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6574114\Documents\Research\EHUB-Py_Productive\mes_north_sea\clean_data\cost_technologies\"/>
    </mc:Choice>
  </mc:AlternateContent>
  <xr:revisionPtr revIDLastSave="0" documentId="13_ncr:1_{7537AEA4-4D8E-40F3-A751-914C17856D7D}" xr6:coauthVersionLast="47" xr6:coauthVersionMax="47" xr10:uidLastSave="{00000000-0000-0000-0000-000000000000}"/>
  <bookViews>
    <workbookView xWindow="-120" yWindow="-120" windowWidth="29040" windowHeight="15840" xr2:uid="{4744121E-B244-4E38-BC03-44EC048BC8B4}"/>
  </bookViews>
  <sheets>
    <sheet name="ToModel" sheetId="1" r:id="rId1"/>
    <sheet name="Sources" sheetId="2" r:id="rId2"/>
    <sheet name="PyPSA" sheetId="7" r:id="rId3"/>
    <sheet name="DEA_conversion" sheetId="3" r:id="rId4"/>
    <sheet name="DEA_H2 Storage" sheetId="8" r:id="rId5"/>
    <sheet name="DEA_REFuels" sheetId="6" r:id="rId6"/>
    <sheet name="DEA_Battery" sheetId="4" r:id="rId7"/>
    <sheet name="DEA_pumpedHydro" sheetId="5" r:id="rId8"/>
  </sheets>
  <definedNames>
    <definedName name="_xlnm._FilterDatabase" localSheetId="5" hidden="1">DEA_REFuels!$A$1:$K$4959</definedName>
    <definedName name="_xlnm._FilterDatabase" localSheetId="2" hidden="1">PyPSA!$A$1:$F$220</definedName>
    <definedName name="_xlnm._FilterDatabase" localSheetId="0" hidden="1">ToModel!$A$2:$O$26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2" i="1" l="1"/>
  <c r="B32" i="1"/>
  <c r="C32" i="1"/>
  <c r="N32" i="1" s="1"/>
  <c r="E34" i="1"/>
  <c r="B34" i="1"/>
  <c r="C34" i="1"/>
  <c r="N34" i="1" s="1"/>
  <c r="E33" i="1"/>
  <c r="C33" i="1"/>
  <c r="N33" i="1" s="1"/>
  <c r="B33" i="1"/>
  <c r="C14" i="1"/>
  <c r="D14" i="1"/>
  <c r="E14" i="1"/>
  <c r="F14" i="1"/>
  <c r="G14" i="1"/>
  <c r="H14" i="1"/>
  <c r="I14" i="1"/>
  <c r="J14" i="1"/>
  <c r="K14" i="1"/>
  <c r="L14" i="1"/>
  <c r="M14" i="1"/>
  <c r="N14" i="1"/>
  <c r="O14" i="1"/>
  <c r="B14" i="1"/>
  <c r="G24" i="1"/>
  <c r="H24" i="1"/>
  <c r="J24" i="1"/>
  <c r="L24" i="1"/>
  <c r="M24" i="1"/>
  <c r="O24" i="1"/>
  <c r="D4" i="1"/>
  <c r="D3" i="1"/>
  <c r="D6" i="1"/>
  <c r="D5" i="1"/>
  <c r="I29" i="1"/>
  <c r="I28" i="1"/>
  <c r="H27" i="1"/>
  <c r="H26" i="1"/>
  <c r="K25" i="1"/>
  <c r="K24" i="1" s="1"/>
  <c r="K13" i="1"/>
  <c r="K15" i="1"/>
  <c r="K16" i="1"/>
  <c r="K12" i="1"/>
  <c r="J25" i="1"/>
  <c r="J15" i="1"/>
  <c r="J13" i="1"/>
  <c r="J12" i="1"/>
  <c r="I25" i="1"/>
  <c r="I24" i="1" s="1"/>
  <c r="I13" i="1"/>
  <c r="I15" i="1"/>
  <c r="I16" i="1"/>
  <c r="J16" i="1"/>
  <c r="I12" i="1"/>
  <c r="J22" i="1"/>
  <c r="J21" i="1"/>
  <c r="J20" i="1"/>
  <c r="I20" i="1"/>
  <c r="J19" i="1"/>
  <c r="I19" i="1"/>
  <c r="I18" i="1"/>
  <c r="J18" i="1"/>
  <c r="J17" i="1"/>
  <c r="I17" i="1"/>
  <c r="H11" i="1"/>
  <c r="H10" i="1"/>
  <c r="H6" i="1"/>
  <c r="H4" i="1"/>
  <c r="H5" i="1"/>
  <c r="H3" i="1"/>
  <c r="H31" i="1" s="1"/>
  <c r="G9" i="1"/>
  <c r="G8" i="1"/>
  <c r="G7" i="1"/>
  <c r="E7" i="1"/>
  <c r="C7" i="1"/>
  <c r="N7" i="1" s="1"/>
  <c r="E10" i="1"/>
  <c r="E11" i="1"/>
  <c r="E15" i="1"/>
  <c r="E16" i="1"/>
  <c r="E28" i="1"/>
  <c r="E29" i="1"/>
  <c r="N13" i="1"/>
  <c r="N12" i="1"/>
  <c r="E9" i="1"/>
  <c r="E8" i="1"/>
  <c r="D34" i="1" l="1"/>
  <c r="D33" i="1"/>
  <c r="C29" i="1"/>
  <c r="N29" i="1" s="1"/>
  <c r="C28" i="1"/>
  <c r="N28" i="1" s="1"/>
  <c r="D28" i="1" s="1"/>
  <c r="B29" i="1"/>
  <c r="B28" i="1"/>
  <c r="K90" i="8"/>
  <c r="J90" i="8"/>
  <c r="G90" i="8"/>
  <c r="F90" i="8"/>
  <c r="E90" i="8"/>
  <c r="K89" i="8"/>
  <c r="J89" i="8"/>
  <c r="G89" i="8"/>
  <c r="G87" i="8" s="1"/>
  <c r="E89" i="8"/>
  <c r="F89" i="8" s="1"/>
  <c r="K88" i="8"/>
  <c r="J88" i="8"/>
  <c r="J87" i="8" s="1"/>
  <c r="G88" i="8"/>
  <c r="E88" i="8"/>
  <c r="F88" i="8" s="1"/>
  <c r="F87" i="8" s="1"/>
  <c r="K87" i="8"/>
  <c r="I87" i="8"/>
  <c r="H87" i="8"/>
  <c r="D87" i="8"/>
  <c r="C87" i="8"/>
  <c r="K73" i="8"/>
  <c r="J73" i="8"/>
  <c r="I73" i="8"/>
  <c r="H73" i="8"/>
  <c r="G73" i="8"/>
  <c r="F73" i="8"/>
  <c r="E73" i="8"/>
  <c r="D73" i="8"/>
  <c r="C73" i="8"/>
  <c r="K72" i="8"/>
  <c r="J72" i="8"/>
  <c r="I72" i="8"/>
  <c r="H72" i="8"/>
  <c r="G72" i="8"/>
  <c r="F72" i="8"/>
  <c r="E72" i="8"/>
  <c r="D72" i="8"/>
  <c r="C72" i="8"/>
  <c r="K71" i="8"/>
  <c r="J71" i="8"/>
  <c r="G71" i="8"/>
  <c r="F71" i="8"/>
  <c r="E71" i="8"/>
  <c r="D71" i="8"/>
  <c r="D30" i="8"/>
  <c r="K29" i="8"/>
  <c r="K30" i="8" s="1"/>
  <c r="J29" i="8"/>
  <c r="J30" i="8" s="1"/>
  <c r="I29" i="8"/>
  <c r="I30" i="8" s="1"/>
  <c r="H29" i="8"/>
  <c r="H30" i="8" s="1"/>
  <c r="G29" i="8"/>
  <c r="G30" i="8" s="1"/>
  <c r="F29" i="8"/>
  <c r="F30" i="8" s="1"/>
  <c r="E29" i="8"/>
  <c r="E30" i="8" s="1"/>
  <c r="D29" i="8"/>
  <c r="C29" i="8"/>
  <c r="C30" i="8" s="1"/>
  <c r="D29" i="1" l="1"/>
  <c r="E87" i="8"/>
  <c r="E27" i="1" l="1"/>
  <c r="E26" i="1"/>
  <c r="C27" i="1"/>
  <c r="N27" i="1" s="1"/>
  <c r="C26" i="1"/>
  <c r="N26" i="1" s="1"/>
  <c r="B27" i="1"/>
  <c r="D27" i="1" s="1"/>
  <c r="B26" i="1"/>
  <c r="D26" i="1" s="1"/>
  <c r="F26" i="1"/>
  <c r="N30" i="1"/>
  <c r="N31" i="1"/>
  <c r="F25" i="1"/>
  <c r="F24" i="1" s="1"/>
  <c r="E20" i="1"/>
  <c r="E22" i="1" s="1"/>
  <c r="F20" i="1"/>
  <c r="F22" i="1" s="1"/>
  <c r="E19" i="1"/>
  <c r="E21" i="1" s="1"/>
  <c r="F19" i="1"/>
  <c r="F21" i="1" s="1"/>
  <c r="B19" i="1"/>
  <c r="B21" i="1" s="1"/>
  <c r="B20" i="1"/>
  <c r="B22" i="1" s="1"/>
  <c r="E23" i="1"/>
  <c r="C23" i="1"/>
  <c r="N23" i="1" s="1"/>
  <c r="B6" i="1"/>
  <c r="B4" i="1"/>
  <c r="C4" i="1"/>
  <c r="N4" i="1" s="1"/>
  <c r="C3" i="1"/>
  <c r="N3" i="1" s="1"/>
  <c r="C6" i="1"/>
  <c r="N6" i="1" s="1"/>
  <c r="C5" i="1"/>
  <c r="N5" i="1" s="1"/>
  <c r="B5" i="1"/>
  <c r="B3" i="1"/>
  <c r="B31" i="1" s="1"/>
  <c r="C18" i="1" l="1"/>
  <c r="N18" i="1" s="1"/>
  <c r="C17" i="1"/>
  <c r="N17" i="1" s="1"/>
  <c r="E25" i="1"/>
  <c r="E24" i="1" s="1"/>
  <c r="B16" i="1"/>
  <c r="B15" i="1"/>
  <c r="C16" i="1"/>
  <c r="N16" i="1" s="1"/>
  <c r="C15" i="1"/>
  <c r="C9" i="1"/>
  <c r="N9" i="1" s="1"/>
  <c r="C8" i="1"/>
  <c r="N8" i="1" s="1"/>
  <c r="C11" i="1"/>
  <c r="N11" i="1" s="1"/>
  <c r="C10" i="1"/>
  <c r="N10" i="1" s="1"/>
  <c r="C25" i="1" l="1"/>
  <c r="N15" i="1"/>
  <c r="D15" i="1" s="1"/>
  <c r="D25" i="1" s="1"/>
  <c r="D24" i="1" s="1"/>
  <c r="C20" i="1"/>
  <c r="N20" i="1" s="1"/>
  <c r="B25" i="1"/>
  <c r="B24" i="1" s="1"/>
  <c r="C19" i="1"/>
  <c r="N19" i="1" s="1"/>
  <c r="D16" i="1"/>
  <c r="N25" i="1" l="1"/>
  <c r="N24" i="1" s="1"/>
  <c r="C24" i="1"/>
  <c r="C21" i="1"/>
  <c r="N21" i="1" s="1"/>
  <c r="C22" i="1"/>
  <c r="N22" i="1" s="1"/>
  <c r="D19" i="1"/>
  <c r="D21" i="1" s="1"/>
  <c r="D20" i="1"/>
  <c r="D22" i="1" s="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<sst xmlns="http://schemas.openxmlformats.org/spreadsheetml/2006/main" count="277565" uniqueCount="2042">
  <si>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</si>
  <si>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</si>
  <si>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</si>
  <si>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</si>
  <si>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</si>
  <si>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</si>
  <si>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</si>
  <si>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</si>
  <si>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</si>
  <si>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</si>
  <si>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</si>
  <si>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</si>
  <si>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</si>
  <si>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</si>
  <si>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</si>
  <si>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</si>
  <si>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</si>
  <si>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</si>
  <si>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</si>
  <si>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</si>
  <si>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</si>
  <si>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</si>
  <si>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</si>
  <si>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</si>
  <si>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</si>
  <si>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</si>
  <si>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</si>
  <si>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</si>
  <si>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</si>
  <si>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</si>
  <si>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</si>
  <si>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</si>
  <si>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</si>
  <si>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</si>
  <si>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</si>
  <si>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</si>
  <si>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</si>
  <si>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</si>
  <si>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</si>
  <si>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</si>
  <si>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</si>
  <si>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</si>
  <si>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</si>
  <si>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</si>
  <si>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</si>
  <si>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</si>
  <si>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</si>
  <si>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</si>
  <si>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</si>
  <si>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</si>
  <si>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</si>
  <si>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</si>
  <si>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</si>
  <si>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</si>
  <si>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</si>
  <si>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</si>
  <si>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</si>
  <si>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</si>
  <si>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</si>
  <si>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</si>
  <si>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</si>
  <si>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</si>
  <si>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</si>
  <si>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</si>
  <si>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</si>
  <si>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</si>
  <si>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</si>
  <si>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</si>
  <si>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</si>
  <si>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</si>
  <si>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</si>
  <si>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</si>
  <si>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</si>
  <si>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</si>
  <si>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</si>
  <si>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</si>
  <si>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</si>
  <si>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</si>
  <si>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</si>
  <si>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</si>
  <si>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</si>
  <si>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</si>
  <si>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</si>
  <si>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</si>
  <si>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</si>
  <si>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</si>
  <si>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</si>
  <si>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</si>
  <si>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</si>
  <si>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</si>
  <si>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</si>
  <si>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</si>
  <si>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</si>
  <si>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</si>
  <si>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</si>
  <si>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</si>
  <si>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</si>
  <si>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</si>
  <si>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</si>
  <si>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</si>
  <si>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</si>
  <si>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</si>
  <si>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</si>
  <si>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</si>
  <si>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</si>
  <si>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</si>
  <si>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</si>
  <si>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</si>
  <si>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</si>
  <si>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</si>
  <si>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</si>
  <si>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</si>
  <si>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</si>
  <si>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</si>
  <si>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</si>
  <si>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</si>
  <si>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</si>
  <si>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</si>
  <si>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</si>
  <si>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</si>
  <si>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</si>
  <si>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</si>
  <si>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</si>
  <si>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</si>
  <si>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</si>
  <si>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</si>
  <si>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</si>
  <si>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</si>
  <si>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</si>
  <si>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</si>
  <si>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</si>
  <si>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</si>
  <si>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</si>
  <si>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</si>
  <si>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</si>
  <si>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</si>
  <si>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</si>
  <si>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</si>
  <si>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</si>
  <si>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</si>
  <si>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</si>
  <si>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</si>
  <si>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</si>
  <si>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</si>
  <si>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</si>
  <si>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</si>
  <si>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</si>
  <si>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</si>
  <si>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</si>
  <si>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</si>
  <si>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</si>
  <si>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</si>
  <si>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</si>
  <si>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</si>
  <si>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</si>
  <si>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</si>
  <si>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</si>
  <si>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</si>
  <si>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</si>
  <si>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</si>
  <si>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</si>
  <si>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</si>
  <si>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</si>
  <si>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</si>
  <si>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</si>
  <si>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</si>
  <si>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</si>
  <si>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</si>
  <si>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</si>
  <si>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</si>
  <si>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</si>
  <si>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</si>
  <si>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</si>
  <si>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</si>
  <si>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</si>
  <si>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</si>
  <si>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</si>
  <si>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</si>
  <si>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</si>
  <si>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</si>
  <si>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</si>
  <si>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</si>
  <si>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</si>
  <si>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</si>
  <si>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</si>
  <si>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</si>
  <si>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</si>
  <si>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</si>
  <si>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</si>
  <si>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</si>
  <si>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</si>
  <si>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</si>
  <si>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</si>
  <si>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</si>
  <si>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</si>
  <si>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</si>
  <si>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</si>
  <si>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</si>
  <si>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</si>
  <si>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</si>
  <si>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</si>
  <si>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</si>
  <si>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</si>
  <si>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</si>
  <si>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</si>
  <si>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</si>
  <si>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</si>
  <si>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</si>
  <si>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</si>
  <si>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</si>
  <si>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</si>
  <si>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</si>
  <si>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</si>
  <si>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</si>
  <si>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</si>
  <si>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</si>
  <si>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</si>
  <si>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</si>
  <si>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</si>
  <si>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</si>
  <si>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</si>
  <si>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</si>
  <si>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</si>
  <si>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</si>
  <si>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</si>
  <si>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</si>
  <si>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</si>
  <si>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</si>
  <si>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</si>
  <si>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</si>
  <si>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</si>
  <si>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</si>
  <si>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</si>
  <si>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</si>
  <si>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</si>
  <si>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</si>
  <si>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</si>
  <si>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</si>
  <si>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</si>
  <si>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</si>
  <si>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</si>
  <si>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</si>
  <si>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</si>
  <si>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</si>
  <si>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</si>
  <si>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</si>
  <si>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</si>
  <si>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</si>
  <si>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</si>
  <si>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</si>
  <si>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</si>
  <si>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</si>
  <si>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</si>
  <si>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</si>
  <si>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</si>
  <si>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</si>
  <si>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</si>
  <si>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</si>
  <si>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</si>
  <si>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</si>
  <si>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</si>
  <si>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</si>
  <si>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</si>
  <si>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</si>
  <si>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</si>
  <si>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</si>
  <si>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</si>
  <si>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</si>
  <si>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</si>
  <si>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</si>
  <si>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</si>
  <si>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</si>
  <si>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</si>
  <si>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</si>
  <si>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</si>
  <si>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</si>
  <si>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</si>
  <si>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</si>
  <si>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</si>
  <si>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</si>
  <si>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</si>
  <si>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</si>
  <si>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</si>
  <si>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</si>
  <si>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</si>
  <si>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</si>
  <si>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</si>
  <si>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</si>
  <si>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</si>
  <si>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</si>
  <si>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</si>
  <si>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</si>
  <si>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</si>
  <si>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</si>
  <si>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</si>
  <si>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</si>
  <si>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</si>
  <si>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</si>
  <si>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</si>
  <si>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</si>
  <si>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</si>
  <si>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</si>
  <si>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</si>
  <si>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</si>
  <si>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</si>
  <si>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</si>
  <si>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</si>
  <si>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</si>
  <si>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</si>
  <si>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</si>
  <si>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</si>
  <si>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</si>
  <si>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</si>
  <si>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</si>
  <si>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</si>
  <si>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</si>
  <si>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</si>
  <si>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</si>
  <si>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</si>
  <si>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</si>
  <si>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</si>
  <si>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</si>
  <si>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</si>
  <si>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</si>
  <si>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</si>
  <si>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</si>
  <si>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</si>
  <si>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</si>
  <si>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</si>
  <si>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</si>
  <si>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</si>
  <si>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</si>
  <si>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</si>
  <si>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</si>
  <si>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</si>
  <si>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</si>
  <si>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</si>
  <si>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</si>
  <si>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</si>
  <si>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</si>
  <si>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</si>
  <si>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</si>
  <si>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</si>
  <si>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</si>
  <si>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</si>
  <si>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</si>
  <si>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</si>
  <si>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</si>
  <si>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</si>
  <si>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</si>
  <si>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</si>
  <si>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</si>
  <si>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</si>
  <si>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</si>
  <si>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</si>
  <si>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</si>
  <si>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</si>
  <si>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</si>
  <si>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</si>
  <si>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</si>
  <si>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</si>
  <si>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</si>
  <si>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</si>
  <si>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</si>
  <si>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</si>
  <si>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</si>
  <si>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</si>
  <si>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</si>
  <si>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</si>
  <si>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</si>
  <si>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</si>
  <si>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</si>
  <si>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</si>
  <si>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</si>
  <si>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</si>
  <si>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</si>
  <si>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</si>
  <si>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</si>
  <si>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</si>
  <si>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</si>
  <si>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</si>
  <si>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</si>
  <si>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</si>
  <si>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</si>
  <si>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</si>
  <si>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</si>
  <si>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</si>
  <si>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</si>
  <si>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</si>
  <si>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</si>
  <si>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</si>
  <si>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</si>
  <si>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</si>
  <si>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</si>
  <si>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</si>
  <si>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</si>
  <si>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</si>
  <si>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</si>
  <si>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</si>
  <si>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</si>
  <si>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</si>
  <si>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</si>
  <si>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</si>
  <si>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</si>
  <si>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</si>
  <si>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</si>
  <si>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</si>
  <si>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</si>
  <si>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</si>
  <si>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</si>
  <si>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</si>
  <si>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</si>
  <si>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</si>
  <si>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</si>
  <si>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</si>
  <si>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</si>
  <si>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</si>
  <si>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</si>
  <si>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</si>
  <si>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</si>
  <si>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</si>
  <si>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</si>
  <si>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</si>
  <si>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</si>
  <si>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</si>
  <si>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</si>
  <si>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</si>
  <si>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</si>
  <si>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</si>
  <si>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</si>
  <si>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</si>
  <si>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</si>
  <si>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</si>
  <si>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</si>
  <si>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</si>
  <si>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</si>
  <si>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</si>
  <si>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</si>
  <si>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</si>
  <si>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</si>
  <si>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</si>
  <si>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</si>
  <si>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</si>
  <si>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</si>
  <si>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</si>
  <si>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</si>
  <si>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</si>
  <si>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</si>
  <si>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</si>
  <si>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</si>
  <si>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</si>
  <si>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</si>
  <si>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</si>
  <si>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</si>
  <si>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</si>
  <si>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</si>
  <si>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</si>
  <si>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</si>
  <si>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</si>
  <si>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</si>
  <si>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</si>
  <si>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</si>
  <si>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</si>
  <si>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</si>
  <si>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</si>
  <si>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</si>
  <si>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</si>
  <si>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</si>
  <si>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</si>
  <si>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</si>
  <si>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</si>
  <si>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</si>
  <si>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</si>
  <si>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</si>
  <si>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</si>
  <si>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</si>
  <si>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</si>
  <si>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</si>
  <si>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</si>
  <si>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</si>
  <si>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</si>
  <si>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</si>
  <si>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</si>
  <si>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</si>
  <si>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</si>
  <si>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</si>
  <si>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</si>
  <si>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</si>
  <si>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</si>
  <si>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</si>
  <si>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</si>
  <si>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</si>
  <si>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</si>
  <si>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</si>
  <si>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</si>
  <si>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</si>
  <si>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</si>
  <si>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</si>
  <si>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</si>
  <si>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</si>
  <si>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</si>
  <si>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</si>
  <si>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</si>
  <si>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</si>
  <si>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</si>
  <si>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</si>
  <si>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</si>
  <si>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</si>
  <si>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</si>
  <si>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</si>
  <si>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</si>
  <si>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</si>
  <si>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</si>
  <si>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</si>
  <si>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</si>
  <si>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</si>
  <si>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</si>
  <si>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</si>
  <si>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</si>
  <si>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</si>
  <si>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</si>
  <si>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</si>
  <si>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</si>
  <si>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</si>
  <si>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</si>
  <si>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</si>
  <si>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</si>
  <si>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</si>
  <si>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</si>
  <si>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</si>
  <si>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</si>
  <si>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</si>
  <si>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</si>
  <si>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</si>
  <si>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</si>
  <si>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</si>
  <si>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</si>
  <si>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</si>
  <si>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</si>
  <si>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</si>
  <si>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</si>
  <si>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</si>
  <si>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</si>
  <si>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</si>
  <si>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</si>
  <si>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</si>
  <si>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</si>
  <si>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</si>
  <si>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</si>
  <si>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</si>
  <si>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</si>
  <si>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</si>
  <si>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</si>
  <si>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</si>
  <si>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</si>
  <si>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</si>
  <si>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</si>
  <si>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</si>
  <si>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</si>
  <si>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</si>
  <si>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</si>
  <si>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</si>
  <si>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</si>
  <si>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</si>
  <si>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</si>
  <si>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</si>
  <si>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</si>
  <si>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</si>
  <si>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</si>
  <si>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</si>
  <si>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</si>
  <si>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</si>
  <si>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</si>
  <si>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</si>
  <si>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</si>
  <si>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</si>
  <si>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</si>
  <si>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</si>
  <si>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</si>
  <si>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</si>
  <si>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</si>
  <si>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</si>
  <si>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</si>
  <si>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</si>
  <si>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</si>
  <si>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</si>
  <si>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</si>
  <si>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</si>
  <si>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</si>
  <si>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</si>
  <si>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</si>
  <si>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</si>
  <si>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</si>
  <si>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</si>
  <si>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</si>
  <si>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</si>
  <si>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</si>
  <si>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</si>
  <si>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</si>
  <si>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</si>
  <si>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</si>
  <si>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</si>
  <si>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</si>
  <si>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</si>
  <si>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</si>
  <si>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</si>
  <si>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</si>
  <si>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</si>
  <si>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</si>
  <si>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</si>
  <si>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</si>
  <si>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</si>
  <si>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</si>
  <si>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</si>
  <si>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</si>
  <si>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</si>
  <si>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</si>
  <si>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</si>
  <si>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</si>
  <si>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</si>
  <si>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</si>
  <si>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</si>
  <si>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</si>
  <si>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</si>
  <si>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</si>
  <si>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</si>
  <si>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</si>
  <si>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</si>
  <si>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</si>
  <si>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</si>
  <si>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</si>
  <si>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</si>
  <si>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</si>
  <si>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</si>
  <si>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</si>
  <si>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</si>
  <si>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</si>
  <si>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</si>
  <si>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</si>
  <si>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</si>
  <si>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</si>
  <si>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</si>
  <si>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</si>
  <si>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</si>
  <si>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</si>
  <si>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</si>
  <si>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</si>
  <si>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</si>
  <si>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</si>
  <si>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</si>
  <si>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</si>
  <si>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</si>
  <si>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</si>
  <si>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</si>
  <si>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</si>
  <si>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</si>
  <si>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</si>
  <si>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</si>
  <si>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</si>
  <si>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</si>
  <si>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</si>
  <si>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</si>
  <si>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</si>
  <si>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</si>
  <si>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</si>
  <si>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</si>
  <si>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</si>
  <si>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</si>
  <si>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</si>
  <si>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</si>
  <si>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</si>
  <si>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</si>
  <si>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</si>
  <si>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</si>
  <si>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</si>
  <si>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</si>
  <si>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</si>
  <si>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</si>
  <si>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</si>
  <si>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</si>
  <si>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</si>
  <si>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</si>
  <si>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</si>
  <si>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</si>
  <si>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</si>
  <si>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</si>
  <si>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</si>
  <si>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</si>
  <si>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</si>
  <si>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</si>
  <si>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</si>
  <si>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</si>
  <si>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</si>
  <si>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</si>
  <si>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</si>
  <si>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</si>
  <si>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</si>
  <si>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</si>
  <si>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</si>
  <si>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</si>
  <si>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</si>
  <si>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</si>
  <si>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</si>
  <si>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</si>
  <si>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</si>
  <si>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</si>
  <si>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</si>
  <si>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</si>
  <si>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</si>
  <si>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</si>
  <si>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</si>
  <si>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</si>
  <si>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</si>
  <si>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</si>
  <si>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</si>
  <si>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</si>
  <si>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</si>
  <si>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</si>
  <si>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</si>
  <si>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</si>
  <si>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</si>
  <si>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</si>
  <si>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</si>
  <si>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</si>
  <si>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</si>
  <si>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</si>
  <si>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</si>
  <si>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</si>
  <si>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</si>
  <si>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</si>
  <si>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</si>
  <si>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</si>
  <si>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</si>
  <si>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</si>
  <si>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</si>
  <si>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</si>
  <si>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</si>
  <si>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</si>
  <si>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</si>
  <si>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</si>
  <si>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</si>
  <si>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</si>
  <si>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</si>
  <si>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</si>
  <si>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</si>
  <si>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</si>
  <si>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</si>
  <si>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</si>
  <si>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</si>
  <si>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</si>
  <si>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</si>
  <si>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</si>
  <si>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</si>
  <si>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</si>
  <si>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</si>
  <si>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</si>
  <si>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</si>
  <si>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</si>
  <si>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</si>
  <si>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</si>
  <si>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</si>
  <si>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</si>
  <si>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</si>
  <si>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</si>
  <si>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</si>
  <si>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</si>
  <si>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</si>
  <si>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</si>
  <si>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</si>
  <si>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</si>
  <si>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</si>
  <si>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</si>
  <si>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</si>
  <si>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</si>
  <si>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</si>
  <si>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</si>
  <si>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</si>
  <si>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</si>
  <si>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</si>
  <si>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</si>
  <si>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</si>
  <si>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</si>
  <si>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</si>
  <si>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</si>
  <si>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</si>
  <si>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</si>
  <si>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</si>
  <si>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</si>
  <si>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</si>
  <si>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</si>
  <si>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</si>
  <si>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</si>
  <si>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</si>
  <si>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</si>
  <si>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</si>
  <si>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</si>
  <si>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</si>
  <si>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</si>
  <si>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</si>
  <si>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</si>
  <si>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</si>
  <si>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</si>
  <si>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</si>
  <si>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</si>
  <si>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</si>
  <si>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</si>
  <si>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</si>
  <si>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</si>
  <si>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</si>
  <si>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</si>
  <si>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</si>
  <si>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</si>
  <si>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</si>
  <si>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</si>
  <si>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</si>
  <si>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</si>
  <si>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</si>
  <si>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</si>
  <si>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</si>
  <si>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</si>
  <si>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</si>
  <si>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</si>
  <si>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</si>
  <si>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</si>
  <si>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</si>
  <si>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</si>
  <si>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</si>
  <si>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</si>
  <si>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</si>
  <si>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</si>
  <si>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</si>
  <si>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</si>
  <si>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</si>
  <si>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</si>
  <si>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</si>
  <si>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</si>
  <si>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</si>
  <si>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</si>
  <si>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</si>
  <si>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</si>
  <si>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</si>
  <si>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</si>
  <si>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</si>
  <si>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</si>
  <si>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</si>
  <si>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</si>
  <si>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</si>
  <si>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</si>
  <si>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</si>
  <si>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</si>
  <si>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</si>
  <si>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</si>
  <si>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</si>
  <si>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</si>
  <si>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</si>
  <si>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</si>
  <si>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</si>
  <si>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</si>
  <si>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</si>
  <si>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</si>
  <si>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</si>
  <si>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</si>
  <si>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</si>
  <si>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</si>
  <si>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</si>
  <si>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</si>
  <si>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</si>
  <si>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</si>
  <si>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</si>
  <si>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</si>
  <si>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</si>
  <si>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</si>
  <si>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</si>
  <si>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</si>
  <si>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</si>
  <si>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</si>
  <si>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</si>
  <si>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</si>
  <si>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</si>
  <si>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</si>
  <si>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</si>
  <si>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</si>
  <si>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</si>
  <si>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</si>
  <si>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</si>
  <si>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</si>
  <si>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</si>
  <si>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</si>
  <si>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</si>
  <si>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</si>
  <si>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</si>
  <si>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</si>
  <si>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</si>
  <si>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</si>
  <si>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</si>
  <si>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</si>
  <si>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</si>
  <si>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</si>
  <si>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</si>
  <si>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</si>
  <si>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</si>
  <si>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</si>
  <si>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</si>
  <si>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</si>
  <si>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</si>
  <si>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</si>
  <si>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</si>
  <si>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</si>
  <si>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</si>
  <si>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</si>
  <si>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</si>
  <si>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</si>
  <si>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</si>
  <si>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</si>
  <si>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</si>
  <si>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</si>
  <si>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</si>
  <si>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</si>
  <si>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</si>
  <si>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</si>
  <si>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</si>
  <si>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</si>
  <si>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</si>
  <si>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</si>
  <si>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</si>
  <si>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</si>
  <si>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</si>
  <si>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</si>
  <si>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</si>
  <si>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</si>
  <si>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</si>
  <si>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</si>
  <si>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</si>
  <si>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</si>
  <si>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</si>
  <si>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</si>
  <si>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</si>
  <si>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</si>
  <si>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</si>
  <si>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</si>
  <si>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</si>
  <si>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</si>
  <si>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</si>
  <si>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</si>
  <si>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</si>
  <si>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</si>
  <si>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</si>
  <si>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</si>
  <si>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</si>
  <si>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</si>
  <si>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</si>
  <si>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</si>
  <si>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</si>
  <si>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</si>
  <si>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</si>
  <si>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</si>
  <si>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</si>
  <si>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</si>
  <si>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</si>
  <si>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</si>
  <si>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</si>
  <si>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</si>
  <si>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</si>
  <si>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</si>
  <si>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</si>
  <si>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</si>
  <si>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</si>
  <si>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</si>
  <si>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</si>
  <si>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</si>
  <si>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</si>
  <si>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</si>
  <si>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</si>
  <si>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</si>
  <si>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</si>
  <si>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</si>
  <si>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</si>
  <si>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</si>
  <si>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</si>
  <si>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</si>
  <si>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</si>
  <si>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</si>
  <si>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</si>
  <si>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</si>
  <si>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</si>
  <si>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</si>
  <si>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</si>
  <si>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</si>
  <si>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</si>
  <si>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</si>
  <si>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</si>
  <si>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</si>
  <si>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</si>
  <si>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</si>
  <si>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</si>
  <si>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</si>
  <si>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</si>
  <si>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</si>
  <si>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</si>
  <si>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</si>
  <si>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</si>
  <si>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</si>
  <si>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</si>
  <si>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</si>
  <si>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</si>
  <si>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</si>
  <si>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</si>
  <si>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</si>
  <si>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</si>
  <si>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</si>
  <si>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</si>
  <si>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</si>
  <si>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</si>
  <si>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</si>
  <si>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</si>
  <si>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</si>
  <si>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</si>
  <si>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</si>
  <si>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</si>
  <si>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</si>
  <si>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</si>
  <si>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</si>
  <si>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</si>
  <si>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</si>
  <si>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</si>
  <si>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</si>
  <si>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</si>
  <si>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</si>
  <si>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</si>
  <si>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</si>
  <si>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</si>
  <si>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</si>
  <si>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</si>
  <si>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</si>
  <si>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</si>
  <si>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</si>
  <si>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</si>
  <si>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</si>
  <si>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</si>
  <si>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</si>
  <si>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</si>
  <si>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</si>
  <si>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</si>
  <si>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</si>
  <si>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</si>
  <si>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</si>
  <si>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</si>
  <si>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</si>
  <si>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</si>
  <si>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</si>
  <si>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</si>
  <si>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</si>
  <si>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</si>
  <si>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</si>
  <si>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</si>
  <si>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</si>
  <si>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</si>
  <si>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</si>
  <si>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</si>
  <si>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</si>
  <si>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</si>
  <si>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</si>
  <si>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</si>
  <si>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</si>
  <si>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</si>
  <si>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</si>
  <si>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</si>
  <si>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</si>
  <si>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</si>
  <si>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</si>
  <si>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</si>
  <si>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</si>
  <si>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</si>
  <si>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</si>
  <si>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</si>
  <si>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</si>
  <si>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</si>
  <si>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</si>
  <si>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</si>
  <si>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</si>
  <si>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</si>
  <si>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</si>
  <si>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</si>
  <si>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</si>
  <si>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</si>
  <si>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</si>
  <si>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</si>
  <si>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</si>
  <si>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</si>
  <si>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</si>
  <si>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</si>
  <si>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</si>
  <si>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</si>
  <si>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</si>
  <si>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</si>
  <si>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</si>
  <si>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</si>
  <si>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</si>
  <si>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</si>
  <si>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</si>
  <si>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</si>
  <si>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</si>
  <si>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</si>
  <si>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</si>
  <si>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</si>
  <si>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</si>
  <si>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</si>
  <si>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</si>
  <si>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</si>
  <si>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</si>
  <si>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</si>
  <si>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</si>
  <si>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</si>
  <si>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</si>
  <si>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</si>
  <si>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</si>
  <si>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</si>
  <si>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</si>
  <si>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</si>
  <si>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</si>
  <si>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</si>
  <si>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</si>
  <si>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</si>
  <si>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</si>
  <si>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</si>
  <si>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</si>
  <si>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</si>
  <si>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</si>
  <si>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</si>
  <si>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</si>
  <si>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</si>
  <si>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</si>
  <si>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</si>
  <si>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</si>
  <si>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</si>
  <si>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</si>
  <si>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</si>
  <si>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</si>
  <si>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</si>
  <si>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</si>
  <si>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</si>
  <si>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</si>
  <si>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</si>
  <si>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</si>
  <si>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</si>
  <si>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</si>
  <si>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</si>
  <si>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</si>
  <si>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</si>
  <si>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</si>
  <si>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</si>
  <si>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</si>
  <si>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</si>
  <si>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</si>
  <si>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</si>
  <si>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</si>
  <si>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</si>
  <si>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</si>
  <si>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</si>
  <si>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</si>
  <si>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</si>
  <si>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</si>
  <si>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</si>
  <si>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</si>
  <si>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</si>
  <si>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</si>
  <si>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</si>
  <si>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</si>
  <si>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</si>
  <si>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</si>
  <si>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</si>
  <si>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</si>
  <si>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</si>
  <si>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</si>
  <si>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</si>
  <si>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</si>
  <si>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</si>
  <si>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</si>
  <si>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</si>
  <si>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</si>
  <si>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</si>
  <si>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</si>
  <si>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</si>
  <si>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</si>
  <si>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</si>
  <si>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</si>
  <si>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</si>
  <si>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</si>
  <si>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</si>
  <si>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</si>
  <si>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</si>
  <si>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</si>
  <si>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</si>
  <si>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</si>
  <si>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</si>
  <si>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</si>
  <si>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</si>
  <si>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</si>
  <si>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</si>
  <si>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</si>
  <si>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</si>
  <si>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</si>
  <si>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</si>
  <si>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</si>
  <si>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</si>
  <si>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</si>
  <si>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</si>
  <si>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</si>
  <si>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</si>
  <si>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</si>
  <si>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</si>
  <si>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</si>
  <si>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</si>
  <si>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</si>
  <si>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</si>
  <si>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</si>
  <si>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</si>
  <si>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</si>
  <si>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</si>
  <si>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</si>
  <si>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</si>
  <si>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</si>
  <si>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</si>
  <si>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</si>
  <si>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</si>
  <si>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</si>
  <si>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</si>
  <si>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</si>
  <si>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</si>
  <si>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</si>
  <si>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</si>
  <si>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</si>
  <si>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</si>
  <si>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</si>
  <si>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</si>
  <si>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</si>
  <si>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</si>
  <si>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</si>
  <si>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</si>
  <si>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</si>
  <si>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</si>
  <si>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</si>
  <si>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</si>
  <si>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</si>
  <si>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</si>
  <si>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</si>
  <si>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</si>
  <si>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</si>
  <si>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</si>
  <si>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</si>
  <si>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</si>
  <si>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</si>
  <si>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</si>
  <si>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</si>
  <si>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</si>
  <si>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</si>
  <si>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</si>
  <si>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</si>
  <si>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</si>
  <si>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</si>
  <si>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</si>
  <si>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</si>
  <si>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</si>
  <si>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</si>
  <si>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</si>
  <si>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</si>
  <si>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</si>
  <si>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</si>
  <si>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</si>
  <si>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</si>
  <si>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</si>
  <si>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</si>
  <si>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</si>
  <si>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</si>
  <si>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</si>
  <si>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</si>
  <si>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</si>
  <si>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</si>
  <si>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</si>
  <si>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</si>
  <si>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</si>
  <si>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</si>
  <si>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</si>
  <si>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</si>
  <si>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</si>
  <si>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</si>
  <si>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</si>
  <si>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</si>
  <si>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</si>
  <si>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</si>
  <si>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</si>
  <si>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</si>
  <si>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</si>
  <si>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</si>
  <si>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</si>
  <si>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</si>
  <si>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</si>
  <si>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</si>
  <si>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</si>
  <si>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</si>
  <si>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</si>
  <si>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</si>
  <si>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</si>
  <si>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</si>
  <si>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</si>
  <si>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</si>
  <si>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</si>
  <si>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</si>
  <si>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</si>
  <si>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</si>
  <si>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</si>
  <si>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</si>
  <si>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</si>
  <si>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</si>
  <si>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</si>
  <si>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</si>
  <si>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</si>
  <si>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</si>
  <si>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</si>
  <si>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</si>
  <si>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</si>
  <si>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</si>
  <si>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</si>
  <si>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</si>
  <si>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</si>
  <si>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</si>
  <si>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</si>
  <si>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</si>
  <si>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</si>
  <si>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</si>
  <si>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</si>
  <si>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</si>
  <si>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</si>
  <si>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</si>
  <si>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</si>
  <si>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</si>
  <si>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</si>
  <si>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</si>
  <si>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</si>
  <si>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</si>
  <si>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</si>
  <si>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</si>
  <si>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</si>
  <si>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</si>
  <si>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</si>
  <si>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</si>
  <si>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</si>
  <si>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</si>
  <si>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</si>
  <si>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</si>
  <si>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</si>
  <si>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</si>
  <si>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</si>
  <si>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</si>
  <si>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</si>
  <si>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</si>
  <si>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</si>
  <si>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</si>
  <si>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</si>
  <si>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</si>
  <si>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</si>
  <si>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</si>
  <si>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</si>
  <si>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</si>
  <si>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</si>
  <si>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</si>
  <si>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</si>
  <si>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</si>
  <si>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</si>
  <si>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</si>
  <si>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</si>
  <si>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</si>
  <si>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</si>
  <si>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</si>
  <si>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</si>
  <si>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</si>
  <si>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</si>
  <si>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</si>
  <si>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</si>
  <si>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</si>
  <si>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</si>
  <si>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</si>
  <si>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</si>
  <si>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</si>
  <si>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</si>
  <si>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</si>
  <si>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</si>
  <si>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</si>
  <si>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</si>
  <si>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</si>
  <si>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</si>
  <si>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</si>
  <si>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</si>
  <si>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</si>
  <si>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</si>
  <si>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</si>
  <si>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</si>
  <si>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</si>
  <si>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</si>
  <si>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</si>
  <si>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</si>
  <si>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</si>
  <si>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</si>
  <si>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</si>
  <si>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</si>
  <si>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</si>
  <si>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</si>
  <si>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</si>
  <si>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</si>
  <si>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</si>
  <si>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</si>
  <si>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</si>
  <si>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</si>
  <si>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</si>
  <si>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</si>
  <si>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</si>
  <si>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</si>
  <si>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</si>
  <si>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</si>
  <si>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</si>
  <si>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</si>
  <si>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</si>
  <si>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</si>
  <si>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</si>
  <si>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</si>
  <si>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</si>
  <si>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</si>
  <si>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</si>
  <si>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</si>
  <si>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</si>
  <si>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</si>
  <si>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</si>
  <si>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</si>
  <si>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</si>
  <si>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</si>
  <si>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</si>
  <si>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</si>
  <si>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</si>
  <si>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</si>
  <si>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</si>
  <si>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</si>
  <si>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</si>
  <si>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</si>
  <si>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</si>
  <si>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</si>
  <si>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</si>
  <si>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</si>
  <si>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</si>
  <si>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</si>
  <si>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</si>
  <si>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</si>
  <si>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</si>
  <si>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</si>
  <si>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</si>
  <si>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</si>
  <si>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</si>
  <si>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</si>
  <si>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</si>
  <si>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</si>
  <si>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</si>
  <si>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</si>
  <si>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</si>
  <si>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</si>
  <si>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</si>
  <si>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</si>
  <si>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</si>
  <si>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</si>
  <si>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</si>
  <si>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</si>
  <si>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</si>
  <si>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</si>
  <si>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</si>
  <si>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</si>
  <si>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</si>
  <si>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</si>
  <si>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</si>
  <si>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</si>
  <si>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</si>
  <si>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</si>
  <si>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</si>
  <si>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</si>
  <si>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</si>
  <si>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</si>
  <si>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</si>
  <si>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</si>
  <si>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</si>
  <si>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</si>
  <si>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</si>
  <si>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</si>
  <si>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</si>
  <si>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</si>
  <si>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</si>
  <si>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</si>
  <si>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</si>
  <si>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</si>
  <si>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</si>
  <si>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</si>
  <si>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</si>
  <si>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</si>
  <si>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</si>
  <si>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</si>
  <si>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</si>
  <si>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</si>
  <si>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</si>
  <si>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</si>
  <si>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</si>
  <si>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</si>
  <si>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</si>
  <si>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</si>
  <si>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</si>
  <si>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</si>
  <si>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</si>
  <si>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</si>
  <si>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</si>
  <si>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</si>
  <si>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</si>
  <si>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</si>
  <si>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</si>
  <si>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</si>
  <si>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</si>
  <si>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</si>
  <si>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</si>
  <si>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</si>
  <si>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</si>
  <si>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</si>
  <si>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</si>
  <si>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</si>
  <si>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</si>
  <si>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</si>
  <si>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</si>
  <si>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</si>
  <si>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</si>
  <si>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</si>
  <si>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</si>
  <si>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</si>
  <si>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</si>
  <si>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</si>
  <si>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</si>
  <si>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</si>
  <si>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</si>
  <si>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</si>
  <si>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</si>
  <si>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</si>
  <si>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</si>
  <si>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</si>
  <si>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</si>
  <si>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</si>
  <si>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</si>
  <si>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</si>
  <si>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</si>
  <si>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</si>
  <si>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</si>
  <si>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</si>
  <si>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</si>
  <si>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</si>
  <si>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</si>
  <si>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</si>
  <si>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</si>
  <si>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</si>
  <si>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</si>
  <si>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</si>
  <si>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</si>
  <si>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</si>
  <si>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</si>
  <si>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</si>
  <si>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</si>
  <si>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</si>
  <si>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</si>
  <si>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</si>
  <si>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</si>
  <si>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</si>
  <si>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</si>
  <si>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</si>
  <si>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</si>
  <si>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</si>
  <si>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</si>
  <si>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</si>
  <si>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</si>
  <si>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</si>
  <si>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</si>
  <si>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</si>
  <si>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</si>
  <si>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</si>
  <si>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</si>
  <si>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</si>
  <si>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</si>
  <si>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</si>
  <si>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</si>
  <si>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</si>
  <si>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</si>
  <si>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</si>
  <si>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</si>
  <si>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</si>
  <si>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</si>
  <si>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</si>
  <si>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</si>
  <si>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</si>
  <si>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</si>
  <si>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</si>
  <si>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</si>
  <si>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</si>
  <si>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</si>
  <si>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</si>
  <si>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</si>
  <si>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</si>
  <si>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</si>
  <si>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</si>
  <si>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</si>
  <si>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</si>
  <si>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</si>
  <si>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</si>
  <si>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</si>
  <si>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</si>
  <si>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</si>
  <si>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</si>
  <si>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</si>
  <si>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</si>
  <si>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</si>
  <si>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</si>
  <si>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</si>
  <si>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</si>
  <si>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</si>
  <si>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</si>
  <si>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</si>
  <si>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</si>
  <si>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</si>
  <si>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</si>
  <si>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</si>
  <si>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</si>
  <si>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</si>
  <si>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</si>
  <si>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</si>
  <si>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</si>
  <si>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</si>
  <si>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</si>
  <si>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</si>
  <si>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</si>
  <si>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</si>
  <si>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</si>
  <si>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</si>
  <si>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</si>
  <si>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</si>
  <si>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</si>
  <si>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</si>
  <si>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</si>
  <si>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</si>
  <si>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</si>
  <si>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</si>
  <si>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</si>
  <si>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</si>
  <si>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</si>
  <si>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</si>
  <si>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</si>
  <si>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</si>
  <si>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</si>
  <si>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</si>
  <si>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</si>
  <si>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</si>
  <si>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</si>
  <si>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</si>
  <si>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</si>
  <si>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</si>
  <si>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</si>
  <si>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</si>
  <si>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</si>
  <si>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</si>
  <si>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</si>
  <si>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</si>
  <si>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</si>
  <si>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</si>
  <si>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</si>
  <si>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</si>
  <si>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</si>
  <si>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</si>
  <si>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</si>
  <si>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</si>
  <si>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</si>
  <si>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</si>
  <si>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</si>
  <si>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</si>
  <si>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</si>
  <si>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</si>
  <si>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</si>
  <si>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</si>
  <si>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</si>
  <si>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</si>
  <si>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</si>
  <si>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</si>
  <si>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</si>
  <si>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</si>
  <si>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</si>
  <si>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</si>
  <si>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</si>
  <si>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</si>
  <si>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</si>
  <si>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</si>
  <si>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</si>
  <si>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</si>
  <si>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</si>
  <si>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</si>
  <si>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</si>
  <si>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</si>
  <si>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</si>
  <si>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</si>
  <si>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</si>
  <si>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</si>
  <si>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</si>
  <si>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</si>
  <si>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</si>
  <si>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</si>
  <si>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</si>
  <si>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</si>
  <si>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</si>
  <si>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</si>
  <si>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</si>
  <si>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</si>
  <si>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</si>
  <si>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</si>
  <si>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</si>
  <si>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</si>
  <si>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</si>
  <si>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</si>
  <si>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</si>
  <si>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</si>
  <si>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</si>
  <si>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</si>
  <si>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</si>
  <si>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</si>
  <si>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</si>
  <si>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</si>
  <si>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</si>
  <si>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</si>
  <si>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</si>
  <si>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</si>
  <si>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</si>
  <si>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</si>
  <si>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</si>
  <si>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</si>
  <si>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</si>
  <si>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</si>
  <si>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</si>
  <si>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</si>
  <si>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</si>
  <si>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</si>
  <si>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</si>
  <si>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</si>
  <si>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</si>
  <si>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</si>
  <si>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</si>
  <si>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</si>
  <si>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</si>
  <si>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</si>
  <si>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</si>
  <si>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</si>
  <si>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</si>
  <si>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</si>
  <si>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</si>
  <si>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</si>
  <si>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</si>
  <si>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</si>
  <si>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</si>
  <si>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</si>
  <si>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</si>
  <si>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</si>
  <si>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</si>
  <si>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</si>
  <si>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</si>
  <si>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</si>
  <si>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</si>
  <si>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</si>
  <si>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</si>
  <si>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</si>
  <si>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</si>
  <si>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</si>
  <si>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</si>
  <si>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</si>
  <si>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</si>
  <si>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</si>
  <si>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</si>
  <si>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</si>
  <si>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</si>
  <si>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</si>
  <si>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</si>
  <si>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</si>
  <si>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</si>
  <si>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</si>
  <si>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</si>
  <si>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</si>
  <si>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</si>
  <si>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</si>
  <si>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</si>
  <si>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</si>
  <si>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</si>
  <si>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</si>
  <si>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</si>
  <si>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</si>
  <si>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</si>
  <si>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</si>
  <si>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</si>
  <si>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</si>
  <si>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</si>
  <si>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</si>
  <si>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</si>
  <si>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</si>
  <si>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</si>
  <si>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</si>
  <si>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</si>
  <si>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</si>
  <si>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</si>
  <si>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</si>
  <si>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</si>
  <si>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</si>
  <si>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</si>
  <si>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</si>
  <si>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</si>
  <si>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</si>
  <si>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</si>
  <si>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</si>
  <si>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</si>
  <si>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</si>
  <si>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</si>
  <si>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</si>
  <si>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</si>
  <si>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</si>
  <si>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</si>
  <si>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</si>
  <si>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</si>
  <si>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</si>
  <si>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</si>
  <si>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</si>
  <si>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</si>
  <si>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</si>
  <si>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</si>
  <si>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</si>
  <si>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</si>
  <si>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</si>
  <si>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</si>
  <si>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</si>
  <si>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</si>
  <si>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</si>
  <si>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</si>
  <si>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</si>
  <si>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</si>
  <si>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</si>
  <si>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</si>
  <si>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</si>
  <si>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</si>
  <si>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</si>
  <si>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</si>
  <si>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</si>
  <si>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</si>
  <si>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</si>
  <si>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</si>
  <si>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</si>
  <si>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</si>
  <si>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</si>
  <si>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</si>
  <si>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</si>
  <si>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</si>
  <si>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</si>
  <si>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</si>
  <si>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</si>
  <si>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</si>
  <si>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</si>
  <si>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</si>
  <si>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</si>
  <si>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</si>
  <si>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</si>
  <si>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</si>
  <si>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</si>
  <si>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</si>
  <si>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</si>
  <si>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</si>
  <si>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</si>
  <si>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</si>
  <si>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</si>
  <si>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</si>
  <si>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</si>
  <si>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</si>
  <si>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</si>
  <si>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</si>
  <si>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</si>
  <si>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</si>
  <si>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</si>
  <si>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</si>
  <si>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</si>
  <si>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</si>
  <si>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</si>
  <si>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</si>
  <si>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</si>
  <si>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</si>
  <si>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</si>
  <si>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</si>
  <si>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</si>
  <si>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</si>
  <si>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</si>
  <si>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</si>
  <si>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</si>
  <si>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</si>
  <si>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</si>
  <si>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</si>
  <si>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</si>
  <si>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</si>
  <si>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</si>
  <si>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</si>
  <si>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</si>
  <si>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</si>
  <si>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</si>
  <si>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</si>
  <si>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</si>
  <si>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</si>
  <si>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</si>
  <si>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</si>
  <si>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</si>
  <si>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</si>
  <si>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</si>
  <si>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</si>
  <si>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</si>
  <si>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</si>
  <si>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</si>
  <si>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</si>
  <si>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</si>
  <si>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</si>
  <si>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</si>
  <si>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</si>
  <si>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</si>
  <si>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</si>
  <si>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</si>
  <si>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</si>
  <si>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</si>
  <si>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</si>
  <si>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</si>
  <si>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</si>
  <si>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</si>
  <si>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</si>
  <si>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</si>
  <si>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</si>
  <si>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</si>
  <si>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</si>
  <si>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</si>
  <si>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</si>
  <si>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</si>
  <si>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</si>
  <si>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</si>
  <si>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</si>
  <si>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</si>
  <si>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</si>
  <si>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</si>
  <si>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</si>
  <si>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</si>
  <si>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</si>
  <si>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</si>
  <si>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</si>
  <si>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</si>
  <si>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</si>
  <si>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</si>
  <si>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</si>
  <si>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</si>
  <si>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</si>
  <si>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</si>
  <si>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</si>
  <si>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included</t>
  </si>
  <si>
    <t>Storage_PumpedHydro_Open</t>
  </si>
  <si>
    <t>Storage_PumpedHydro_Reservoir</t>
  </si>
  <si>
    <t>Same as open hydro cycle</t>
  </si>
  <si>
    <t>Storage_Hydrogen</t>
  </si>
  <si>
    <t>SteamReformer</t>
  </si>
  <si>
    <t>Electrolyser_PEM_offshore</t>
  </si>
  <si>
    <t>Cost: Based on MW_e output, fuel costs not included</t>
  </si>
  <si>
    <t xml:space="preserve">Technology </t>
  </si>
  <si>
    <t>Storage technologies</t>
  </si>
  <si>
    <t xml:space="preserve">name / decription </t>
  </si>
  <si>
    <t>Uncertainty (2050)</t>
  </si>
  <si>
    <t>Explanation</t>
  </si>
  <si>
    <t>Hydrogen gas</t>
  </si>
  <si>
    <t>Electricity, heat or gas</t>
  </si>
  <si>
    <t>Large-scale stationary hydrogen production</t>
  </si>
  <si>
    <t>System or local (if electricity specify also if power-intensive or energy-intensive)</t>
  </si>
  <si>
    <t>54-57</t>
  </si>
  <si>
    <t>Round trip efficiency (%)</t>
  </si>
  <si>
    <r>
      <t xml:space="preserve"> - </t>
    </r>
    <r>
      <rPr>
        <i/>
        <sz val="7"/>
        <color theme="1"/>
        <rFont val="Arial"/>
        <family val="2"/>
      </rPr>
      <t>Charge efficiency (%)</t>
    </r>
  </si>
  <si>
    <t xml:space="preserve"> - Discharge efficiency (%)</t>
  </si>
  <si>
    <t>~100</t>
  </si>
  <si>
    <t>Energy losses during storage (% / period)</t>
  </si>
  <si>
    <t>&lt;1</t>
  </si>
  <si>
    <t>Auxiliary electricity consumption (% of output)</t>
  </si>
  <si>
    <t>Expressed only for heat and gas storages</t>
  </si>
  <si>
    <t>Only for electricity storage</t>
  </si>
  <si>
    <t>Primary regulation (% per 30 sec)</t>
  </si>
  <si>
    <t>Secondary regulation (% per minute)</t>
  </si>
  <si>
    <t xml:space="preserve">Financial data                                 </t>
  </si>
  <si>
    <t xml:space="preserve"> - hereof equipment (M€2015 per MWh)</t>
  </si>
  <si>
    <t xml:space="preserve"> - hereof installation(M€2015 per MWh)</t>
  </si>
  <si>
    <t>Fixed O&amp;M (€2015/MW/year)</t>
  </si>
  <si>
    <t>See table in the specific section</t>
  </si>
  <si>
    <t>Gravimetric energy density (Wh/kg)</t>
  </si>
  <si>
    <r>
      <t>Volumetric energy density @0</t>
    </r>
    <r>
      <rPr>
        <vertAlign val="superscript"/>
        <sz val="7"/>
        <rFont val="Arial"/>
        <family val="2"/>
        <charset val="161"/>
      </rPr>
      <t>o</t>
    </r>
    <r>
      <rPr>
        <sz val="7"/>
        <rFont val="Arial"/>
        <family val="2"/>
      </rPr>
      <t>C and 1atm pressure (Wh/m</t>
    </r>
    <r>
      <rPr>
        <vertAlign val="superscript"/>
        <sz val="7"/>
        <rFont val="Arial"/>
        <family val="2"/>
        <charset val="161"/>
      </rPr>
      <t>3</t>
    </r>
    <r>
      <rPr>
        <sz val="7"/>
        <rFont val="Arial"/>
        <family val="2"/>
      </rPr>
      <t>)</t>
    </r>
  </si>
  <si>
    <r>
      <t>Permeation characteristics (mol/s/m/MPa</t>
    </r>
    <r>
      <rPr>
        <vertAlign val="superscript"/>
        <sz val="7"/>
        <rFont val="Arial"/>
        <family val="2"/>
        <charset val="161"/>
      </rPr>
      <t>1/2</t>
    </r>
    <r>
      <rPr>
        <sz val="7"/>
        <rFont val="Arial"/>
        <family val="2"/>
      </rPr>
      <t>)</t>
    </r>
  </si>
  <si>
    <t>Data calculated according to the system defined in the report</t>
  </si>
  <si>
    <t>Based on system definition</t>
  </si>
  <si>
    <t>Negligible energy losses reported in literature</t>
  </si>
  <si>
    <t>One constructed, no outage time is defined</t>
  </si>
  <si>
    <t>Pre existing caverns</t>
  </si>
  <si>
    <t>Regulation similar to the tanks based on demand supply profile</t>
  </si>
  <si>
    <t>O&amp;M cost defined as a percentageof CAPEX in litertaure</t>
  </si>
  <si>
    <t>Variable O&amp;M is treated as half of fixed O&amp;M</t>
  </si>
  <si>
    <t>Only considering hydrogen pressure, not considering gradient in the cavern (since it depends on the site)</t>
  </si>
  <si>
    <t>Negligible permeation losses (Through conversations with Gas energy denmark)</t>
  </si>
  <si>
    <t xml:space="preserve">Pressurized hydrogen gas storage system (Compressor &amp; Type I tanks @ 200bar) </t>
  </si>
  <si>
    <t>Stationary short-medium term storage after production from an electrolyzer</t>
  </si>
  <si>
    <t>1,2</t>
  </si>
  <si>
    <t>Compressor component (M€2015 per MWh)</t>
  </si>
  <si>
    <t>Type I tanks component (M€2015 per MWh)</t>
  </si>
  <si>
    <t>Installation, equipment, manhours (M€2015 per MWh)</t>
  </si>
  <si>
    <t>Gravimetric energy density (kWh/kg)</t>
  </si>
  <si>
    <r>
      <t>Volumetric energy density @0</t>
    </r>
    <r>
      <rPr>
        <vertAlign val="superscript"/>
        <sz val="9"/>
        <rFont val="Arial"/>
        <family val="2"/>
        <charset val="161"/>
      </rPr>
      <t>o</t>
    </r>
    <r>
      <rPr>
        <sz val="9"/>
        <rFont val="Arial"/>
        <family val="2"/>
      </rPr>
      <t>C and 1atm pressure (kWh/m</t>
    </r>
    <r>
      <rPr>
        <vertAlign val="superscript"/>
        <sz val="9"/>
        <rFont val="Arial"/>
        <family val="2"/>
        <charset val="161"/>
      </rPr>
      <t>3</t>
    </r>
    <r>
      <rPr>
        <sz val="9"/>
        <rFont val="Arial"/>
        <family val="2"/>
      </rPr>
      <t>)</t>
    </r>
  </si>
  <si>
    <r>
      <t>Permeation characteristics for Type I tanks (mol/s/m/MPa</t>
    </r>
    <r>
      <rPr>
        <vertAlign val="superscript"/>
        <sz val="9"/>
        <rFont val="Arial"/>
        <family val="2"/>
        <charset val="161"/>
      </rPr>
      <t>1/2</t>
    </r>
    <r>
      <rPr>
        <sz val="9"/>
        <rFont val="Arial"/>
        <family val="2"/>
      </rPr>
      <t>)</t>
    </r>
  </si>
  <si>
    <r>
      <t>2.84×10</t>
    </r>
    <r>
      <rPr>
        <vertAlign val="superscript"/>
        <sz val="9"/>
        <rFont val="Arial"/>
        <family val="2"/>
        <charset val="161"/>
      </rPr>
      <t>-27</t>
    </r>
  </si>
  <si>
    <r>
      <t>2.84×10</t>
    </r>
    <r>
      <rPr>
        <vertAlign val="superscript"/>
        <sz val="9"/>
        <rFont val="Arial"/>
        <family val="2"/>
        <charset val="161"/>
      </rPr>
      <t>-27</t>
    </r>
    <r>
      <rPr>
        <sz val="11"/>
        <color theme="1"/>
        <rFont val="Calibri"/>
        <family val="2"/>
        <charset val="161"/>
        <scheme val="minor"/>
      </rPr>
      <t/>
    </r>
  </si>
  <si>
    <t>Cannot be defined since there is no conversion of hydrogen back to electricity in the form of a fuel cell in the system</t>
  </si>
  <si>
    <t>The only power input that is considered is the input for the compressor and does not include power needs for  the electrolyzer that is making the hydrogen as described in the system definition. Compressor power input decrease of 5% every 10 years</t>
  </si>
  <si>
    <t>Calculated in the "Energy Efficiency" section. Compressor efficency lineraly improved by 20% until 2050.</t>
  </si>
  <si>
    <t>The charge efficiency is practically the roundrtip efficiency itself as there are almost no losses in the discharge process (See note E)</t>
  </si>
  <si>
    <t>Almost no losses during discharge as it is a physical discharge for a pressurized gas from a valve.</t>
  </si>
  <si>
    <t>Permeation characteristics are neglibile for Type I tanks, see also Technology specific data.</t>
  </si>
  <si>
    <t>System O&amp;M includes maintenance of the compressor and periodic check of the tanks intergrity.</t>
  </si>
  <si>
    <t xml:space="preserve">System complies with the frequency regulation requirements from Energinet </t>
  </si>
  <si>
    <t>No hydrogen storage systems are known to have time of forced outage.</t>
  </si>
  <si>
    <t xml:space="preserve">Compressor consumption is not considered auxiliary. Rest of losses that can be translated into energy losses and consequently more electricity consumption are negligible. </t>
  </si>
  <si>
    <t>Investment: per MWh</t>
  </si>
  <si>
    <t>Storage_Battery_new</t>
  </si>
  <si>
    <t>PowerPlant_Oil</t>
  </si>
  <si>
    <t>Emission factor</t>
  </si>
  <si>
    <t>Fuel costs not included, Emission Factor in terms of input</t>
  </si>
  <si>
    <t>Conv. Efficiency</t>
  </si>
  <si>
    <t>Charging Efficiency</t>
  </si>
  <si>
    <t>Discharging Efficiency</t>
  </si>
  <si>
    <t>Lambda</t>
  </si>
  <si>
    <t>Storage_Battery_new_HP</t>
  </si>
  <si>
    <t>Storage_Battery_Offshore_HP</t>
  </si>
  <si>
    <t>Offshore_Wind</t>
  </si>
  <si>
    <t>Onshore_Wind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</si>
</sst>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_-* #,##0.00\ _F_t_-;\-* #,##0.00\ _F_t_-;_-* &quot;-&quot;??\ _F_t_-;_-@_-"/>
    <numFmt numFmtId="166" formatCode="_-* #,##0\ _F_t_-;\-* #,##0\ _F_t_-;_-* &quot;-&quot;??\ _F_t_-;_-@_-"/>
    <numFmt numFmtId="167" formatCode="0.000"/>
  </numFmts>
  <fonts count="4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
      <sz val="7"/>
      <name val="Arial"/>
      <family val="2"/>
    </font>
    <font>
      <b/>
      <sz val="7"/>
      <color theme="1"/>
      <name val="Arial"/>
      <family val="2"/>
    </font>
    <font>
      <b/>
      <sz val="7"/>
      <name val="Arial"/>
      <family val="2"/>
    </font>
    <font>
      <sz val="7"/>
      <color theme="1"/>
      <name val="Calibri"/>
      <family val="2"/>
      <scheme val="minor"/>
    </font>
    <font>
      <sz val="7"/>
      <color theme="1"/>
      <name val="Arial"/>
      <family val="2"/>
    </font>
    <font>
      <sz val="7"/>
      <color indexed="8"/>
      <name val="Arial"/>
      <family val="2"/>
    </font>
    <font>
      <i/>
      <sz val="7"/>
      <name val="Arial"/>
      <family val="2"/>
    </font>
    <font>
      <i/>
      <sz val="7"/>
      <color theme="1"/>
      <name val="Arial"/>
      <family val="2"/>
    </font>
    <font>
      <vertAlign val="superscript"/>
      <sz val="7"/>
      <name val="Arial"/>
      <family val="2"/>
      <charset val="161"/>
    </font>
    <font>
      <u/>
      <sz val="7"/>
      <color indexed="12"/>
      <name val="Arial"/>
      <family val="2"/>
    </font>
    <font>
      <sz val="10"/>
      <color theme="1"/>
      <name val="Times New Roman"/>
      <family val="1"/>
    </font>
    <font>
      <vertAlign val="superscript"/>
      <sz val="9"/>
      <name val="Arial"/>
      <family val="2"/>
      <charset val="161"/>
    </font>
    <font>
      <sz val="11"/>
      <color theme="1"/>
      <name val="Calibri"/>
      <family val="2"/>
      <charset val="161"/>
      <scheme val="minor"/>
    </font>
    <font>
      <sz val="9"/>
      <color indexed="8"/>
      <name val="Arial"/>
      <family val="2"/>
    </font>
    <font>
      <u/>
      <sz val="9"/>
      <color indexed="12"/>
      <name val="Arial"/>
      <family val="2"/>
    </font>
  </fonts>
  <fills count="12">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
      <patternFill patternType="solid">
        <fgColor rgb="FF92D050"/>
        <bgColor indexed="64"/>
      </patternFill>
    </fill>
  </fills>
  <borders count="44">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299">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0" fillId="11" borderId="0" xfId="0" applyFill="1"/>
    <xf numFmtId="0" fontId="0" fillId="0" borderId="0" xfId="0" applyFill="1"/>
    <xf numFmtId="1" fontId="0" fillId="0" borderId="0" xfId="0" applyNumberFormat="1" applyFill="1"/>
    <xf numFmtId="0" fontId="33" fillId="0" borderId="0" xfId="0" applyFont="1"/>
    <xf numFmtId="0" fontId="34" fillId="0" borderId="0" xfId="0" applyFont="1" applyAlignment="1">
      <alignment vertical="center"/>
    </xf>
    <xf numFmtId="0" fontId="35" fillId="0" borderId="0" xfId="0" applyFont="1"/>
    <xf numFmtId="0" fontId="36" fillId="0" borderId="0" xfId="0" applyFont="1"/>
    <xf numFmtId="0" fontId="33" fillId="10" borderId="0" xfId="0" applyFont="1" applyFill="1"/>
    <xf numFmtId="0" fontId="35" fillId="10" borderId="35" xfId="0" applyFont="1" applyFill="1" applyBorder="1" applyAlignment="1">
      <alignment vertical="top" wrapText="1"/>
    </xf>
    <xf numFmtId="0" fontId="35" fillId="10" borderId="0" xfId="0" applyFont="1" applyFill="1" applyAlignment="1">
      <alignment horizontal="center" vertical="top" wrapText="1"/>
    </xf>
    <xf numFmtId="0" fontId="35" fillId="10" borderId="0" xfId="0" applyFont="1" applyFill="1" applyAlignment="1">
      <alignment vertical="top" wrapText="1"/>
    </xf>
    <xf numFmtId="0" fontId="33" fillId="10" borderId="39" xfId="0" applyFont="1" applyFill="1" applyBorder="1" applyAlignment="1">
      <alignment vertical="top" wrapText="1"/>
    </xf>
    <xf numFmtId="0" fontId="35" fillId="10" borderId="40" xfId="0" applyFont="1" applyFill="1" applyBorder="1" applyAlignment="1">
      <alignment horizontal="center" vertical="center" wrapText="1"/>
    </xf>
    <xf numFmtId="0" fontId="26" fillId="0" borderId="0" xfId="0" applyFont="1" applyAlignment="1">
      <alignment vertical="center" wrapText="1"/>
    </xf>
    <xf numFmtId="0" fontId="33" fillId="10" borderId="0" xfId="0" applyFont="1" applyFill="1" applyAlignment="1">
      <alignment vertical="top" wrapText="1"/>
    </xf>
    <xf numFmtId="0" fontId="35" fillId="10" borderId="42" xfId="0" applyFont="1" applyFill="1" applyBorder="1" applyAlignment="1">
      <alignment horizontal="center" wrapText="1"/>
    </xf>
    <xf numFmtId="0" fontId="35" fillId="10" borderId="42" xfId="0" applyFont="1" applyFill="1" applyBorder="1" applyAlignment="1">
      <alignment wrapText="1"/>
    </xf>
    <xf numFmtId="0" fontId="35" fillId="10" borderId="43" xfId="0" applyFont="1" applyFill="1" applyBorder="1" applyAlignment="1">
      <alignment wrapText="1"/>
    </xf>
    <xf numFmtId="0" fontId="34" fillId="9" borderId="0" xfId="0" applyFont="1" applyFill="1" applyAlignment="1">
      <alignment vertical="center" wrapText="1"/>
    </xf>
    <xf numFmtId="0" fontId="33" fillId="10" borderId="35" xfId="0" applyFont="1" applyFill="1" applyBorder="1" applyAlignment="1">
      <alignment wrapText="1"/>
    </xf>
    <xf numFmtId="0" fontId="37" fillId="9" borderId="35" xfId="0" applyFont="1" applyFill="1" applyBorder="1" applyAlignment="1">
      <alignment horizontal="center" wrapText="1"/>
    </xf>
    <xf numFmtId="0" fontId="37" fillId="9" borderId="0" xfId="0" applyFont="1" applyFill="1" applyAlignment="1">
      <alignment horizontal="center" vertical="center" wrapText="1"/>
    </xf>
    <xf numFmtId="0" fontId="33" fillId="10" borderId="0" xfId="0" applyFont="1" applyFill="1" applyAlignment="1">
      <alignment horizontal="center" vertical="top" wrapText="1"/>
    </xf>
    <xf numFmtId="0" fontId="38" fillId="10" borderId="0" xfId="0" applyFont="1" applyFill="1" applyAlignment="1">
      <alignment horizontal="center" vertical="top" wrapText="1"/>
    </xf>
    <xf numFmtId="0" fontId="33" fillId="10" borderId="41" xfId="0" applyFont="1" applyFill="1" applyBorder="1" applyAlignment="1">
      <alignment wrapText="1"/>
    </xf>
    <xf numFmtId="0" fontId="33" fillId="10" borderId="0" xfId="0" quotePrefix="1" applyFont="1" applyFill="1" applyAlignment="1">
      <alignment horizontal="center" vertical="top" wrapText="1"/>
    </xf>
    <xf numFmtId="0" fontId="33" fillId="10" borderId="39" xfId="0" applyFont="1" applyFill="1" applyBorder="1" applyAlignment="1">
      <alignment wrapText="1"/>
    </xf>
    <xf numFmtId="9" fontId="37" fillId="9" borderId="35" xfId="0" applyNumberFormat="1" applyFont="1" applyFill="1" applyBorder="1" applyAlignment="1">
      <alignment horizontal="center" wrapText="1"/>
    </xf>
    <xf numFmtId="0" fontId="37" fillId="9" borderId="35" xfId="0" applyFont="1" applyFill="1" applyBorder="1" applyAlignment="1">
      <alignment wrapText="1"/>
    </xf>
    <xf numFmtId="0" fontId="39" fillId="10" borderId="39" xfId="0" applyFont="1" applyFill="1" applyBorder="1" applyAlignment="1">
      <alignment wrapText="1"/>
    </xf>
    <xf numFmtId="9" fontId="37" fillId="9" borderId="35" xfId="1" applyFont="1" applyFill="1" applyBorder="1" applyAlignment="1">
      <alignment horizontal="center" vertical="center" wrapText="1"/>
    </xf>
    <xf numFmtId="0" fontId="37" fillId="9" borderId="35" xfId="0" applyFont="1" applyFill="1" applyBorder="1" applyAlignment="1">
      <alignment horizontal="center" vertical="center" wrapText="1"/>
    </xf>
    <xf numFmtId="0" fontId="26" fillId="9" borderId="35" xfId="0" applyFont="1" applyFill="1" applyBorder="1" applyAlignment="1">
      <alignment wrapText="1"/>
    </xf>
    <xf numFmtId="0" fontId="37" fillId="9" borderId="0" xfId="0" applyFont="1" applyFill="1" applyAlignment="1">
      <alignment vertical="center" wrapText="1"/>
    </xf>
    <xf numFmtId="164" fontId="33" fillId="10" borderId="0" xfId="0" applyNumberFormat="1" applyFont="1" applyFill="1" applyAlignment="1">
      <alignment horizontal="center" vertical="top" wrapText="1"/>
    </xf>
    <xf numFmtId="0" fontId="33" fillId="10" borderId="39" xfId="0" applyFont="1" applyFill="1" applyBorder="1" applyAlignment="1">
      <alignment vertical="center" wrapText="1"/>
    </xf>
    <xf numFmtId="2" fontId="33" fillId="10" borderId="0" xfId="0" applyNumberFormat="1" applyFont="1" applyFill="1" applyAlignment="1">
      <alignment horizontal="center" vertical="top" wrapText="1"/>
    </xf>
    <xf numFmtId="1" fontId="33" fillId="10" borderId="0" xfId="0" applyNumberFormat="1" applyFont="1" applyFill="1" applyAlignment="1">
      <alignment horizontal="center" vertical="top" wrapText="1"/>
    </xf>
    <xf numFmtId="0" fontId="33" fillId="10" borderId="40" xfId="0" applyFont="1" applyFill="1" applyBorder="1" applyAlignment="1">
      <alignment horizontal="center" vertical="top" wrapText="1"/>
    </xf>
    <xf numFmtId="0" fontId="35" fillId="10" borderId="0" xfId="0" applyFont="1" applyFill="1"/>
    <xf numFmtId="0" fontId="33" fillId="10" borderId="0" xfId="0" applyFont="1" applyFill="1" applyAlignment="1">
      <alignment horizontal="right" vertical="top"/>
    </xf>
    <xf numFmtId="0" fontId="33" fillId="10" borderId="0" xfId="0" applyFont="1" applyFill="1" applyAlignment="1">
      <alignment wrapText="1"/>
    </xf>
    <xf numFmtId="0" fontId="33" fillId="10" borderId="0" xfId="0" applyFont="1" applyFill="1" applyAlignment="1">
      <alignment vertical="top"/>
    </xf>
    <xf numFmtId="0" fontId="33" fillId="10" borderId="0" xfId="0" applyFont="1" applyFill="1" applyAlignment="1">
      <alignment vertical="justify" wrapText="1"/>
    </xf>
    <xf numFmtId="0" fontId="36" fillId="10" borderId="0" xfId="0" applyFont="1" applyFill="1" applyAlignment="1">
      <alignment vertical="top" wrapText="1"/>
    </xf>
    <xf numFmtId="0" fontId="42" fillId="10" borderId="0" xfId="6" applyFont="1" applyFill="1" applyAlignment="1" applyProtection="1">
      <alignment vertical="top" wrapText="1"/>
    </xf>
    <xf numFmtId="0" fontId="27" fillId="10" borderId="0" xfId="0" applyFont="1" applyFill="1" applyAlignment="1">
      <alignment vertical="center"/>
    </xf>
    <xf numFmtId="0" fontId="35" fillId="10" borderId="35" xfId="0" applyFont="1" applyFill="1" applyBorder="1" applyAlignment="1">
      <alignment vertical="center" wrapText="1"/>
    </xf>
    <xf numFmtId="0" fontId="29" fillId="10" borderId="0" xfId="0" applyFont="1" applyFill="1" applyAlignment="1">
      <alignment horizontal="center" vertical="center" wrapText="1"/>
    </xf>
    <xf numFmtId="0" fontId="35" fillId="10" borderId="35" xfId="0" applyFont="1" applyFill="1" applyBorder="1" applyAlignment="1">
      <alignment horizontal="center" vertical="center" wrapText="1"/>
    </xf>
    <xf numFmtId="0" fontId="43" fillId="0" borderId="0" xfId="0" applyFont="1" applyAlignment="1">
      <alignment vertical="center" wrapText="1"/>
    </xf>
    <xf numFmtId="0" fontId="35" fillId="10" borderId="42" xfId="0" applyFont="1" applyFill="1" applyBorder="1" applyAlignment="1">
      <alignment horizontal="center" vertical="center" wrapText="1"/>
    </xf>
    <xf numFmtId="0" fontId="35" fillId="10" borderId="42" xfId="0" applyFont="1" applyFill="1" applyBorder="1" applyAlignment="1">
      <alignment vertical="center" wrapText="1"/>
    </xf>
    <xf numFmtId="0" fontId="35" fillId="10" borderId="43" xfId="0" applyFont="1" applyFill="1" applyBorder="1" applyAlignment="1">
      <alignment horizontal="center" vertical="center" wrapText="1"/>
    </xf>
    <xf numFmtId="0" fontId="34" fillId="9" borderId="41" xfId="0" applyFont="1" applyFill="1" applyBorder="1" applyAlignment="1">
      <alignment vertical="center" wrapText="1"/>
    </xf>
    <xf numFmtId="0" fontId="33" fillId="10" borderId="35" xfId="0" applyFont="1" applyFill="1" applyBorder="1" applyAlignment="1">
      <alignment vertical="center" wrapText="1"/>
    </xf>
    <xf numFmtId="0" fontId="37" fillId="9" borderId="41" xfId="0" applyFont="1" applyFill="1" applyBorder="1" applyAlignment="1">
      <alignment horizontal="center" vertical="center" wrapText="1"/>
    </xf>
    <xf numFmtId="0" fontId="33" fillId="10" borderId="41" xfId="0" applyFont="1" applyFill="1" applyBorder="1" applyAlignment="1">
      <alignment vertical="center" wrapText="1"/>
    </xf>
    <xf numFmtId="0" fontId="39" fillId="10" borderId="39" xfId="0" applyFont="1" applyFill="1" applyBorder="1" applyAlignment="1">
      <alignment vertical="center" wrapText="1"/>
    </xf>
    <xf numFmtId="0" fontId="43" fillId="9" borderId="35" xfId="0" applyFont="1" applyFill="1" applyBorder="1" applyAlignment="1">
      <alignment vertical="center" wrapText="1"/>
    </xf>
    <xf numFmtId="0" fontId="27" fillId="10" borderId="35" xfId="0" applyFont="1" applyFill="1" applyBorder="1" applyAlignment="1">
      <alignment vertical="center" wrapText="1"/>
    </xf>
    <xf numFmtId="0" fontId="37" fillId="9" borderId="41" xfId="0" applyFont="1" applyFill="1" applyBorder="1" applyAlignment="1">
      <alignment vertical="center" wrapText="1"/>
    </xf>
    <xf numFmtId="0" fontId="27" fillId="10" borderId="39" xfId="0" applyFont="1" applyFill="1" applyBorder="1" applyAlignment="1">
      <alignment vertical="center" wrapText="1"/>
    </xf>
    <xf numFmtId="0" fontId="37" fillId="9" borderId="35" xfId="0" applyFont="1" applyFill="1" applyBorder="1" applyAlignment="1">
      <alignment vertical="center" wrapText="1"/>
    </xf>
    <xf numFmtId="167" fontId="37" fillId="9" borderId="35" xfId="0" applyNumberFormat="1" applyFont="1" applyFill="1" applyBorder="1" applyAlignment="1">
      <alignment horizontal="center" vertical="center" wrapText="1"/>
    </xf>
    <xf numFmtId="0" fontId="27" fillId="0" borderId="41" xfId="0" applyFont="1" applyBorder="1" applyAlignment="1">
      <alignment vertical="center"/>
    </xf>
    <xf numFmtId="0" fontId="27" fillId="10" borderId="40" xfId="0" applyFont="1" applyFill="1" applyBorder="1" applyAlignment="1">
      <alignment horizontal="center" vertical="center" wrapText="1"/>
    </xf>
    <xf numFmtId="0" fontId="27" fillId="10"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30" fillId="10" borderId="0" xfId="0" applyFont="1" applyFill="1" applyAlignment="1">
      <alignment vertical="center"/>
    </xf>
    <xf numFmtId="0" fontId="27" fillId="10" borderId="0" xfId="0" applyFont="1" applyFill="1" applyAlignment="1">
      <alignment vertical="center" wrapText="1"/>
    </xf>
    <xf numFmtId="0" fontId="27" fillId="10" borderId="0" xfId="0" applyFont="1" applyFill="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applyFont="1" applyAlignment="1">
      <alignment horizontal="center" vertical="center"/>
    </xf>
    <xf numFmtId="0" fontId="27" fillId="10" borderId="0" xfId="0" applyFont="1" applyFill="1" applyAlignment="1">
      <alignment horizontal="right" vertical="center"/>
    </xf>
    <xf numFmtId="0" fontId="0" fillId="10" borderId="0" xfId="0" applyFill="1" applyAlignment="1">
      <alignment vertical="center" wrapText="1"/>
    </xf>
    <xf numFmtId="0" fontId="47" fillId="10" borderId="0" xfId="6" applyFont="1" applyFill="1" applyAlignment="1" applyProtection="1">
      <alignment vertical="center" wrapText="1"/>
    </xf>
    <xf numFmtId="0" fontId="0" fillId="10" borderId="0" xfId="0" applyFill="1" applyAlignment="1">
      <alignment horizontal="center" vertical="center" wrapText="1"/>
    </xf>
    <xf numFmtId="1" fontId="0" fillId="11" borderId="0" xfId="0" applyNumberFormat="1" applyFill="1"/>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7" xfId="3" applyFont="1" applyFill="1" applyBorder="1" applyAlignment="1">
      <alignment horizont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7" xfId="3" applyFont="1" applyFill="1" applyBorder="1" applyAlignment="1">
      <alignment horizont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9" fontId="8" fillId="6" borderId="7" xfId="1" applyFont="1" applyFill="1" applyBorder="1" applyAlignment="1">
      <alignment horizontal="center" wrapText="1"/>
    </xf>
    <xf numFmtId="0" fontId="27" fillId="10" borderId="0" xfId="0" applyFont="1" applyFill="1" applyAlignment="1">
      <alignment vertical="center" wrapText="1"/>
    </xf>
    <xf numFmtId="0" fontId="37" fillId="9" borderId="35" xfId="0" applyFont="1" applyFill="1" applyBorder="1" applyAlignment="1">
      <alignment horizontal="center" vertical="center" wrapText="1"/>
    </xf>
    <xf numFmtId="0" fontId="29" fillId="10" borderId="36" xfId="0" applyFont="1" applyFill="1" applyBorder="1" applyAlignment="1">
      <alignment horizontal="left" vertical="center" wrapText="1"/>
    </xf>
    <xf numFmtId="0" fontId="29" fillId="10" borderId="37" xfId="0" applyFont="1" applyFill="1" applyBorder="1" applyAlignment="1">
      <alignment horizontal="left" vertical="center" wrapText="1"/>
    </xf>
    <xf numFmtId="0" fontId="29" fillId="10" borderId="38" xfId="0" applyFont="1" applyFill="1" applyBorder="1" applyAlignment="1">
      <alignment horizontal="left" vertical="center" wrapText="1"/>
    </xf>
    <xf numFmtId="0" fontId="46" fillId="10" borderId="0" xfId="0" applyFont="1" applyFill="1" applyAlignment="1">
      <alignment vertical="center" wrapText="1"/>
    </xf>
    <xf numFmtId="0" fontId="35" fillId="10" borderId="36" xfId="0" applyFont="1" applyFill="1" applyBorder="1" applyAlignment="1">
      <alignment horizontal="center" vertical="center" wrapText="1"/>
    </xf>
    <xf numFmtId="0" fontId="35" fillId="10" borderId="38" xfId="0" applyFont="1" applyFill="1" applyBorder="1" applyAlignment="1">
      <alignment horizontal="center" vertical="center" wrapText="1"/>
    </xf>
    <xf numFmtId="0" fontId="35" fillId="10" borderId="36" xfId="0" applyFont="1" applyFill="1" applyBorder="1" applyAlignment="1">
      <alignment horizontal="left" vertical="center" wrapText="1"/>
    </xf>
    <xf numFmtId="0" fontId="35" fillId="10" borderId="37" xfId="0" applyFont="1" applyFill="1" applyBorder="1" applyAlignment="1">
      <alignment horizontal="left" vertical="center" wrapText="1"/>
    </xf>
    <xf numFmtId="0" fontId="33" fillId="10" borderId="0" xfId="0" applyFont="1" applyFill="1" applyAlignment="1">
      <alignment vertical="top" wrapText="1"/>
    </xf>
    <xf numFmtId="0" fontId="33" fillId="10" borderId="0" xfId="0" applyFont="1" applyFill="1" applyAlignment="1">
      <alignment vertical="top"/>
    </xf>
    <xf numFmtId="0" fontId="36" fillId="10" borderId="0" xfId="0" applyFont="1" applyFill="1" applyAlignment="1">
      <alignment vertical="top" wrapText="1"/>
    </xf>
    <xf numFmtId="0" fontId="35" fillId="10" borderId="37" xfId="0" applyFont="1" applyFill="1" applyBorder="1" applyAlignment="1">
      <alignment horizontal="center" vertical="center" wrapText="1"/>
    </xf>
    <xf numFmtId="0" fontId="37" fillId="9" borderId="35" xfId="0" applyFont="1" applyFill="1" applyBorder="1" applyAlignment="1">
      <alignment horizontal="center" wrapText="1"/>
    </xf>
    <xf numFmtId="17" fontId="35" fillId="10" borderId="0" xfId="0" quotePrefix="1" applyNumberFormat="1" applyFont="1" applyFill="1" applyAlignment="1">
      <alignment horizontal="center" vertical="top" wrapText="1"/>
    </xf>
    <xf numFmtId="0" fontId="35" fillId="10" borderId="38" xfId="0" applyFont="1" applyFill="1" applyBorder="1" applyAlignment="1">
      <alignment horizontal="left" vertical="center" wrapText="1"/>
    </xf>
    <xf numFmtId="0" fontId="35" fillId="10" borderId="0" xfId="0" applyFont="1" applyFill="1" applyAlignment="1">
      <alignment vertical="top" wrapText="1"/>
    </xf>
    <xf numFmtId="0" fontId="38" fillId="10" borderId="0" xfId="0" applyFont="1" applyFill="1" applyAlignment="1">
      <alignment wrapText="1"/>
    </xf>
    <xf numFmtId="0" fontId="33" fillId="10" borderId="0" xfId="0" applyFont="1" applyFill="1" applyAlignment="1">
      <alignment wrapText="1"/>
    </xf>
    <xf numFmtId="0" fontId="35" fillId="10" borderId="36" xfId="0" applyFont="1" applyFill="1" applyBorder="1" applyAlignment="1">
      <alignment horizontal="left" wrapText="1"/>
    </xf>
    <xf numFmtId="0" fontId="35" fillId="10" borderId="37" xfId="0" applyFont="1" applyFill="1" applyBorder="1" applyAlignment="1">
      <alignment horizontal="left" wrapText="1"/>
    </xf>
    <xf numFmtId="0" fontId="35" fillId="10" borderId="36" xfId="0" applyFont="1" applyFill="1" applyBorder="1" applyAlignment="1">
      <alignment horizontal="center" vertical="top" wrapText="1"/>
    </xf>
    <xf numFmtId="0" fontId="35" fillId="10" borderId="37" xfId="0" applyFont="1" applyFill="1" applyBorder="1" applyAlignment="1">
      <alignment horizontal="center" vertical="top" wrapText="1"/>
    </xf>
    <xf numFmtId="0" fontId="35" fillId="10" borderId="38" xfId="0" applyFont="1" applyFill="1" applyBorder="1" applyAlignment="1">
      <alignment horizontal="center" vertical="top" wrapText="1"/>
    </xf>
    <xf numFmtId="0" fontId="35" fillId="10" borderId="0" xfId="0" applyFont="1" applyFill="1" applyAlignment="1">
      <alignment horizontal="center" vertical="center" wrapText="1"/>
    </xf>
    <xf numFmtId="0" fontId="36" fillId="10" borderId="0" xfId="0" applyFont="1" applyFill="1" applyAlignment="1">
      <alignment horizontal="center" vertical="center" wrapText="1"/>
    </xf>
    <xf numFmtId="0" fontId="35" fillId="10" borderId="0" xfId="0" applyFont="1" applyFill="1" applyAlignment="1">
      <alignment horizontal="center" vertical="top" wrapText="1"/>
    </xf>
    <xf numFmtId="0" fontId="36" fillId="10" borderId="0" xfId="0" applyFont="1" applyFill="1" applyAlignment="1">
      <alignment horizontal="center" vertical="top"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18"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filterColumn colId="1">
      <filters>
        <filter val="PV - renewable power - solar - commercial/industrial rooftop"/>
      </filters>
    </filterColumn>
    <filterColumn colId="8">
      <filters>
        <filter val="Fixed O&amp;M"/>
        <filter val="Nominal investment"/>
        <filter val="Technical lifetime"/>
        <filter val="Variable O&amp;M"/>
      </filters>
    </filterColumn>
    <filterColumn colId="15">
      <filters>
        <filter val="2030"/>
      </filters>
    </filterColumn>
  </autoFilter>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O34"/>
  <sheetViews>
    <sheetView tabSelected="1" workbookViewId="0">
      <selection activeCell="A35" sqref="A35"/>
    </sheetView>
  </sheetViews>
  <sheetFormatPr defaultRowHeight="15" x14ac:dyDescent="0.25"/>
  <cols>
    <col min="1" max="1" width="29" bestFit="1" customWidth="1"/>
    <col min="2" max="2" width="17.85546875" bestFit="1" customWidth="1"/>
    <col min="3" max="3" width="10.7109375" bestFit="1" customWidth="1"/>
    <col min="4" max="4" width="22.28515625" bestFit="1" customWidth="1"/>
    <col min="5" max="5" width="16" bestFit="1" customWidth="1"/>
    <col min="6" max="6" width="7.140625" bestFit="1" customWidth="1"/>
    <col min="7" max="7" width="16.85546875" bestFit="1" customWidth="1"/>
    <col min="8" max="11" width="16.85546875" customWidth="1"/>
    <col min="12" max="12" width="9.28515625" bestFit="1" customWidth="1"/>
    <col min="13" max="13" width="25.7109375" bestFit="1" customWidth="1"/>
    <col min="14" max="15" width="16.42578125" customWidth="1"/>
    <col min="16" max="16" width="75.28515625" bestFit="1" customWidth="1"/>
    <col min="17" max="17" width="60.42578125" bestFit="1" customWidth="1"/>
    <col min="18" max="18" width="59.28515625" bestFit="1" customWidth="1"/>
    <col min="19" max="20" width="51.140625" bestFit="1" customWidth="1"/>
    <col min="21" max="21" width="50.5703125" bestFit="1" customWidth="1"/>
    <col min="22" max="23" width="51.140625" bestFit="1" customWidth="1"/>
    <col min="24" max="24" width="58.7109375" bestFit="1" customWidth="1"/>
    <col min="25" max="26" width="55.140625" bestFit="1" customWidth="1"/>
    <col min="27" max="27" width="58.28515625" bestFit="1" customWidth="1"/>
    <col min="28" max="29" width="65.42578125" bestFit="1" customWidth="1"/>
    <col min="30" max="31" width="51.28515625" bestFit="1" customWidth="1"/>
    <col min="32" max="32" width="50.7109375" bestFit="1" customWidth="1"/>
    <col min="33" max="34" width="51.28515625" bestFit="1" customWidth="1"/>
    <col min="35" max="35" width="58.28515625" bestFit="1" customWidth="1"/>
    <col min="36" max="36" width="48.28515625" bestFit="1" customWidth="1"/>
    <col min="37" max="37" width="55.42578125" bestFit="1" customWidth="1"/>
    <col min="38" max="38" width="49.140625" bestFit="1" customWidth="1"/>
    <col min="39" max="39" width="45.85546875" bestFit="1" customWidth="1"/>
    <col min="40" max="40" width="76.5703125" bestFit="1" customWidth="1"/>
    <col min="41" max="41" width="72.85546875" bestFit="1" customWidth="1"/>
    <col min="42" max="42" width="80" bestFit="1" customWidth="1"/>
    <col min="43" max="43" width="64.140625" bestFit="1" customWidth="1"/>
    <col min="44" max="44" width="57.7109375" bestFit="1" customWidth="1"/>
    <col min="45" max="45" width="51.5703125" bestFit="1" customWidth="1"/>
    <col min="46" max="46" width="60" bestFit="1" customWidth="1"/>
    <col min="47" max="47" width="55.5703125" bestFit="1" customWidth="1"/>
    <col min="48" max="48" width="49.140625" bestFit="1" customWidth="1"/>
    <col min="49" max="49" width="56.28515625" bestFit="1" customWidth="1"/>
    <col min="50" max="50" width="49.42578125" bestFit="1" customWidth="1"/>
    <col min="51" max="51" width="56.5703125" bestFit="1" customWidth="1"/>
    <col min="52" max="52" width="73" bestFit="1" customWidth="1"/>
    <col min="53" max="53" width="81.140625" bestFit="1" customWidth="1"/>
    <col min="54" max="54" width="91.5703125" bestFit="1" customWidth="1"/>
    <col min="55" max="55" width="65.5703125" bestFit="1" customWidth="1"/>
    <col min="56" max="56" width="59.42578125" bestFit="1" customWidth="1"/>
    <col min="57" max="57" width="77.42578125" bestFit="1" customWidth="1"/>
    <col min="58" max="58" width="48.5703125" bestFit="1" customWidth="1"/>
    <col min="59" max="59" width="63.28515625" bestFit="1" customWidth="1"/>
    <col min="60" max="60" width="11.28515625" bestFit="1" customWidth="1"/>
    <col min="61" max="61" width="48.85546875" bestFit="1" customWidth="1"/>
    <col min="62" max="62" width="39.7109375" bestFit="1" customWidth="1"/>
    <col min="63" max="63" width="38" bestFit="1" customWidth="1"/>
    <col min="64" max="64" width="14.42578125" bestFit="1" customWidth="1"/>
    <col min="65" max="65" width="26" bestFit="1" customWidth="1"/>
    <col min="66" max="66" width="22.7109375" bestFit="1" customWidth="1"/>
    <col min="67" max="67" width="42.7109375" bestFit="1" customWidth="1"/>
    <col min="68" max="68" width="27.85546875" bestFit="1" customWidth="1"/>
    <col min="69" max="69" width="53.42578125" bestFit="1" customWidth="1"/>
    <col min="70" max="70" width="25.5703125" bestFit="1" customWidth="1"/>
    <col min="71" max="71" width="38.85546875" bestFit="1" customWidth="1"/>
    <col min="72" max="72" width="12.28515625" bestFit="1" customWidth="1"/>
    <col min="73" max="73" width="10.7109375" bestFit="1" customWidth="1"/>
    <col min="74" max="74" width="52.7109375" bestFit="1" customWidth="1"/>
    <col min="75" max="76" width="46.28515625" bestFit="1" customWidth="1"/>
    <col min="77" max="77" width="45.5703125" bestFit="1" customWidth="1"/>
    <col min="78" max="78" width="42.42578125" bestFit="1" customWidth="1"/>
    <col min="79" max="80" width="46.28515625" bestFit="1" customWidth="1"/>
    <col min="81" max="81" width="53.28515625" bestFit="1" customWidth="1"/>
    <col min="82" max="82" width="51.7109375" bestFit="1" customWidth="1"/>
    <col min="83" max="83" width="75.28515625" bestFit="1" customWidth="1"/>
    <col min="84" max="84" width="60.42578125" bestFit="1" customWidth="1"/>
    <col min="85" max="85" width="59.28515625" bestFit="1" customWidth="1"/>
    <col min="86" max="87" width="51.140625" bestFit="1" customWidth="1"/>
    <col min="88" max="88" width="50.5703125" bestFit="1" customWidth="1"/>
    <col min="89" max="90" width="51.140625" bestFit="1" customWidth="1"/>
    <col min="91" max="91" width="58.7109375" bestFit="1" customWidth="1"/>
    <col min="92" max="93" width="55.140625" bestFit="1" customWidth="1"/>
    <col min="94" max="94" width="58.28515625" bestFit="1" customWidth="1"/>
    <col min="95" max="96" width="65.42578125" bestFit="1" customWidth="1"/>
    <col min="97" max="98" width="51.28515625" bestFit="1" customWidth="1"/>
    <col min="99" max="99" width="50.7109375" bestFit="1" customWidth="1"/>
    <col min="100" max="101" width="51.28515625" bestFit="1" customWidth="1"/>
    <col min="102" max="102" width="58.28515625" bestFit="1" customWidth="1"/>
    <col min="103" max="103" width="48.28515625" bestFit="1" customWidth="1"/>
    <col min="104" max="104" width="55.42578125" bestFit="1" customWidth="1"/>
    <col min="105" max="105" width="49.140625" bestFit="1" customWidth="1"/>
    <col min="106" max="106" width="45.85546875" bestFit="1" customWidth="1"/>
    <col min="107" max="107" width="76.5703125" bestFit="1" customWidth="1"/>
    <col min="108" max="108" width="72.85546875" bestFit="1" customWidth="1"/>
    <col min="109" max="109" width="80" bestFit="1" customWidth="1"/>
    <col min="110" max="110" width="64.140625" bestFit="1" customWidth="1"/>
    <col min="111" max="111" width="57.7109375" bestFit="1" customWidth="1"/>
    <col min="112" max="112" width="51.5703125" bestFit="1" customWidth="1"/>
    <col min="113" max="113" width="60" bestFit="1" customWidth="1"/>
    <col min="114" max="114" width="55.5703125" bestFit="1" customWidth="1"/>
    <col min="115" max="115" width="49.140625" bestFit="1" customWidth="1"/>
    <col min="116" max="116" width="56.28515625" bestFit="1" customWidth="1"/>
    <col min="117" max="117" width="49.42578125" bestFit="1" customWidth="1"/>
    <col min="118" max="118" width="56.5703125" bestFit="1" customWidth="1"/>
    <col min="119" max="119" width="73" bestFit="1" customWidth="1"/>
    <col min="120" max="120" width="81.140625" bestFit="1" customWidth="1"/>
    <col min="121" max="121" width="91.5703125" bestFit="1" customWidth="1"/>
    <col min="122" max="122" width="65.5703125" bestFit="1" customWidth="1"/>
    <col min="123" max="123" width="59.42578125" bestFit="1" customWidth="1"/>
    <col min="124" max="124" width="77.42578125" bestFit="1" customWidth="1"/>
    <col min="125" max="125" width="48.5703125" bestFit="1" customWidth="1"/>
    <col min="126" max="126" width="63.28515625" bestFit="1" customWidth="1"/>
    <col min="127" max="127" width="39" bestFit="1" customWidth="1"/>
    <col min="128" max="128" width="12.42578125" bestFit="1" customWidth="1"/>
    <col min="129" max="129" width="10.85546875" bestFit="1" customWidth="1"/>
    <col min="130" max="130" width="24.42578125" bestFit="1" customWidth="1"/>
    <col min="131" max="131" width="26.42578125" bestFit="1" customWidth="1"/>
    <col min="132" max="132" width="44.140625" bestFit="1" customWidth="1"/>
    <col min="133" max="133" width="40.7109375" bestFit="1" customWidth="1"/>
    <col min="134" max="134" width="16.140625" bestFit="1" customWidth="1"/>
    <col min="135" max="135" width="46.85546875" bestFit="1" customWidth="1"/>
    <col min="136" max="136" width="47.140625" bestFit="1" customWidth="1"/>
    <col min="137" max="137" width="57.28515625" bestFit="1" customWidth="1"/>
    <col min="138" max="138" width="30.85546875" bestFit="1" customWidth="1"/>
    <col min="139" max="139" width="71.5703125" bestFit="1" customWidth="1"/>
    <col min="140" max="140" width="45.85546875" bestFit="1" customWidth="1"/>
    <col min="141" max="141" width="32.5703125" bestFit="1" customWidth="1"/>
    <col min="142" max="142" width="18.28515625" bestFit="1" customWidth="1"/>
    <col min="143" max="143" width="70.5703125" bestFit="1" customWidth="1"/>
    <col min="144" max="144" width="45" bestFit="1" customWidth="1"/>
    <col min="145" max="145" width="31" bestFit="1" customWidth="1"/>
    <col min="146" max="146" width="29.42578125" bestFit="1" customWidth="1"/>
    <col min="147" max="147" width="55.140625" bestFit="1" customWidth="1"/>
    <col min="148" max="148" width="11.85546875" bestFit="1" customWidth="1"/>
    <col min="149" max="149" width="61" bestFit="1" customWidth="1"/>
    <col min="150" max="150" width="42.140625" bestFit="1" customWidth="1"/>
    <col min="151" max="152" width="34.5703125" bestFit="1" customWidth="1"/>
    <col min="153" max="153" width="37.5703125" bestFit="1" customWidth="1"/>
    <col min="154" max="154" width="33.85546875" bestFit="1" customWidth="1"/>
    <col min="155" max="155" width="24" bestFit="1" customWidth="1"/>
    <col min="156" max="158" width="36.42578125" bestFit="1" customWidth="1"/>
    <col min="159" max="159" width="12.85546875" bestFit="1" customWidth="1"/>
    <col min="160" max="160" width="23.85546875" bestFit="1" customWidth="1"/>
    <col min="161" max="161" width="18.85546875" bestFit="1" customWidth="1"/>
    <col min="162" max="162" width="35.28515625" bestFit="1" customWidth="1"/>
    <col min="163" max="165" width="39.85546875" bestFit="1" customWidth="1"/>
    <col min="166" max="166" width="39.28515625" bestFit="1" customWidth="1"/>
    <col min="167" max="168" width="39.85546875" bestFit="1" customWidth="1"/>
    <col min="169" max="170" width="65.42578125" bestFit="1" customWidth="1"/>
    <col min="171" max="171" width="47.85546875" bestFit="1" customWidth="1"/>
    <col min="172" max="172" width="42.85546875" bestFit="1" customWidth="1"/>
    <col min="173" max="173" width="47.85546875" bestFit="1" customWidth="1"/>
    <col min="174" max="174" width="45" bestFit="1" customWidth="1"/>
    <col min="175" max="175" width="40" bestFit="1" customWidth="1"/>
    <col min="176" max="176" width="45" bestFit="1" customWidth="1"/>
    <col min="177" max="177" width="52.28515625" bestFit="1" customWidth="1"/>
    <col min="178" max="178" width="25.85546875" bestFit="1" customWidth="1"/>
    <col min="179" max="179" width="11.28515625" bestFit="1" customWidth="1"/>
  </cols>
  <sheetData>
    <row r="1" spans="1:15" x14ac:dyDescent="0.25">
      <c r="B1" t="s">
        <v>981</v>
      </c>
      <c r="C1" t="s">
        <v>203</v>
      </c>
      <c r="D1" t="s">
        <v>983</v>
      </c>
      <c r="E1" t="s">
        <v>243</v>
      </c>
    </row>
    <row r="2" spans="1:15" x14ac:dyDescent="0.25">
      <c r="A2" t="s">
        <v>1</v>
      </c>
      <c r="B2" t="s">
        <v>149</v>
      </c>
      <c r="C2" t="s">
        <v>150</v>
      </c>
      <c r="D2" t="s">
        <v>151</v>
      </c>
      <c r="E2" t="s">
        <v>152</v>
      </c>
      <c r="F2" t="s">
        <v>162</v>
      </c>
      <c r="G2" t="s">
        <v>2032</v>
      </c>
      <c r="H2" t="s">
        <v>2034</v>
      </c>
      <c r="I2" t="s">
        <v>2035</v>
      </c>
      <c r="J2" t="s">
        <v>2036</v>
      </c>
      <c r="K2" t="s">
        <v>2037</v>
      </c>
      <c r="L2" t="s">
        <v>153</v>
      </c>
      <c r="M2" t="s">
        <v>988</v>
      </c>
      <c r="N2" t="s">
        <v>982</v>
      </c>
      <c r="O2" t="s">
        <v>147</v>
      </c>
    </row>
    <row r="3" spans="1:15" s="140" customFormat="1" x14ac:dyDescent="0.25">
      <c r="A3" s="140" t="s">
        <v>1958</v>
      </c>
      <c r="B3" s="219">
        <f>DEA_REFuels!K1438*1000</f>
        <v>650000</v>
      </c>
      <c r="C3" s="140">
        <f>DEA_REFuels!K1374</f>
        <v>25</v>
      </c>
      <c r="D3" s="140">
        <f>DEA_REFuels!K1430 / 100</f>
        <v>0.04</v>
      </c>
      <c r="E3" s="140">
        <v>0</v>
      </c>
      <c r="F3" s="140">
        <v>2030</v>
      </c>
      <c r="G3" s="140">
        <v>0</v>
      </c>
      <c r="H3" s="140">
        <f>DEA_REFuels!K1350/100</f>
        <v>0.65500000000000003</v>
      </c>
      <c r="L3" s="140" t="s">
        <v>161</v>
      </c>
      <c r="M3" s="140" t="s">
        <v>1960</v>
      </c>
      <c r="N3" s="140">
        <f>O3/(1-(1/(1+O3)^C3))</f>
        <v>0.11016807219002082</v>
      </c>
      <c r="O3" s="140">
        <v>0.1</v>
      </c>
    </row>
    <row r="4" spans="1:15" s="140" customFormat="1" x14ac:dyDescent="0.25">
      <c r="A4" s="140" t="s">
        <v>1958</v>
      </c>
      <c r="B4" s="219">
        <f>DEA_REFuels!K1440*1000</f>
        <v>400000</v>
      </c>
      <c r="C4" s="140">
        <f>DEA_REFuels!K1376</f>
        <v>30</v>
      </c>
      <c r="D4" s="140">
        <f>DEA_REFuels!K1432 / 100</f>
        <v>0.04</v>
      </c>
      <c r="E4" s="140">
        <v>0</v>
      </c>
      <c r="F4" s="140">
        <v>2050</v>
      </c>
      <c r="G4" s="140">
        <v>0</v>
      </c>
      <c r="H4" s="140">
        <f>DEA_REFuels!K1176/100</f>
        <v>0.70499999999999996</v>
      </c>
      <c r="L4" s="140" t="s">
        <v>161</v>
      </c>
      <c r="M4" s="140" t="s">
        <v>1960</v>
      </c>
      <c r="N4" s="140">
        <f t="shared" ref="N4:N34" si="0">O4/(1-(1/(1+O4)^C4))</f>
        <v>0.1060792482526339</v>
      </c>
      <c r="O4" s="140">
        <v>0.1</v>
      </c>
    </row>
    <row r="5" spans="1:15" s="140" customFormat="1" x14ac:dyDescent="0.25">
      <c r="A5" s="140" t="s">
        <v>1959</v>
      </c>
      <c r="B5" s="219">
        <f>DEA_REFuels!K1086*1000</f>
        <v>450000</v>
      </c>
      <c r="C5" s="140">
        <f>DEA_REFuels!K1022</f>
        <v>30</v>
      </c>
      <c r="D5" s="140">
        <f>DEA_REFuels!K1078/100</f>
        <v>0.02</v>
      </c>
      <c r="E5" s="140">
        <v>0</v>
      </c>
      <c r="F5" s="140">
        <v>2030</v>
      </c>
      <c r="G5" s="140">
        <v>0</v>
      </c>
      <c r="H5" s="140">
        <f>DEA_REFuels!K822/100</f>
        <v>0.68</v>
      </c>
      <c r="L5" s="140" t="s">
        <v>161</v>
      </c>
      <c r="M5" s="140" t="s">
        <v>1960</v>
      </c>
      <c r="N5" s="140">
        <f t="shared" si="0"/>
        <v>0.1060792482526339</v>
      </c>
      <c r="O5" s="140">
        <v>0.1</v>
      </c>
    </row>
    <row r="6" spans="1:15" s="140" customFormat="1" x14ac:dyDescent="0.25">
      <c r="A6" s="140" t="s">
        <v>1959</v>
      </c>
      <c r="B6" s="219">
        <f>DEA_REFuels!K1088*1000</f>
        <v>250000</v>
      </c>
      <c r="C6" s="140">
        <f>DEA_REFuels!K1024</f>
        <v>35</v>
      </c>
      <c r="D6" s="140">
        <f>DEA_REFuels!K1080/100</f>
        <v>0.02</v>
      </c>
      <c r="E6" s="140">
        <v>0</v>
      </c>
      <c r="F6" s="140">
        <v>2050</v>
      </c>
      <c r="G6" s="140">
        <v>0</v>
      </c>
      <c r="H6" s="140">
        <f>DEA_REFuels!K824/100</f>
        <v>0.75</v>
      </c>
      <c r="L6" s="140" t="s">
        <v>161</v>
      </c>
      <c r="M6" s="140" t="s">
        <v>1960</v>
      </c>
      <c r="N6" s="140">
        <f t="shared" si="0"/>
        <v>0.10368970511989745</v>
      </c>
      <c r="O6" s="140">
        <v>0.1</v>
      </c>
    </row>
    <row r="7" spans="1:15" s="140" customFormat="1" x14ac:dyDescent="0.25">
      <c r="A7" s="140" t="s">
        <v>2031</v>
      </c>
      <c r="B7" s="219">
        <v>0</v>
      </c>
      <c r="C7" s="140">
        <f>PyPSA!D18</f>
        <v>30</v>
      </c>
      <c r="D7" s="140">
        <v>0</v>
      </c>
      <c r="E7" s="140">
        <f>PyPSA!D67/PyPSA!D79+PyPSA!D60</f>
        <v>130.22646310432569</v>
      </c>
      <c r="F7" s="140">
        <v>2030</v>
      </c>
      <c r="G7" s="140">
        <f>PyPSA!D82/PyPSA!D79</f>
        <v>0.63104325699745545</v>
      </c>
      <c r="L7" s="140" t="s">
        <v>1957</v>
      </c>
      <c r="M7" s="140" t="s">
        <v>1961</v>
      </c>
      <c r="N7" s="140">
        <f t="shared" si="0"/>
        <v>0.1060792482526339</v>
      </c>
      <c r="O7" s="140">
        <v>0.1</v>
      </c>
    </row>
    <row r="8" spans="1:15" s="140" customFormat="1" x14ac:dyDescent="0.25">
      <c r="A8" s="140" t="s">
        <v>155</v>
      </c>
      <c r="B8" s="219">
        <v>0</v>
      </c>
      <c r="C8" s="140">
        <f>DEA_conversion!Q28</f>
        <v>25</v>
      </c>
      <c r="D8" s="140">
        <v>0</v>
      </c>
      <c r="E8" s="140">
        <f>DEA_conversion!Q56+60</f>
        <v>62.839672294000003</v>
      </c>
      <c r="F8" s="140">
        <v>2030</v>
      </c>
      <c r="G8" s="140">
        <f>PyPSA!D80/PyPSA!D77</f>
        <v>0.76293103448275856</v>
      </c>
      <c r="L8" s="140" t="s">
        <v>161</v>
      </c>
      <c r="M8" s="140" t="s">
        <v>1961</v>
      </c>
      <c r="N8" s="140">
        <f t="shared" si="0"/>
        <v>0.11016807219002082</v>
      </c>
      <c r="O8" s="140">
        <v>0.1</v>
      </c>
    </row>
    <row r="9" spans="1:15" s="140" customFormat="1" x14ac:dyDescent="0.25">
      <c r="A9" s="140" t="s">
        <v>155</v>
      </c>
      <c r="B9" s="219">
        <v>0</v>
      </c>
      <c r="C9" s="140">
        <f>DEA_conversion!Q29</f>
        <v>25</v>
      </c>
      <c r="D9" s="140">
        <v>0</v>
      </c>
      <c r="E9" s="140">
        <f>DEA_conversion!Q57+60</f>
        <v>62.722755704999997</v>
      </c>
      <c r="F9" s="140">
        <v>2050</v>
      </c>
      <c r="G9" s="140">
        <f>PyPSA!D80/PyPSA!D77</f>
        <v>0.76293103448275856</v>
      </c>
      <c r="L9" s="140" t="s">
        <v>161</v>
      </c>
      <c r="M9" s="140" t="s">
        <v>1961</v>
      </c>
      <c r="N9" s="140">
        <f t="shared" si="0"/>
        <v>0.11016807219002082</v>
      </c>
      <c r="O9" s="140">
        <v>0.1</v>
      </c>
    </row>
    <row r="10" spans="1:15" s="140" customFormat="1" x14ac:dyDescent="0.25">
      <c r="A10" s="140" t="s">
        <v>157</v>
      </c>
      <c r="B10" s="219">
        <v>0</v>
      </c>
      <c r="C10" s="140">
        <f>DEA_conversion!Q1762</f>
        <v>25</v>
      </c>
      <c r="D10" s="140">
        <v>0</v>
      </c>
      <c r="E10" s="140">
        <f>DEA_conversion!Q1834</f>
        <v>4.2</v>
      </c>
      <c r="F10" s="140">
        <v>2030</v>
      </c>
      <c r="G10" s="140">
        <v>0.187</v>
      </c>
      <c r="H10" s="140">
        <f>DEA_conversion!Q1714</f>
        <v>0.61</v>
      </c>
      <c r="L10" s="140" t="s">
        <v>161</v>
      </c>
      <c r="M10" s="140" t="s">
        <v>2033</v>
      </c>
      <c r="N10" s="140">
        <f t="shared" si="0"/>
        <v>0.11016807219002082</v>
      </c>
      <c r="O10" s="140">
        <v>0.1</v>
      </c>
    </row>
    <row r="11" spans="1:15" s="140" customFormat="1" x14ac:dyDescent="0.25">
      <c r="A11" s="140" t="s">
        <v>157</v>
      </c>
      <c r="B11" s="219">
        <v>0</v>
      </c>
      <c r="C11" s="140">
        <f>DEA_conversion!Q1763</f>
        <v>25</v>
      </c>
      <c r="D11" s="140">
        <v>0</v>
      </c>
      <c r="E11" s="140">
        <f>DEA_conversion!Q1835</f>
        <v>4</v>
      </c>
      <c r="F11" s="140">
        <v>2050</v>
      </c>
      <c r="G11" s="140">
        <v>0.187</v>
      </c>
      <c r="H11" s="140">
        <f>DEA_conversion!Q1715</f>
        <v>0.63</v>
      </c>
      <c r="L11" s="140" t="s">
        <v>161</v>
      </c>
      <c r="M11" s="140" t="s">
        <v>2033</v>
      </c>
      <c r="N11" s="140">
        <f t="shared" si="0"/>
        <v>0.11016807219002082</v>
      </c>
      <c r="O11" s="140">
        <v>0.1</v>
      </c>
    </row>
    <row r="12" spans="1:15" s="140" customFormat="1" x14ac:dyDescent="0.25">
      <c r="A12" s="140" t="s">
        <v>158</v>
      </c>
      <c r="B12" s="219">
        <v>0</v>
      </c>
      <c r="C12" s="140">
        <v>25</v>
      </c>
      <c r="D12" s="140">
        <v>0</v>
      </c>
      <c r="E12" s="140">
        <v>0</v>
      </c>
      <c r="F12" s="140">
        <v>2030</v>
      </c>
      <c r="G12" s="140">
        <v>0</v>
      </c>
      <c r="I12" s="140">
        <f>DEA_Battery!$F$16/100</f>
        <v>0.98499999999999999</v>
      </c>
      <c r="J12" s="140">
        <f>DEA_Battery!$F$17/100</f>
        <v>0.97499999999999998</v>
      </c>
      <c r="K12" s="140">
        <f>-((1-DEA_Battery!$F$18/100)^(1/24)-1)</f>
        <v>4.1686644986937971E-5</v>
      </c>
      <c r="L12" s="140" t="s">
        <v>161</v>
      </c>
      <c r="N12" s="140">
        <f t="shared" ref="N12:N13" si="1">O12/(1-(1/(1+O12)^C12))</f>
        <v>0.11016807219002082</v>
      </c>
      <c r="O12" s="140">
        <v>0.1</v>
      </c>
    </row>
    <row r="13" spans="1:15" s="140" customFormat="1" x14ac:dyDescent="0.25">
      <c r="A13" s="140" t="s">
        <v>158</v>
      </c>
      <c r="B13" s="219">
        <v>0</v>
      </c>
      <c r="C13" s="140">
        <v>30</v>
      </c>
      <c r="D13" s="140">
        <v>0</v>
      </c>
      <c r="E13" s="140">
        <v>0</v>
      </c>
      <c r="F13" s="140">
        <v>2050</v>
      </c>
      <c r="G13" s="140">
        <v>0</v>
      </c>
      <c r="I13" s="140">
        <f>DEA_Battery!$F$16/100</f>
        <v>0.98499999999999999</v>
      </c>
      <c r="J13" s="140">
        <f>DEA_Battery!$F$17/100</f>
        <v>0.97499999999999998</v>
      </c>
      <c r="K13" s="140">
        <f>-((1-DEA_Battery!$F$18/100)^(1/24)-1)</f>
        <v>4.1686644986937971E-5</v>
      </c>
      <c r="L13" s="140" t="s">
        <v>161</v>
      </c>
      <c r="N13" s="140">
        <f t="shared" si="1"/>
        <v>0.1060792482526339</v>
      </c>
      <c r="O13" s="140">
        <v>0.1</v>
      </c>
    </row>
    <row r="14" spans="1:15" s="140" customFormat="1" x14ac:dyDescent="0.25">
      <c r="A14" s="140" t="s">
        <v>2038</v>
      </c>
      <c r="B14" s="219">
        <f>B15</f>
        <v>622000</v>
      </c>
      <c r="C14" s="140">
        <f t="shared" ref="C14:O14" si="2">C15</f>
        <v>25</v>
      </c>
      <c r="D14" s="140">
        <f t="shared" si="2"/>
        <v>7.9058090481352483E-2</v>
      </c>
      <c r="E14" s="140">
        <f t="shared" si="2"/>
        <v>1.8</v>
      </c>
      <c r="F14" s="140">
        <f t="shared" si="2"/>
        <v>2030</v>
      </c>
      <c r="G14" s="140">
        <f t="shared" si="2"/>
        <v>0</v>
      </c>
      <c r="H14" s="140">
        <f t="shared" si="2"/>
        <v>0</v>
      </c>
      <c r="I14" s="140">
        <f t="shared" si="2"/>
        <v>0.98499999999999999</v>
      </c>
      <c r="J14" s="140">
        <f t="shared" si="2"/>
        <v>0.97499999999999998</v>
      </c>
      <c r="K14" s="140">
        <f t="shared" si="2"/>
        <v>4.1686644986937971E-5</v>
      </c>
      <c r="L14" s="140" t="str">
        <f t="shared" si="2"/>
        <v>DEA</v>
      </c>
      <c r="M14" s="140">
        <f t="shared" si="2"/>
        <v>0</v>
      </c>
      <c r="N14" s="140">
        <f t="shared" si="2"/>
        <v>0.11016807219002082</v>
      </c>
      <c r="O14" s="140">
        <f t="shared" si="2"/>
        <v>0.1</v>
      </c>
    </row>
    <row r="15" spans="1:15" s="140" customFormat="1" x14ac:dyDescent="0.25">
      <c r="A15" s="140" t="s">
        <v>2030</v>
      </c>
      <c r="B15" s="219">
        <f>DEA_Battery!F27*10^6</f>
        <v>622000</v>
      </c>
      <c r="C15" s="140">
        <f>DEA_Battery!F21</f>
        <v>25</v>
      </c>
      <c r="D15" s="140">
        <f>DEA_Battery!F31*1000/(DEA_Battery!F28*10^6*N15)</f>
        <v>7.9058090481352483E-2</v>
      </c>
      <c r="E15" s="140">
        <f>DEA_Battery!F32</f>
        <v>1.8</v>
      </c>
      <c r="F15" s="140">
        <v>2030</v>
      </c>
      <c r="G15" s="140">
        <v>0</v>
      </c>
      <c r="I15" s="140">
        <f>DEA_Battery!$F$16/100</f>
        <v>0.98499999999999999</v>
      </c>
      <c r="J15" s="140">
        <f>DEA_Battery!$F$17/100</f>
        <v>0.97499999999999998</v>
      </c>
      <c r="K15" s="140">
        <f>-((1-DEA_Battery!$F$18/100)^(1/24)-1)</f>
        <v>4.1686644986937971E-5</v>
      </c>
      <c r="L15" s="140" t="s">
        <v>161</v>
      </c>
      <c r="N15" s="140">
        <f t="shared" si="0"/>
        <v>0.11016807219002082</v>
      </c>
      <c r="O15" s="140">
        <v>0.1</v>
      </c>
    </row>
    <row r="16" spans="1:15" s="140" customFormat="1" x14ac:dyDescent="0.25">
      <c r="A16" s="140" t="s">
        <v>2030</v>
      </c>
      <c r="B16" s="219">
        <f>DEA_Battery!J27*10^6</f>
        <v>255000</v>
      </c>
      <c r="C16" s="140">
        <f>DEA_Battery!J21</f>
        <v>30</v>
      </c>
      <c r="D16" s="140">
        <f>DEA_Battery!J31*1000/(DEA_Battery!J28*10^6*N16)</f>
        <v>0.14544382320496266</v>
      </c>
      <c r="E16" s="140">
        <f>DEA_Battery!J32</f>
        <v>1.6</v>
      </c>
      <c r="F16" s="140">
        <v>2050</v>
      </c>
      <c r="G16" s="140">
        <v>0</v>
      </c>
      <c r="I16" s="140">
        <f>DEA_Battery!$F$16/100</f>
        <v>0.98499999999999999</v>
      </c>
      <c r="J16" s="140">
        <f>DEA_Battery!F20/100</f>
        <v>1E-3</v>
      </c>
      <c r="K16" s="140">
        <f>-((1-DEA_Battery!$F$18/100)^(1/24)-1)</f>
        <v>4.1686644986937971E-5</v>
      </c>
      <c r="L16" s="140" t="s">
        <v>161</v>
      </c>
      <c r="N16" s="140">
        <f t="shared" si="0"/>
        <v>0.1060792482526339</v>
      </c>
      <c r="O16" s="140">
        <v>0.1</v>
      </c>
    </row>
    <row r="17" spans="1:15" s="140" customFormat="1" x14ac:dyDescent="0.25">
      <c r="A17" s="140" t="s">
        <v>159</v>
      </c>
      <c r="B17" s="219">
        <v>0</v>
      </c>
      <c r="C17" s="140">
        <f>DEA_pumpedHydro!E8</f>
        <v>50</v>
      </c>
      <c r="D17" s="140">
        <v>0</v>
      </c>
      <c r="E17" s="140">
        <v>0</v>
      </c>
      <c r="F17" s="140">
        <v>2030</v>
      </c>
      <c r="G17" s="140">
        <v>0</v>
      </c>
      <c r="I17" s="140">
        <f t="shared" ref="I17:J20" si="3">ROUND(SQRT(0.8),2)</f>
        <v>0.89</v>
      </c>
      <c r="J17" s="140">
        <f t="shared" si="3"/>
        <v>0.89</v>
      </c>
      <c r="K17" s="140">
        <v>0</v>
      </c>
      <c r="L17" s="140" t="s">
        <v>161</v>
      </c>
      <c r="N17" s="140">
        <f t="shared" si="0"/>
        <v>0.10085917404611995</v>
      </c>
      <c r="O17" s="140">
        <v>0.1</v>
      </c>
    </row>
    <row r="18" spans="1:15" s="140" customFormat="1" x14ac:dyDescent="0.25">
      <c r="A18" s="140" t="s">
        <v>159</v>
      </c>
      <c r="B18" s="219">
        <v>0</v>
      </c>
      <c r="C18" s="140">
        <f>DEA_pumpedHydro!F8</f>
        <v>50</v>
      </c>
      <c r="D18" s="140">
        <v>0</v>
      </c>
      <c r="E18" s="140">
        <v>0</v>
      </c>
      <c r="F18" s="140">
        <v>2050</v>
      </c>
      <c r="G18" s="140">
        <v>0</v>
      </c>
      <c r="I18" s="140">
        <f t="shared" si="3"/>
        <v>0.89</v>
      </c>
      <c r="J18" s="140">
        <f t="shared" si="3"/>
        <v>0.89</v>
      </c>
      <c r="K18" s="140">
        <v>0</v>
      </c>
      <c r="L18" s="140" t="s">
        <v>161</v>
      </c>
      <c r="N18" s="140">
        <f t="shared" si="0"/>
        <v>0.10085917404611995</v>
      </c>
      <c r="O18" s="140">
        <v>0.1</v>
      </c>
    </row>
    <row r="19" spans="1:15" s="140" customFormat="1" x14ac:dyDescent="0.25">
      <c r="A19" s="140" t="s">
        <v>1962</v>
      </c>
      <c r="B19" s="219">
        <f>B17</f>
        <v>0</v>
      </c>
      <c r="C19" s="140">
        <f t="shared" ref="C19:F19" si="4">C17</f>
        <v>50</v>
      </c>
      <c r="D19" s="140">
        <f t="shared" si="4"/>
        <v>0</v>
      </c>
      <c r="E19" s="140">
        <f t="shared" si="4"/>
        <v>0</v>
      </c>
      <c r="F19" s="140">
        <f t="shared" si="4"/>
        <v>2030</v>
      </c>
      <c r="G19" s="140">
        <v>0</v>
      </c>
      <c r="I19" s="140">
        <f t="shared" si="3"/>
        <v>0.89</v>
      </c>
      <c r="J19" s="140">
        <f t="shared" si="3"/>
        <v>0.89</v>
      </c>
      <c r="K19" s="140">
        <v>0</v>
      </c>
      <c r="L19" s="140" t="s">
        <v>161</v>
      </c>
      <c r="M19" s="140" t="s">
        <v>1964</v>
      </c>
      <c r="N19" s="140">
        <f t="shared" si="0"/>
        <v>0.10085917404611995</v>
      </c>
      <c r="O19" s="140">
        <v>0.1</v>
      </c>
    </row>
    <row r="20" spans="1:15" s="140" customFormat="1" x14ac:dyDescent="0.25">
      <c r="A20" s="140" t="s">
        <v>1962</v>
      </c>
      <c r="B20" s="219">
        <f>B18</f>
        <v>0</v>
      </c>
      <c r="C20" s="140">
        <f t="shared" ref="C20:F20" si="5">C18</f>
        <v>50</v>
      </c>
      <c r="D20" s="140">
        <f t="shared" si="5"/>
        <v>0</v>
      </c>
      <c r="E20" s="140">
        <f t="shared" si="5"/>
        <v>0</v>
      </c>
      <c r="F20" s="140">
        <f t="shared" si="5"/>
        <v>2050</v>
      </c>
      <c r="G20" s="140">
        <v>0</v>
      </c>
      <c r="I20" s="140">
        <f t="shared" si="3"/>
        <v>0.89</v>
      </c>
      <c r="J20" s="140">
        <f t="shared" si="3"/>
        <v>0.89</v>
      </c>
      <c r="K20" s="140">
        <v>0</v>
      </c>
      <c r="L20" s="140" t="s">
        <v>161</v>
      </c>
      <c r="M20" s="140" t="s">
        <v>1964</v>
      </c>
      <c r="N20" s="140">
        <f t="shared" si="0"/>
        <v>0.10085917404611995</v>
      </c>
      <c r="O20" s="140">
        <v>0.1</v>
      </c>
    </row>
    <row r="21" spans="1:15" s="140" customFormat="1" x14ac:dyDescent="0.25">
      <c r="A21" s="140" t="s">
        <v>1963</v>
      </c>
      <c r="B21" s="219">
        <f t="shared" ref="B21:F22" si="6">B19</f>
        <v>0</v>
      </c>
      <c r="C21" s="140">
        <f t="shared" si="6"/>
        <v>50</v>
      </c>
      <c r="D21" s="140">
        <f t="shared" si="6"/>
        <v>0</v>
      </c>
      <c r="E21" s="140">
        <f t="shared" si="6"/>
        <v>0</v>
      </c>
      <c r="F21" s="140">
        <f t="shared" si="6"/>
        <v>2030</v>
      </c>
      <c r="G21" s="140">
        <v>0</v>
      </c>
      <c r="I21" s="140">
        <v>1</v>
      </c>
      <c r="J21" s="140">
        <f>ROUND(SQRT(0.8),2)</f>
        <v>0.89</v>
      </c>
      <c r="K21" s="140">
        <v>0</v>
      </c>
      <c r="L21" s="140" t="s">
        <v>161</v>
      </c>
      <c r="M21" s="140" t="s">
        <v>1964</v>
      </c>
      <c r="N21" s="140">
        <f t="shared" si="0"/>
        <v>0.10085917404611995</v>
      </c>
      <c r="O21" s="140">
        <v>0.1</v>
      </c>
    </row>
    <row r="22" spans="1:15" s="140" customFormat="1" x14ac:dyDescent="0.25">
      <c r="A22" s="140" t="s">
        <v>1963</v>
      </c>
      <c r="B22" s="219">
        <f t="shared" si="6"/>
        <v>0</v>
      </c>
      <c r="C22" s="140">
        <f t="shared" si="6"/>
        <v>50</v>
      </c>
      <c r="D22" s="140">
        <f t="shared" si="6"/>
        <v>0</v>
      </c>
      <c r="E22" s="140">
        <f t="shared" si="6"/>
        <v>0</v>
      </c>
      <c r="F22" s="140">
        <f t="shared" si="6"/>
        <v>2050</v>
      </c>
      <c r="G22" s="140">
        <v>0</v>
      </c>
      <c r="I22" s="140">
        <v>1</v>
      </c>
      <c r="J22" s="140">
        <f>ROUND(SQRT(0.8),2)</f>
        <v>0.89</v>
      </c>
      <c r="K22" s="140">
        <v>0</v>
      </c>
      <c r="L22" s="140" t="s">
        <v>161</v>
      </c>
      <c r="M22" s="140" t="s">
        <v>1964</v>
      </c>
      <c r="N22" s="140">
        <f t="shared" si="0"/>
        <v>0.10085917404611995</v>
      </c>
      <c r="O22" s="140">
        <v>0.1</v>
      </c>
    </row>
    <row r="23" spans="1:15" s="140" customFormat="1" x14ac:dyDescent="0.25">
      <c r="A23" s="140" t="s">
        <v>156</v>
      </c>
      <c r="B23" s="219">
        <v>0</v>
      </c>
      <c r="C23" s="140">
        <f>PyPSA!D12</f>
        <v>45</v>
      </c>
      <c r="D23" s="140">
        <v>0</v>
      </c>
      <c r="E23" s="140">
        <f>PyPSA!D57+PyPSA!D61/PyPSA!D75</f>
        <v>16.902077151335313</v>
      </c>
      <c r="F23" s="140">
        <v>2030</v>
      </c>
      <c r="G23" s="140">
        <v>0</v>
      </c>
      <c r="L23" s="140" t="s">
        <v>1957</v>
      </c>
      <c r="M23" s="140" t="s">
        <v>1961</v>
      </c>
      <c r="N23" s="140">
        <f t="shared" si="0"/>
        <v>0.10139100469038466</v>
      </c>
      <c r="O23" s="140">
        <v>0.1</v>
      </c>
    </row>
    <row r="24" spans="1:15" s="140" customFormat="1" x14ac:dyDescent="0.25">
      <c r="A24" s="140" t="s">
        <v>2039</v>
      </c>
      <c r="B24" s="219">
        <f>B25</f>
        <v>746400</v>
      </c>
      <c r="C24" s="140">
        <f t="shared" ref="C24:O24" si="7">C25</f>
        <v>25</v>
      </c>
      <c r="D24" s="140">
        <f t="shared" si="7"/>
        <v>7.9058090481352483E-2</v>
      </c>
      <c r="E24" s="140">
        <f t="shared" si="7"/>
        <v>1.8</v>
      </c>
      <c r="F24" s="140">
        <f t="shared" si="7"/>
        <v>2030</v>
      </c>
      <c r="G24" s="140">
        <f t="shared" si="7"/>
        <v>0</v>
      </c>
      <c r="H24" s="140">
        <f t="shared" si="7"/>
        <v>0</v>
      </c>
      <c r="I24" s="140">
        <f t="shared" si="7"/>
        <v>0.98499999999999999</v>
      </c>
      <c r="J24" s="140">
        <f t="shared" si="7"/>
        <v>0.97499999999999998</v>
      </c>
      <c r="K24" s="140">
        <f t="shared" si="7"/>
        <v>4.1686644986937971E-5</v>
      </c>
      <c r="L24" s="140" t="str">
        <f t="shared" si="7"/>
        <v>DEA</v>
      </c>
      <c r="M24" s="140">
        <f t="shared" si="7"/>
        <v>0</v>
      </c>
      <c r="N24" s="140">
        <f t="shared" si="7"/>
        <v>0.11016807219002082</v>
      </c>
      <c r="O24" s="140">
        <f t="shared" si="7"/>
        <v>0.1</v>
      </c>
    </row>
    <row r="25" spans="1:15" s="140" customFormat="1" x14ac:dyDescent="0.25">
      <c r="A25" s="140" t="s">
        <v>160</v>
      </c>
      <c r="B25" s="219">
        <f>B15*1.2</f>
        <v>746400</v>
      </c>
      <c r="C25" s="140">
        <f>C15</f>
        <v>25</v>
      </c>
      <c r="D25" s="140">
        <f t="shared" ref="D25:F25" si="8">D15</f>
        <v>7.9058090481352483E-2</v>
      </c>
      <c r="E25" s="140">
        <f t="shared" si="8"/>
        <v>1.8</v>
      </c>
      <c r="F25" s="140">
        <f t="shared" si="8"/>
        <v>2030</v>
      </c>
      <c r="G25" s="140">
        <v>0</v>
      </c>
      <c r="I25" s="140">
        <f>DEA_Battery!$F$16/100</f>
        <v>0.98499999999999999</v>
      </c>
      <c r="J25" s="140">
        <f>DEA_Battery!$F$17/100</f>
        <v>0.97499999999999998</v>
      </c>
      <c r="K25" s="140">
        <f>-((1-DEA_Battery!$F$18/100)^(1/24)-1)</f>
        <v>4.1686644986937971E-5</v>
      </c>
      <c r="L25" s="140" t="s">
        <v>161</v>
      </c>
      <c r="N25" s="140">
        <f t="shared" si="0"/>
        <v>0.11016807219002082</v>
      </c>
      <c r="O25" s="140">
        <v>0.1</v>
      </c>
    </row>
    <row r="26" spans="1:15" s="140" customFormat="1" x14ac:dyDescent="0.25">
      <c r="A26" s="140" t="s">
        <v>154</v>
      </c>
      <c r="B26" s="219">
        <f>(DEA_conversion!Q10230+DEA_conversion!Q10238)*1000000</f>
        <v>1100000</v>
      </c>
      <c r="C26" s="140">
        <f>DEA_conversion!Q10190</f>
        <v>10</v>
      </c>
      <c r="D26" s="140">
        <f>DEA_conversion!Q10246/ToModel!B26</f>
        <v>0.05</v>
      </c>
      <c r="E26" s="140">
        <f>DEA_conversion!Q10262</f>
        <v>0</v>
      </c>
      <c r="F26" s="140">
        <f t="shared" ref="F26" si="9">F23</f>
        <v>2030</v>
      </c>
      <c r="G26" s="140">
        <v>0</v>
      </c>
      <c r="H26" s="140">
        <f>DEA_conversion!$Q$10158</f>
        <v>0.5</v>
      </c>
      <c r="L26" s="140" t="s">
        <v>161</v>
      </c>
      <c r="M26" s="140" t="s">
        <v>1968</v>
      </c>
      <c r="N26" s="140">
        <f t="shared" si="0"/>
        <v>0.16274539488251152</v>
      </c>
      <c r="O26" s="140">
        <v>0.1</v>
      </c>
    </row>
    <row r="27" spans="1:15" s="140" customFormat="1" x14ac:dyDescent="0.25">
      <c r="A27" s="140" t="s">
        <v>154</v>
      </c>
      <c r="B27" s="219">
        <f>(DEA_conversion!Q10231+DEA_conversion!Q10239)*1000000</f>
        <v>800000</v>
      </c>
      <c r="C27" s="140">
        <f>DEA_conversion!Q10191</f>
        <v>10</v>
      </c>
      <c r="D27" s="140">
        <f>DEA_conversion!Q10247/ToModel!B27</f>
        <v>0.05</v>
      </c>
      <c r="E27" s="140">
        <f>DEA_conversion!Q10263</f>
        <v>0</v>
      </c>
      <c r="F27" s="140">
        <v>2050</v>
      </c>
      <c r="G27" s="140">
        <v>0</v>
      </c>
      <c r="H27" s="140">
        <f>DEA_conversion!$Q$10158</f>
        <v>0.5</v>
      </c>
      <c r="L27" s="140" t="s">
        <v>161</v>
      </c>
      <c r="M27" s="140" t="s">
        <v>1968</v>
      </c>
      <c r="N27" s="140">
        <f>O27/(1-(1/(1+O27)^C27))</f>
        <v>0.16274539488251152</v>
      </c>
      <c r="O27" s="140">
        <v>0.1</v>
      </c>
    </row>
    <row r="28" spans="1:15" s="140" customFormat="1" x14ac:dyDescent="0.25">
      <c r="A28" s="140" t="s">
        <v>1965</v>
      </c>
      <c r="B28" s="219">
        <f>'DEA_H2 Storage'!E26*1000000</f>
        <v>2000</v>
      </c>
      <c r="C28" s="140">
        <f>'DEA_H2 Storage'!E18</f>
        <v>100</v>
      </c>
      <c r="D28" s="140">
        <f>'DEA_H2 Storage'!E29*'DEA_H2 Storage'!E10/(ToModel!B28*ToModel!N28)</f>
        <v>3.3997532765659348E-5</v>
      </c>
      <c r="E28" s="140">
        <f>'DEA_H2 Storage'!E30</f>
        <v>2.0000000000000002E-5</v>
      </c>
      <c r="F28" s="140">
        <v>2030</v>
      </c>
      <c r="G28" s="140">
        <v>0</v>
      </c>
      <c r="I28" s="140">
        <f>'DEA_H2 Storage'!$E$12</f>
        <v>0.99</v>
      </c>
      <c r="J28" s="140">
        <v>1</v>
      </c>
      <c r="K28" s="140">
        <v>0</v>
      </c>
      <c r="L28" s="140" t="s">
        <v>161</v>
      </c>
      <c r="M28" s="140" t="s">
        <v>2029</v>
      </c>
      <c r="N28" s="140">
        <f>O28/(1-(1/(1+O28)^C28))</f>
        <v>0.10000725709820668</v>
      </c>
      <c r="O28" s="140">
        <v>0.1</v>
      </c>
    </row>
    <row r="29" spans="1:15" s="140" customFormat="1" x14ac:dyDescent="0.25">
      <c r="A29" s="140" t="s">
        <v>1965</v>
      </c>
      <c r="B29" s="219">
        <f>'DEA_H2 Storage'!G26*1000000</f>
        <v>1200</v>
      </c>
      <c r="C29" s="140">
        <f>'DEA_H2 Storage'!G18</f>
        <v>100</v>
      </c>
      <c r="D29" s="140">
        <f>'DEA_H2 Storage'!G10*'DEA_H2 Storage'!G29/(ToModel!B29*ToModel!N29)</f>
        <v>2.9997823028522949E-5</v>
      </c>
      <c r="E29" s="140">
        <f>'DEA_H2 Storage'!G30</f>
        <v>1.1999999999999999E-5</v>
      </c>
      <c r="F29" s="140">
        <v>2050</v>
      </c>
      <c r="G29" s="140">
        <v>0</v>
      </c>
      <c r="I29" s="140">
        <f>'DEA_H2 Storage'!$E$12</f>
        <v>0.99</v>
      </c>
      <c r="J29" s="140">
        <v>1</v>
      </c>
      <c r="K29" s="140">
        <v>0</v>
      </c>
      <c r="L29" s="140" t="s">
        <v>161</v>
      </c>
      <c r="M29" s="140" t="s">
        <v>2029</v>
      </c>
      <c r="N29" s="140">
        <f>O29/(1-(1/(1+O29)^C29))</f>
        <v>0.10000725709820668</v>
      </c>
      <c r="O29" s="140">
        <v>0.1</v>
      </c>
    </row>
    <row r="30" spans="1:15" s="141" customFormat="1" x14ac:dyDescent="0.25">
      <c r="A30" s="141" t="s">
        <v>1966</v>
      </c>
      <c r="B30" s="142">
        <v>500000</v>
      </c>
      <c r="C30" s="141">
        <v>25</v>
      </c>
      <c r="D30" s="141">
        <v>0.37</v>
      </c>
      <c r="E30" s="141">
        <v>0</v>
      </c>
      <c r="F30" s="141">
        <v>2030</v>
      </c>
      <c r="G30" s="141">
        <v>0</v>
      </c>
      <c r="N30" s="141">
        <f t="shared" si="0"/>
        <v>0.11016807219002082</v>
      </c>
      <c r="O30" s="141">
        <v>0.1</v>
      </c>
    </row>
    <row r="31" spans="1:15" s="141" customFormat="1" x14ac:dyDescent="0.25">
      <c r="A31" s="141" t="s">
        <v>1967</v>
      </c>
      <c r="B31" s="142">
        <f>B3*1.2</f>
        <v>780000</v>
      </c>
      <c r="C31" s="141">
        <v>25</v>
      </c>
      <c r="D31" s="141">
        <v>0.02</v>
      </c>
      <c r="E31" s="141">
        <v>0</v>
      </c>
      <c r="F31" s="141">
        <v>2030</v>
      </c>
      <c r="G31" s="141">
        <v>0</v>
      </c>
      <c r="H31" s="141">
        <f>H3</f>
        <v>0.65500000000000003</v>
      </c>
      <c r="L31" s="141" t="s">
        <v>161</v>
      </c>
      <c r="M31" s="141" t="s">
        <v>1960</v>
      </c>
      <c r="N31" s="141">
        <f t="shared" si="0"/>
        <v>0.11016807219002082</v>
      </c>
      <c r="O31" s="141">
        <v>0.1</v>
      </c>
    </row>
    <row r="32" spans="1:15" s="140" customFormat="1" x14ac:dyDescent="0.25">
      <c r="A32" s="140" t="s">
        <v>803</v>
      </c>
      <c r="B32" s="219">
        <f>DEA_conversion!Q16572*1000000</f>
        <v>565806.89431502996</v>
      </c>
      <c r="C32" s="140">
        <f>DEA_conversion!Q16545</f>
        <v>40</v>
      </c>
      <c r="D32" s="140">
        <f>DEA_conversion!Q16554/(B32*N32)</f>
        <v>0.15382200582730518</v>
      </c>
      <c r="E32" s="140">
        <v>0</v>
      </c>
      <c r="F32" s="140">
        <v>2030</v>
      </c>
      <c r="G32" s="140">
        <v>0</v>
      </c>
      <c r="L32" s="140" t="s">
        <v>161</v>
      </c>
      <c r="N32" s="140">
        <f t="shared" si="0"/>
        <v>0.10225941441436949</v>
      </c>
      <c r="O32" s="140">
        <v>0.1</v>
      </c>
    </row>
    <row r="33" spans="1:15" s="140" customFormat="1" x14ac:dyDescent="0.25">
      <c r="A33" s="140" t="s">
        <v>2040</v>
      </c>
      <c r="B33" s="219">
        <f>(DEA_conversion!Q18219-DEA_conversion!Q18336)*1000000</f>
        <v>1554422.775549514</v>
      </c>
      <c r="C33" s="140">
        <f>DEA_conversion!Q18201</f>
        <v>30</v>
      </c>
      <c r="D33" s="140">
        <f>DEA_conversion!Q18210/(B33*N33)</f>
        <v>0.23651844916038001</v>
      </c>
      <c r="E33" s="140">
        <f>DEA_conversion!Q18237</f>
        <v>3.8946651172509599</v>
      </c>
      <c r="F33" s="140">
        <v>2030</v>
      </c>
      <c r="G33" s="140">
        <v>0</v>
      </c>
      <c r="L33" s="140" t="s">
        <v>161</v>
      </c>
      <c r="N33" s="140">
        <f t="shared" si="0"/>
        <v>0.1060792482526339</v>
      </c>
      <c r="O33" s="140">
        <v>0.1</v>
      </c>
    </row>
    <row r="34" spans="1:15" s="140" customFormat="1" x14ac:dyDescent="0.25">
      <c r="A34" s="140" t="s">
        <v>2041</v>
      </c>
      <c r="B34" s="219">
        <f>DEA_conversion!Q10444*1000000</f>
        <v>1035561.25</v>
      </c>
      <c r="C34" s="140">
        <f>DEA_conversion!Q10372</f>
        <v>30</v>
      </c>
      <c r="D34" s="140">
        <f>DEA_conversion!Q10435/(B34*N34)</f>
        <v>0.11470023843017768</v>
      </c>
      <c r="E34" s="140">
        <f>DEA_conversion!Q10453</f>
        <v>1.35</v>
      </c>
      <c r="F34" s="140">
        <v>2030</v>
      </c>
      <c r="G34" s="140">
        <v>0</v>
      </c>
      <c r="L34" s="140" t="s">
        <v>161</v>
      </c>
      <c r="N34" s="140">
        <f t="shared" si="0"/>
        <v>0.1060792482526339</v>
      </c>
      <c r="O34" s="140">
        <v>0.1</v>
      </c>
    </row>
  </sheetData>
  <autoFilter ref="A2:O26"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workbookViewId="0"/>
  </sheetViews>
  <sheetFormatPr defaultColWidth="9.140625" defaultRowHeight="15" x14ac:dyDescent="0.25"/>
  <cols>
    <col min="1" max="1" width="22" customWidth="1"/>
    <col min="2" max="2" width="14.42578125" customWidth="1"/>
    <col min="3" max="3" width="8.7109375"/>
    <col min="4" max="4" width="12.5703125" customWidth="1"/>
    <col min="5" max="5" width="7.5703125" customWidth="1"/>
    <col min="6" max="6" width="16" customWidth="1"/>
    <col min="7" max="7" width="8.7109375"/>
    <col min="8" max="8" width="9.140625" style="1"/>
    <col min="9" max="9" width="9.140625" style="83"/>
    <col min="10" max="16384" width="9.140625" style="1"/>
  </cols>
  <sheetData>
    <row r="1" spans="1:10" ht="15.75" thickBot="1" x14ac:dyDescent="0.3">
      <c r="A1" t="s">
        <v>0</v>
      </c>
      <c r="I1" s="83" t="s">
        <v>147</v>
      </c>
      <c r="J1" s="1">
        <v>0.1</v>
      </c>
    </row>
    <row r="2" spans="1:10" ht="27" thickTop="1" thickBot="1" x14ac:dyDescent="0.3">
      <c r="A2" s="2" t="s">
        <v>1</v>
      </c>
      <c r="B2" s="3" t="s">
        <v>2</v>
      </c>
      <c r="C2" s="3" t="s">
        <v>3</v>
      </c>
      <c r="D2" s="3" t="s">
        <v>4</v>
      </c>
      <c r="E2" s="3" t="s">
        <v>5</v>
      </c>
      <c r="F2" s="4" t="s">
        <v>6</v>
      </c>
      <c r="G2" s="4" t="s">
        <v>7</v>
      </c>
    </row>
    <row r="3" spans="1:10" ht="16.5" thickTop="1" thickBot="1" x14ac:dyDescent="0.3">
      <c r="A3" s="5" t="s">
        <v>8</v>
      </c>
      <c r="B3" s="6" t="s">
        <v>9</v>
      </c>
      <c r="C3" s="6" t="s">
        <v>9</v>
      </c>
      <c r="D3" s="6" t="s">
        <v>10</v>
      </c>
      <c r="E3" s="6" t="s">
        <v>11</v>
      </c>
      <c r="F3" s="5" t="s">
        <v>8</v>
      </c>
      <c r="G3" s="5" t="s">
        <v>8</v>
      </c>
      <c r="I3" s="83" t="s">
        <v>146</v>
      </c>
      <c r="J3" s="1" t="s">
        <v>148</v>
      </c>
    </row>
    <row r="4" spans="1:10" ht="15.75" thickTop="1" x14ac:dyDescent="0.25">
      <c r="A4" s="2" t="s">
        <v>12</v>
      </c>
      <c r="B4" s="7">
        <v>4967</v>
      </c>
      <c r="C4" s="7">
        <v>191</v>
      </c>
      <c r="D4" s="7">
        <v>0</v>
      </c>
      <c r="E4" s="7">
        <v>20</v>
      </c>
      <c r="F4" s="8">
        <v>0.6</v>
      </c>
      <c r="G4" s="8">
        <v>0.65</v>
      </c>
      <c r="I4" s="83">
        <f>C4/(B4*J4)</f>
        <v>0.32737883440182924</v>
      </c>
      <c r="J4" s="1">
        <f>$J$1/(1-(1/(1+$J$1)^E4))</f>
        <v>0.11745962477254576</v>
      </c>
    </row>
    <row r="5" spans="1:10" x14ac:dyDescent="0.2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25">
      <c r="A6" s="5" t="s">
        <v>14</v>
      </c>
      <c r="B6" s="9">
        <v>3600</v>
      </c>
      <c r="C6" s="9">
        <v>72</v>
      </c>
      <c r="D6" s="9">
        <v>0</v>
      </c>
      <c r="E6" s="9">
        <v>25</v>
      </c>
      <c r="F6" s="10">
        <v>0.65</v>
      </c>
      <c r="G6" s="10">
        <v>0.3</v>
      </c>
      <c r="I6" s="83">
        <f t="shared" si="0"/>
        <v>0.18154080036458717</v>
      </c>
      <c r="J6" s="1">
        <f t="shared" si="1"/>
        <v>0.11016807219002082</v>
      </c>
    </row>
    <row r="7" spans="1:10" x14ac:dyDescent="0.25">
      <c r="A7" s="5" t="s">
        <v>15</v>
      </c>
      <c r="B7" s="9">
        <v>5800</v>
      </c>
      <c r="C7" s="9">
        <v>133</v>
      </c>
      <c r="D7" s="9">
        <v>0</v>
      </c>
      <c r="E7" s="9">
        <v>35</v>
      </c>
      <c r="F7" s="10">
        <v>0.85</v>
      </c>
      <c r="G7" s="10">
        <v>0.25</v>
      </c>
      <c r="I7" s="83">
        <f t="shared" si="0"/>
        <v>0.22115054195827094</v>
      </c>
      <c r="J7" s="1">
        <f t="shared" si="1"/>
        <v>0.10368970511989745</v>
      </c>
    </row>
    <row r="8" spans="1:10" x14ac:dyDescent="0.25">
      <c r="A8" s="5" t="s">
        <v>16</v>
      </c>
      <c r="B8" s="9">
        <v>2110</v>
      </c>
      <c r="C8" s="9">
        <v>77</v>
      </c>
      <c r="D8" s="9">
        <v>0</v>
      </c>
      <c r="E8" s="9">
        <v>30</v>
      </c>
      <c r="F8" s="10">
        <v>0.7</v>
      </c>
      <c r="G8" s="10">
        <v>0.35</v>
      </c>
      <c r="I8" s="83">
        <f t="shared" si="0"/>
        <v>0.34401536206545053</v>
      </c>
      <c r="J8" s="1">
        <f t="shared" si="1"/>
        <v>0.1060792482526339</v>
      </c>
    </row>
    <row r="9" spans="1:10" x14ac:dyDescent="0.25">
      <c r="A9" s="5" t="s">
        <v>17</v>
      </c>
      <c r="B9" s="9">
        <v>1974</v>
      </c>
      <c r="C9" s="9">
        <v>0</v>
      </c>
      <c r="D9" s="9">
        <v>5</v>
      </c>
      <c r="E9" s="9">
        <v>25</v>
      </c>
      <c r="F9" s="10">
        <v>0.85</v>
      </c>
      <c r="G9" s="10">
        <v>0.39</v>
      </c>
      <c r="I9" s="83">
        <f t="shared" si="0"/>
        <v>0</v>
      </c>
      <c r="J9" s="1">
        <f t="shared" si="1"/>
        <v>0.11016807219002082</v>
      </c>
    </row>
    <row r="10" spans="1:10" x14ac:dyDescent="0.25">
      <c r="A10" s="5" t="s">
        <v>18</v>
      </c>
      <c r="B10" s="9">
        <v>2760</v>
      </c>
      <c r="C10" s="9">
        <v>58</v>
      </c>
      <c r="D10" s="9">
        <v>0</v>
      </c>
      <c r="E10" s="9">
        <v>40</v>
      </c>
      <c r="F10" s="10">
        <v>0.85</v>
      </c>
      <c r="G10" s="10">
        <v>0.23</v>
      </c>
      <c r="I10" s="83">
        <f t="shared" si="0"/>
        <v>0.2055017904607738</v>
      </c>
      <c r="J10" s="1">
        <f t="shared" si="1"/>
        <v>0.10225941441436949</v>
      </c>
    </row>
    <row r="11" spans="1:10" x14ac:dyDescent="0.25">
      <c r="A11" s="5" t="s">
        <v>19</v>
      </c>
      <c r="B11" s="9">
        <v>1507</v>
      </c>
      <c r="C11" s="9">
        <v>40</v>
      </c>
      <c r="D11" s="9">
        <v>0</v>
      </c>
      <c r="E11" s="9">
        <v>30</v>
      </c>
      <c r="F11" s="10">
        <v>0.8</v>
      </c>
      <c r="G11" s="10">
        <v>0.39</v>
      </c>
      <c r="I11" s="83">
        <f t="shared" si="0"/>
        <v>0.25021670781654465</v>
      </c>
      <c r="J11" s="1">
        <f t="shared" si="1"/>
        <v>0.1060792482526339</v>
      </c>
    </row>
    <row r="12" spans="1:10" x14ac:dyDescent="0.25">
      <c r="A12" s="5" t="s">
        <v>20</v>
      </c>
      <c r="B12" s="9">
        <v>1950</v>
      </c>
      <c r="C12" s="9">
        <v>61</v>
      </c>
      <c r="D12" s="9">
        <v>0</v>
      </c>
      <c r="E12" s="9">
        <v>30</v>
      </c>
      <c r="F12" s="10">
        <v>0.8</v>
      </c>
      <c r="G12" s="10">
        <v>0.46</v>
      </c>
      <c r="I12" s="83">
        <f t="shared" si="0"/>
        <v>0.29489322178783978</v>
      </c>
      <c r="J12" s="1">
        <f t="shared" si="1"/>
        <v>0.1060792482526339</v>
      </c>
    </row>
    <row r="13" spans="1:10" x14ac:dyDescent="0.25">
      <c r="A13" s="5" t="s">
        <v>21</v>
      </c>
      <c r="B13" s="9">
        <v>3540</v>
      </c>
      <c r="C13" s="9">
        <v>71</v>
      </c>
      <c r="D13" s="9">
        <v>0</v>
      </c>
      <c r="E13" s="9">
        <v>40</v>
      </c>
      <c r="F13" s="10">
        <v>0.95</v>
      </c>
      <c r="G13" s="10">
        <v>0.23</v>
      </c>
      <c r="I13" s="83">
        <f t="shared" si="0"/>
        <v>0.19613350311072097</v>
      </c>
      <c r="J13" s="1">
        <f t="shared" si="1"/>
        <v>0.10225941441436949</v>
      </c>
    </row>
    <row r="14" spans="1:10" x14ac:dyDescent="0.25">
      <c r="A14" s="5" t="s">
        <v>22</v>
      </c>
      <c r="B14" s="9">
        <v>826</v>
      </c>
      <c r="C14" s="9">
        <v>21</v>
      </c>
      <c r="D14" s="9">
        <v>2</v>
      </c>
      <c r="E14" s="9">
        <v>30</v>
      </c>
      <c r="F14" s="10">
        <v>0.85</v>
      </c>
      <c r="G14" s="10">
        <v>0.57999999999999996</v>
      </c>
      <c r="I14" s="83">
        <f t="shared" si="0"/>
        <v>0.23966731695733018</v>
      </c>
      <c r="J14" s="1">
        <f t="shared" si="1"/>
        <v>0.1060792482526339</v>
      </c>
    </row>
    <row r="15" spans="1:10" x14ac:dyDescent="0.25">
      <c r="A15" s="5" t="s">
        <v>23</v>
      </c>
      <c r="B15" s="9">
        <v>572</v>
      </c>
      <c r="C15" s="9">
        <v>0</v>
      </c>
      <c r="D15" s="9">
        <v>0</v>
      </c>
      <c r="E15" s="9">
        <v>25</v>
      </c>
      <c r="F15" s="10">
        <v>0.91</v>
      </c>
      <c r="G15" s="10">
        <v>7.0000000000000007E-2</v>
      </c>
      <c r="I15" s="83">
        <f t="shared" si="0"/>
        <v>0</v>
      </c>
      <c r="J15" s="1">
        <f t="shared" si="1"/>
        <v>0.11016807219002082</v>
      </c>
    </row>
    <row r="16" spans="1:10" x14ac:dyDescent="0.25">
      <c r="A16" s="5" t="s">
        <v>24</v>
      </c>
      <c r="B16" s="9">
        <v>749</v>
      </c>
      <c r="C16" s="9">
        <v>7</v>
      </c>
      <c r="D16" s="9">
        <v>13</v>
      </c>
      <c r="E16" s="9">
        <v>25</v>
      </c>
      <c r="F16" s="10">
        <v>0.15</v>
      </c>
      <c r="G16" s="10">
        <v>0.38</v>
      </c>
      <c r="I16" s="83">
        <f t="shared" si="0"/>
        <v>8.4832149703078133E-2</v>
      </c>
      <c r="J16" s="1">
        <f t="shared" si="1"/>
        <v>0.11016807219002082</v>
      </c>
    </row>
    <row r="17" spans="1:10" x14ac:dyDescent="0.25">
      <c r="A17" s="5" t="s">
        <v>25</v>
      </c>
      <c r="B17" s="9">
        <v>535</v>
      </c>
      <c r="C17" s="9">
        <v>16</v>
      </c>
      <c r="D17" s="9">
        <v>11</v>
      </c>
      <c r="E17" s="9">
        <v>25</v>
      </c>
      <c r="F17" s="10">
        <v>0.15</v>
      </c>
      <c r="G17" s="10">
        <v>0.4</v>
      </c>
      <c r="I17" s="83">
        <f t="shared" si="0"/>
        <v>0.27146287904985</v>
      </c>
      <c r="J17" s="1">
        <f t="shared" si="1"/>
        <v>0.11016807219002082</v>
      </c>
    </row>
    <row r="18" spans="1:10" x14ac:dyDescent="0.25">
      <c r="A18" s="5" t="s">
        <v>26</v>
      </c>
      <c r="B18" s="9">
        <v>2017</v>
      </c>
      <c r="C18" s="9">
        <v>0</v>
      </c>
      <c r="D18" s="9">
        <v>15</v>
      </c>
      <c r="E18" s="9">
        <v>20</v>
      </c>
      <c r="F18" s="10">
        <v>0.97</v>
      </c>
      <c r="G18" s="10">
        <v>0.34</v>
      </c>
      <c r="I18" s="83">
        <f t="shared" si="0"/>
        <v>0</v>
      </c>
      <c r="J18" s="1">
        <f t="shared" si="1"/>
        <v>0.11745962477254576</v>
      </c>
    </row>
    <row r="19" spans="1:10" x14ac:dyDescent="0.25">
      <c r="A19" s="5" t="s">
        <v>27</v>
      </c>
      <c r="B19" s="9">
        <v>1314</v>
      </c>
      <c r="C19" s="9">
        <v>0</v>
      </c>
      <c r="D19" s="9">
        <v>15</v>
      </c>
      <c r="E19" s="9">
        <v>20</v>
      </c>
      <c r="F19" s="10">
        <v>0.97</v>
      </c>
      <c r="G19" s="10">
        <v>0.42</v>
      </c>
      <c r="I19" s="83">
        <f t="shared" si="0"/>
        <v>0</v>
      </c>
      <c r="J19" s="1">
        <f t="shared" si="1"/>
        <v>0.11745962477254576</v>
      </c>
    </row>
    <row r="20" spans="1:10" x14ac:dyDescent="0.25">
      <c r="A20" s="5" t="s">
        <v>28</v>
      </c>
      <c r="B20" s="9">
        <v>1773</v>
      </c>
      <c r="C20" s="9">
        <v>56</v>
      </c>
      <c r="D20" s="9">
        <v>0</v>
      </c>
      <c r="E20" s="9">
        <v>30</v>
      </c>
      <c r="F20" s="10">
        <v>0.8</v>
      </c>
      <c r="G20" s="10">
        <v>0.43</v>
      </c>
      <c r="I20" s="83">
        <f t="shared" si="0"/>
        <v>0.29774800346945629</v>
      </c>
      <c r="J20" s="1">
        <f t="shared" si="1"/>
        <v>0.1060792482526339</v>
      </c>
    </row>
    <row r="21" spans="1:10" x14ac:dyDescent="0.25">
      <c r="A21" s="5" t="s">
        <v>29</v>
      </c>
      <c r="B21" s="9">
        <v>1950</v>
      </c>
      <c r="C21" s="9">
        <v>61</v>
      </c>
      <c r="D21" s="9">
        <v>0</v>
      </c>
      <c r="E21" s="9">
        <v>30</v>
      </c>
      <c r="F21" s="10">
        <v>0.8</v>
      </c>
      <c r="G21" s="10">
        <v>0.46</v>
      </c>
      <c r="I21" s="83">
        <f t="shared" si="0"/>
        <v>0.29489322178783978</v>
      </c>
      <c r="J21" s="1">
        <f t="shared" si="1"/>
        <v>0.1060792482526339</v>
      </c>
    </row>
    <row r="22" spans="1:10" x14ac:dyDescent="0.25">
      <c r="A22" s="5" t="s">
        <v>30</v>
      </c>
      <c r="B22" s="9">
        <v>3000</v>
      </c>
      <c r="C22" s="9">
        <v>15</v>
      </c>
      <c r="D22" s="9">
        <v>0</v>
      </c>
      <c r="E22" s="9">
        <v>80</v>
      </c>
      <c r="F22" s="10">
        <v>0.98</v>
      </c>
      <c r="G22" s="9" t="s">
        <v>31</v>
      </c>
      <c r="I22" s="83">
        <f t="shared" si="0"/>
        <v>4.9975590707497505E-2</v>
      </c>
      <c r="J22" s="1">
        <f t="shared" si="1"/>
        <v>0.10004884242918781</v>
      </c>
    </row>
    <row r="23" spans="1:10" x14ac:dyDescent="0.25">
      <c r="A23" s="5" t="s">
        <v>32</v>
      </c>
      <c r="B23" s="9">
        <v>3370</v>
      </c>
      <c r="C23" s="9">
        <v>34</v>
      </c>
      <c r="D23" s="9">
        <v>0</v>
      </c>
      <c r="E23" s="9">
        <v>80</v>
      </c>
      <c r="F23" s="10">
        <v>0.98</v>
      </c>
      <c r="G23" s="9" t="s">
        <v>31</v>
      </c>
      <c r="I23" s="83">
        <f t="shared" si="0"/>
        <v>0.1008409545433184</v>
      </c>
      <c r="J23" s="1">
        <f t="shared" si="1"/>
        <v>0.10004884242918781</v>
      </c>
    </row>
    <row r="24" spans="1:10" x14ac:dyDescent="0.25">
      <c r="A24" s="5" t="s">
        <v>33</v>
      </c>
      <c r="B24" s="9">
        <v>2705</v>
      </c>
      <c r="C24" s="9">
        <v>14</v>
      </c>
      <c r="D24" s="9">
        <v>0</v>
      </c>
      <c r="E24" s="9">
        <v>80</v>
      </c>
      <c r="F24" s="10">
        <v>0.98</v>
      </c>
      <c r="G24" s="9" t="s">
        <v>31</v>
      </c>
      <c r="I24" s="83">
        <f t="shared" si="0"/>
        <v>5.1730740843250647E-2</v>
      </c>
      <c r="J24" s="1">
        <f t="shared" si="1"/>
        <v>0.10004884242918781</v>
      </c>
    </row>
    <row r="25" spans="1:10" x14ac:dyDescent="0.25">
      <c r="A25" s="5" t="s">
        <v>34</v>
      </c>
      <c r="B25" s="9">
        <v>2295</v>
      </c>
      <c r="C25" s="9">
        <v>11</v>
      </c>
      <c r="D25" s="9">
        <v>0</v>
      </c>
      <c r="E25" s="9">
        <v>80</v>
      </c>
      <c r="F25" s="10">
        <v>0.98</v>
      </c>
      <c r="G25" s="9" t="s">
        <v>31</v>
      </c>
      <c r="I25" s="83">
        <f t="shared" si="0"/>
        <v>4.7906884338341831E-2</v>
      </c>
      <c r="J25" s="1">
        <f t="shared" si="1"/>
        <v>0.10004884242918781</v>
      </c>
    </row>
    <row r="26" spans="1:10" x14ac:dyDescent="0.25">
      <c r="A26" s="5" t="s">
        <v>35</v>
      </c>
      <c r="B26" s="9">
        <v>2705</v>
      </c>
      <c r="C26" s="9">
        <v>14</v>
      </c>
      <c r="D26" s="9">
        <v>0</v>
      </c>
      <c r="E26" s="9">
        <v>80</v>
      </c>
      <c r="F26" s="10" t="s">
        <v>31</v>
      </c>
      <c r="G26" s="9" t="s">
        <v>31</v>
      </c>
      <c r="I26" s="83">
        <f t="shared" si="0"/>
        <v>5.1730740843250647E-2</v>
      </c>
      <c r="J26" s="1">
        <f t="shared" si="1"/>
        <v>0.10004884242918781</v>
      </c>
    </row>
    <row r="27" spans="1:10" x14ac:dyDescent="0.25">
      <c r="A27" s="5" t="s">
        <v>36</v>
      </c>
      <c r="B27" s="9">
        <v>2295</v>
      </c>
      <c r="C27" s="9">
        <v>11</v>
      </c>
      <c r="D27" s="9">
        <v>0</v>
      </c>
      <c r="E27" s="9">
        <v>80</v>
      </c>
      <c r="F27" s="10" t="s">
        <v>31</v>
      </c>
      <c r="G27" s="9" t="s">
        <v>31</v>
      </c>
      <c r="I27" s="83">
        <f t="shared" si="0"/>
        <v>4.7906884338341831E-2</v>
      </c>
      <c r="J27" s="1">
        <f t="shared" si="1"/>
        <v>0.10004884242918781</v>
      </c>
    </row>
    <row r="28" spans="1:10" x14ac:dyDescent="0.25">
      <c r="A28" s="5" t="s">
        <v>37</v>
      </c>
      <c r="B28" s="9">
        <v>7910</v>
      </c>
      <c r="C28" s="9">
        <v>316</v>
      </c>
      <c r="D28" s="9">
        <v>0</v>
      </c>
      <c r="E28" s="9">
        <v>25</v>
      </c>
      <c r="F28" s="10">
        <v>0.2</v>
      </c>
      <c r="G28" s="9" t="s">
        <v>31</v>
      </c>
      <c r="I28" s="83">
        <f t="shared" si="0"/>
        <v>0.36262258479904896</v>
      </c>
      <c r="J28" s="1">
        <f t="shared" si="1"/>
        <v>0.11016807219002082</v>
      </c>
    </row>
    <row r="29" spans="1:10" x14ac:dyDescent="0.25">
      <c r="A29" s="5" t="s">
        <v>38</v>
      </c>
      <c r="B29" s="9">
        <v>826</v>
      </c>
      <c r="C29" s="9">
        <v>21</v>
      </c>
      <c r="D29" s="9">
        <v>2</v>
      </c>
      <c r="E29" s="9">
        <v>30</v>
      </c>
      <c r="F29" s="10">
        <v>0.85</v>
      </c>
      <c r="G29" s="10">
        <v>0.57999999999999996</v>
      </c>
      <c r="I29" s="83">
        <f t="shared" si="0"/>
        <v>0.23966731695733018</v>
      </c>
      <c r="J29" s="1">
        <f t="shared" si="1"/>
        <v>0.1060792482526339</v>
      </c>
    </row>
    <row r="30" spans="1:10" x14ac:dyDescent="0.25">
      <c r="A30" s="5" t="s">
        <v>39</v>
      </c>
      <c r="B30" s="9">
        <v>876</v>
      </c>
      <c r="C30" s="9">
        <v>74</v>
      </c>
      <c r="D30" s="9">
        <v>2</v>
      </c>
      <c r="E30" s="9">
        <v>25</v>
      </c>
      <c r="F30" s="10">
        <v>0.89</v>
      </c>
      <c r="G30" s="10">
        <v>0.42</v>
      </c>
      <c r="I30" s="83">
        <f t="shared" si="0"/>
        <v>0.76678191934814222</v>
      </c>
      <c r="J30" s="1">
        <f t="shared" si="1"/>
        <v>0.11016807219002082</v>
      </c>
    </row>
    <row r="31" spans="1:10" x14ac:dyDescent="0.25">
      <c r="A31" s="5" t="s">
        <v>40</v>
      </c>
      <c r="B31" s="9">
        <v>1006</v>
      </c>
      <c r="C31" s="9">
        <v>39</v>
      </c>
      <c r="D31" s="9">
        <v>4</v>
      </c>
      <c r="E31" s="9">
        <v>25</v>
      </c>
      <c r="F31" s="10">
        <v>0.86</v>
      </c>
      <c r="G31" s="10">
        <v>0.56999999999999995</v>
      </c>
      <c r="I31" s="83">
        <f t="shared" si="0"/>
        <v>0.35189320150193343</v>
      </c>
      <c r="J31" s="1">
        <f t="shared" si="1"/>
        <v>0.11016807219002082</v>
      </c>
    </row>
    <row r="32" spans="1:10" x14ac:dyDescent="0.25">
      <c r="A32" s="5" t="s">
        <v>41</v>
      </c>
      <c r="B32" s="9">
        <v>1510</v>
      </c>
      <c r="C32" s="9">
        <v>38</v>
      </c>
      <c r="D32" s="9">
        <v>0</v>
      </c>
      <c r="E32" s="9">
        <v>30</v>
      </c>
      <c r="F32" s="10">
        <v>0.85</v>
      </c>
      <c r="G32" s="10">
        <v>0.42</v>
      </c>
      <c r="I32" s="83">
        <f t="shared" si="0"/>
        <v>0.23723360910301733</v>
      </c>
      <c r="J32" s="1">
        <f t="shared" si="1"/>
        <v>0.1060792482526339</v>
      </c>
    </row>
    <row r="33" spans="1:10" x14ac:dyDescent="0.25">
      <c r="A33" s="5" t="s">
        <v>42</v>
      </c>
      <c r="B33" s="9">
        <v>17924</v>
      </c>
      <c r="C33" s="9">
        <v>0</v>
      </c>
      <c r="D33" s="9">
        <v>122</v>
      </c>
      <c r="E33" s="9">
        <v>5</v>
      </c>
      <c r="F33" s="10">
        <v>0.98</v>
      </c>
      <c r="G33" s="10">
        <v>0.53</v>
      </c>
      <c r="I33" s="83">
        <f t="shared" si="0"/>
        <v>0</v>
      </c>
      <c r="J33" s="1">
        <f t="shared" si="1"/>
        <v>0.26379748079474524</v>
      </c>
    </row>
    <row r="34" spans="1:10" x14ac:dyDescent="0.25">
      <c r="A34" s="5" t="s">
        <v>43</v>
      </c>
      <c r="B34" s="9">
        <v>749</v>
      </c>
      <c r="C34" s="9">
        <v>7</v>
      </c>
      <c r="D34" s="9">
        <v>13</v>
      </c>
      <c r="E34" s="9">
        <v>25</v>
      </c>
      <c r="F34" s="10">
        <v>0.15</v>
      </c>
      <c r="G34" s="10">
        <v>0.38</v>
      </c>
      <c r="I34" s="83">
        <f t="shared" si="0"/>
        <v>8.4832149703078133E-2</v>
      </c>
      <c r="J34" s="1">
        <f t="shared" si="1"/>
        <v>0.11016807219002082</v>
      </c>
    </row>
    <row r="35" spans="1:10" x14ac:dyDescent="0.25">
      <c r="A35" s="5" t="s">
        <v>44</v>
      </c>
      <c r="B35" s="9">
        <v>535</v>
      </c>
      <c r="C35" s="9">
        <v>16</v>
      </c>
      <c r="D35" s="9">
        <v>11</v>
      </c>
      <c r="E35" s="9">
        <v>25</v>
      </c>
      <c r="F35" s="10">
        <v>0.15</v>
      </c>
      <c r="G35" s="10">
        <v>0.4</v>
      </c>
      <c r="I35" s="83">
        <f t="shared" si="0"/>
        <v>0.27146287904985</v>
      </c>
      <c r="J35" s="1">
        <f t="shared" si="1"/>
        <v>0.11016807219002082</v>
      </c>
    </row>
    <row r="36" spans="1:10" x14ac:dyDescent="0.25">
      <c r="A36" s="5" t="s">
        <v>45</v>
      </c>
      <c r="B36" s="9">
        <v>2017</v>
      </c>
      <c r="C36" s="9">
        <v>0</v>
      </c>
      <c r="D36" s="9">
        <v>15</v>
      </c>
      <c r="E36" s="9">
        <v>20</v>
      </c>
      <c r="F36" s="10">
        <v>0.97</v>
      </c>
      <c r="G36" s="10">
        <v>0.34</v>
      </c>
      <c r="I36" s="83">
        <f t="shared" si="0"/>
        <v>0</v>
      </c>
      <c r="J36" s="1">
        <f t="shared" si="1"/>
        <v>0.11745962477254576</v>
      </c>
    </row>
    <row r="37" spans="1:10" x14ac:dyDescent="0.25">
      <c r="A37" s="5" t="s">
        <v>46</v>
      </c>
      <c r="B37" s="9">
        <v>1314</v>
      </c>
      <c r="C37" s="9">
        <v>0</v>
      </c>
      <c r="D37" s="9">
        <v>15</v>
      </c>
      <c r="E37" s="9">
        <v>20</v>
      </c>
      <c r="F37" s="10">
        <v>0.97</v>
      </c>
      <c r="G37" s="10">
        <v>0.42</v>
      </c>
      <c r="I37" s="83">
        <f t="shared" si="0"/>
        <v>0</v>
      </c>
      <c r="J37" s="1">
        <f t="shared" si="1"/>
        <v>0.11745962477254576</v>
      </c>
    </row>
    <row r="38" spans="1:10" ht="25.5" x14ac:dyDescent="0.25">
      <c r="A38" s="5" t="s">
        <v>47</v>
      </c>
      <c r="B38" s="9">
        <v>1773</v>
      </c>
      <c r="C38" s="9">
        <v>56</v>
      </c>
      <c r="D38" s="9">
        <v>0</v>
      </c>
      <c r="E38" s="9">
        <v>30</v>
      </c>
      <c r="F38" s="10">
        <v>0.8</v>
      </c>
      <c r="G38" s="10">
        <v>0.43</v>
      </c>
      <c r="I38" s="83">
        <f t="shared" si="0"/>
        <v>0.29774800346945629</v>
      </c>
      <c r="J38" s="1">
        <f t="shared" si="1"/>
        <v>0.1060792482526339</v>
      </c>
    </row>
    <row r="39" spans="1:10" x14ac:dyDescent="0.25">
      <c r="A39" s="5" t="s">
        <v>48</v>
      </c>
      <c r="B39" s="9">
        <v>3091</v>
      </c>
      <c r="C39" s="9">
        <v>0</v>
      </c>
      <c r="D39" s="9">
        <v>13</v>
      </c>
      <c r="E39" s="9">
        <v>50</v>
      </c>
      <c r="F39" s="10">
        <v>0.84</v>
      </c>
      <c r="G39" s="10">
        <v>0.33</v>
      </c>
      <c r="I39" s="83">
        <f t="shared" si="0"/>
        <v>0</v>
      </c>
      <c r="J39" s="1">
        <f t="shared" si="1"/>
        <v>0.10085917404611995</v>
      </c>
    </row>
    <row r="40" spans="1:10" x14ac:dyDescent="0.25">
      <c r="A40" s="5" t="s">
        <v>49</v>
      </c>
      <c r="B40" s="9">
        <v>5753</v>
      </c>
      <c r="C40" s="9">
        <v>139</v>
      </c>
      <c r="D40" s="9">
        <v>0</v>
      </c>
      <c r="E40" s="9">
        <v>60</v>
      </c>
      <c r="F40" s="10">
        <v>0.81</v>
      </c>
      <c r="G40" s="10">
        <v>0.33</v>
      </c>
      <c r="I40" s="83">
        <f t="shared" si="0"/>
        <v>0.24081954881083831</v>
      </c>
      <c r="J40" s="1">
        <f t="shared" si="1"/>
        <v>0.10032950922550408</v>
      </c>
    </row>
    <row r="41" spans="1:10" x14ac:dyDescent="0.25">
      <c r="A41" s="5" t="s">
        <v>50</v>
      </c>
      <c r="B41" s="9">
        <v>1360</v>
      </c>
      <c r="C41" s="9">
        <v>27</v>
      </c>
      <c r="D41" s="9">
        <v>0</v>
      </c>
      <c r="E41" s="9">
        <v>25</v>
      </c>
      <c r="F41" s="9" t="s">
        <v>31</v>
      </c>
      <c r="G41" s="9" t="s">
        <v>31</v>
      </c>
      <c r="I41" s="83">
        <f t="shared" si="0"/>
        <v>0.18020594153837696</v>
      </c>
      <c r="J41" s="1">
        <f t="shared" si="1"/>
        <v>0.11016807219002082</v>
      </c>
    </row>
    <row r="42" spans="1:10" x14ac:dyDescent="0.25">
      <c r="A42" s="5" t="s">
        <v>51</v>
      </c>
      <c r="B42" s="9">
        <v>1020</v>
      </c>
      <c r="C42" s="9">
        <v>17</v>
      </c>
      <c r="D42" s="9">
        <v>0</v>
      </c>
      <c r="E42" s="9">
        <v>25</v>
      </c>
      <c r="F42" s="9" t="s">
        <v>31</v>
      </c>
      <c r="G42" s="9" t="s">
        <v>31</v>
      </c>
      <c r="I42" s="83">
        <f t="shared" si="0"/>
        <v>0.15128400030382266</v>
      </c>
      <c r="J42" s="1">
        <f t="shared" si="1"/>
        <v>0.11016807219002082</v>
      </c>
    </row>
    <row r="43" spans="1:10" x14ac:dyDescent="0.25">
      <c r="A43" s="5" t="s">
        <v>52</v>
      </c>
      <c r="B43" s="9">
        <v>3500</v>
      </c>
      <c r="C43" s="9">
        <v>70</v>
      </c>
      <c r="D43" s="9">
        <v>0</v>
      </c>
      <c r="E43" s="9">
        <v>25</v>
      </c>
      <c r="F43" s="9" t="s">
        <v>31</v>
      </c>
      <c r="G43" s="9" t="s">
        <v>31</v>
      </c>
      <c r="I43" s="83">
        <f t="shared" si="0"/>
        <v>0.18154080036458717</v>
      </c>
      <c r="J43" s="1">
        <f t="shared" si="1"/>
        <v>0.11016807219002082</v>
      </c>
    </row>
    <row r="44" spans="1:10" x14ac:dyDescent="0.25">
      <c r="A44" s="5" t="s">
        <v>53</v>
      </c>
      <c r="B44" s="9">
        <v>1350</v>
      </c>
      <c r="C44" s="9">
        <v>41</v>
      </c>
      <c r="D44" s="9">
        <v>0</v>
      </c>
      <c r="E44" s="9">
        <v>25</v>
      </c>
      <c r="F44" s="9" t="s">
        <v>31</v>
      </c>
      <c r="G44" s="9" t="s">
        <v>31</v>
      </c>
      <c r="I44" s="83">
        <f t="shared" si="0"/>
        <v>0.27567306722029905</v>
      </c>
      <c r="J44" s="1">
        <f t="shared" si="1"/>
        <v>0.11016807219002082</v>
      </c>
    </row>
    <row r="45" spans="1:10" x14ac:dyDescent="0.25">
      <c r="A45" s="5" t="s">
        <v>54</v>
      </c>
      <c r="B45" s="9">
        <v>5911</v>
      </c>
      <c r="C45" s="9">
        <v>177</v>
      </c>
      <c r="D45" s="9">
        <v>7</v>
      </c>
      <c r="E45" s="9">
        <v>25</v>
      </c>
      <c r="F45" s="10">
        <v>0.8</v>
      </c>
      <c r="G45" s="10">
        <v>0.27</v>
      </c>
      <c r="I45" s="83">
        <f t="shared" si="0"/>
        <v>0.27180444649409519</v>
      </c>
      <c r="J45" s="1">
        <f t="shared" si="1"/>
        <v>0.11016807219002082</v>
      </c>
    </row>
    <row r="46" spans="1:10" ht="15.75" thickBot="1" x14ac:dyDescent="0.3">
      <c r="A46" s="11" t="s">
        <v>55</v>
      </c>
      <c r="B46" s="12">
        <v>2810</v>
      </c>
      <c r="C46" s="12">
        <v>62</v>
      </c>
      <c r="D46" s="12">
        <v>4</v>
      </c>
      <c r="E46" s="12">
        <v>30</v>
      </c>
      <c r="F46" s="13">
        <v>0.7</v>
      </c>
      <c r="G46" s="13">
        <v>0.34</v>
      </c>
      <c r="I46" s="83">
        <f t="shared" si="0"/>
        <v>0.20799597756344337</v>
      </c>
      <c r="J46" s="1">
        <f t="shared" si="1"/>
        <v>0.1060792482526339</v>
      </c>
    </row>
    <row r="47" spans="1:10" ht="15.75" thickTop="1" x14ac:dyDescent="0.25"/>
    <row r="52" spans="1:21" ht="15.75" x14ac:dyDescent="0.25">
      <c r="A52" s="14" t="s">
        <v>56</v>
      </c>
      <c r="B52" s="15"/>
      <c r="C52" s="15"/>
      <c r="D52" s="15"/>
      <c r="E52" s="15"/>
      <c r="F52" s="15"/>
      <c r="G52" s="16"/>
      <c r="H52" s="16"/>
      <c r="I52" s="84"/>
      <c r="J52" s="17"/>
      <c r="K52" s="17"/>
      <c r="L52" s="17"/>
      <c r="M52" s="17"/>
      <c r="N52" s="17"/>
      <c r="O52" s="17"/>
      <c r="P52" s="17"/>
      <c r="Q52" s="17"/>
      <c r="R52" s="17"/>
      <c r="S52" s="17"/>
      <c r="T52" s="17"/>
      <c r="U52" s="17"/>
    </row>
    <row r="53" spans="1:21" x14ac:dyDescent="0.25">
      <c r="A53" s="17"/>
      <c r="B53" s="17"/>
      <c r="C53" s="17"/>
      <c r="D53" s="17"/>
      <c r="E53" s="17"/>
      <c r="F53" s="17"/>
      <c r="G53" s="17"/>
      <c r="H53" s="17"/>
      <c r="I53" s="85"/>
      <c r="J53" s="17"/>
      <c r="K53" s="17"/>
      <c r="L53" s="17"/>
      <c r="M53" s="17"/>
      <c r="N53" s="17"/>
      <c r="O53" s="17"/>
      <c r="P53" s="17"/>
      <c r="Q53" s="17"/>
      <c r="R53" s="17"/>
      <c r="S53" s="17"/>
      <c r="T53" s="17"/>
      <c r="U53" s="17"/>
    </row>
    <row r="54" spans="1:21" x14ac:dyDescent="0.25">
      <c r="A54" s="17"/>
      <c r="B54" s="17"/>
      <c r="C54" s="17"/>
      <c r="D54" s="17"/>
      <c r="E54" s="17"/>
      <c r="F54" s="17"/>
      <c r="G54" s="17"/>
      <c r="H54" s="17"/>
      <c r="I54" s="85"/>
      <c r="J54" s="17"/>
      <c r="K54" s="17"/>
      <c r="L54" s="17"/>
      <c r="M54" s="17"/>
      <c r="N54" s="17"/>
      <c r="O54" s="17"/>
      <c r="P54" s="17"/>
      <c r="Q54" s="17"/>
      <c r="R54" s="17"/>
      <c r="S54" s="17"/>
      <c r="T54" s="17"/>
      <c r="U54" s="17"/>
    </row>
    <row r="55" spans="1:21" ht="124.5" thickBot="1" x14ac:dyDescent="0.3">
      <c r="A55" s="17"/>
      <c r="B55" s="17"/>
      <c r="C55" s="17"/>
      <c r="D55" s="17"/>
      <c r="E55" s="17"/>
      <c r="F55" s="17"/>
      <c r="G55" s="17"/>
      <c r="H55" s="17"/>
      <c r="I55" s="249" t="s">
        <v>57</v>
      </c>
      <c r="J55" s="250"/>
      <c r="K55" s="17"/>
      <c r="L55" s="17"/>
      <c r="M55" s="18"/>
      <c r="N55" s="19" t="s">
        <v>58</v>
      </c>
      <c r="O55" s="17"/>
      <c r="P55" s="17"/>
      <c r="Q55" s="17"/>
      <c r="R55" s="18"/>
      <c r="S55" s="18"/>
      <c r="T55" s="17"/>
      <c r="U55" s="17"/>
    </row>
    <row r="56" spans="1:21" ht="15.75" thickBot="1" x14ac:dyDescent="0.3">
      <c r="A56" s="17" t="s">
        <v>59</v>
      </c>
      <c r="B56" s="222" t="s">
        <v>60</v>
      </c>
      <c r="C56" s="222" t="s">
        <v>61</v>
      </c>
      <c r="D56" s="222" t="s">
        <v>62</v>
      </c>
      <c r="E56" s="222" t="s">
        <v>63</v>
      </c>
      <c r="F56" s="242" t="s">
        <v>64</v>
      </c>
      <c r="G56" s="242" t="s">
        <v>65</v>
      </c>
      <c r="H56" s="242" t="s">
        <v>66</v>
      </c>
      <c r="I56" s="251" t="s">
        <v>67</v>
      </c>
      <c r="J56" s="242" t="s">
        <v>68</v>
      </c>
      <c r="K56" s="242" t="s">
        <v>69</v>
      </c>
      <c r="L56" s="242" t="s">
        <v>70</v>
      </c>
      <c r="M56" s="18"/>
      <c r="N56" s="243" t="s">
        <v>71</v>
      </c>
      <c r="O56" s="246" t="s">
        <v>72</v>
      </c>
      <c r="P56" s="246" t="s">
        <v>73</v>
      </c>
      <c r="Q56" s="246" t="s">
        <v>74</v>
      </c>
      <c r="R56" s="18"/>
      <c r="S56" s="18"/>
      <c r="T56" s="17"/>
      <c r="U56" s="222" t="s">
        <v>60</v>
      </c>
    </row>
    <row r="57" spans="1:21" ht="15.75" thickBot="1" x14ac:dyDescent="0.3">
      <c r="A57" s="17" t="s">
        <v>75</v>
      </c>
      <c r="B57" s="222"/>
      <c r="C57" s="222"/>
      <c r="D57" s="222"/>
      <c r="E57" s="222"/>
      <c r="F57" s="242"/>
      <c r="G57" s="242"/>
      <c r="H57" s="242"/>
      <c r="I57" s="251"/>
      <c r="J57" s="242"/>
      <c r="K57" s="242"/>
      <c r="L57" s="242"/>
      <c r="M57" s="18"/>
      <c r="N57" s="244"/>
      <c r="O57" s="247"/>
      <c r="P57" s="247"/>
      <c r="Q57" s="247"/>
      <c r="R57" s="18"/>
      <c r="S57" s="18"/>
      <c r="T57" s="17"/>
      <c r="U57" s="222"/>
    </row>
    <row r="58" spans="1:21" ht="15.75" thickBot="1" x14ac:dyDescent="0.3">
      <c r="A58" s="17"/>
      <c r="B58" s="222"/>
      <c r="C58" s="222"/>
      <c r="D58" s="222"/>
      <c r="E58" s="222"/>
      <c r="F58" s="242"/>
      <c r="G58" s="242"/>
      <c r="H58" s="242"/>
      <c r="I58" s="251"/>
      <c r="J58" s="242"/>
      <c r="K58" s="242"/>
      <c r="L58" s="242"/>
      <c r="M58" s="18"/>
      <c r="N58" s="245"/>
      <c r="O58" s="248"/>
      <c r="P58" s="248"/>
      <c r="Q58" s="248"/>
      <c r="R58" s="18"/>
      <c r="S58" s="18"/>
      <c r="T58" s="17"/>
      <c r="U58" s="222"/>
    </row>
    <row r="59" spans="1:21" ht="46.5" thickBot="1" x14ac:dyDescent="0.3">
      <c r="A59" s="17"/>
      <c r="B59" s="222"/>
      <c r="C59" s="222"/>
      <c r="D59" s="222"/>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222"/>
    </row>
    <row r="60" spans="1:21" ht="23.25" thickBot="1" x14ac:dyDescent="0.3">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3.25" thickBot="1" x14ac:dyDescent="0.3">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3.25" thickBot="1" x14ac:dyDescent="0.3">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3.25" thickBot="1" x14ac:dyDescent="0.3">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3.25" thickBot="1" x14ac:dyDescent="0.3">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3.25" thickBot="1" x14ac:dyDescent="0.3">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3.25" thickBot="1" x14ac:dyDescent="0.3">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3.25" thickBot="1" x14ac:dyDescent="0.3">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3.25" thickBot="1" x14ac:dyDescent="0.3">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3.25" thickBot="1" x14ac:dyDescent="0.3">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3.25" thickBot="1" x14ac:dyDescent="0.3">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3.25" thickBot="1" x14ac:dyDescent="0.3">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3.25" thickBot="1" x14ac:dyDescent="0.3">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3.25" thickBot="1" x14ac:dyDescent="0.3">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3.25" thickBot="1" x14ac:dyDescent="0.3">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3.25" thickBot="1" x14ac:dyDescent="0.3">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3.25" thickBot="1" x14ac:dyDescent="0.3">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3.25" thickBot="1" x14ac:dyDescent="0.3">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3.25" thickBot="1" x14ac:dyDescent="0.3">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3.25" thickBot="1" x14ac:dyDescent="0.3">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3.25" thickBot="1" x14ac:dyDescent="0.3">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3.25" thickBot="1" x14ac:dyDescent="0.3">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3.25" thickBot="1" x14ac:dyDescent="0.3">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3.25" thickBot="1" x14ac:dyDescent="0.3">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3.25" thickBot="1" x14ac:dyDescent="0.3">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25">
      <c r="A85" s="17"/>
      <c r="B85" s="17"/>
      <c r="C85" s="17"/>
      <c r="D85" s="17"/>
      <c r="E85" s="17"/>
      <c r="F85" s="17"/>
      <c r="G85" s="17"/>
      <c r="H85" s="17"/>
      <c r="I85" s="85"/>
      <c r="J85" s="17"/>
      <c r="K85" s="17"/>
      <c r="L85" s="17"/>
      <c r="M85" s="17"/>
      <c r="N85" s="17"/>
      <c r="O85" s="17"/>
      <c r="P85" s="17"/>
      <c r="Q85" s="17"/>
      <c r="R85" s="17"/>
      <c r="S85" s="17"/>
      <c r="T85" s="17"/>
      <c r="U85" s="17"/>
    </row>
    <row r="86" spans="1:21" x14ac:dyDescent="0.25">
      <c r="A86" s="17"/>
      <c r="B86" s="17"/>
      <c r="C86" s="17"/>
      <c r="D86" s="17"/>
      <c r="E86" s="17"/>
      <c r="F86" s="17"/>
      <c r="G86" s="17"/>
      <c r="H86" s="17"/>
      <c r="I86" s="85"/>
      <c r="J86" s="17"/>
      <c r="K86" s="17"/>
      <c r="L86" s="17"/>
      <c r="M86" s="17"/>
      <c r="N86" s="17"/>
      <c r="O86" s="17"/>
      <c r="P86" s="17"/>
      <c r="Q86" s="17"/>
      <c r="R86" s="17"/>
      <c r="S86" s="17"/>
      <c r="T86" s="17"/>
      <c r="U86" s="17"/>
    </row>
    <row r="87" spans="1:21" ht="15.75" thickBot="1" x14ac:dyDescent="0.3">
      <c r="A87" s="17"/>
      <c r="B87" s="17"/>
      <c r="C87" s="17"/>
      <c r="D87" s="17"/>
      <c r="E87" s="17"/>
      <c r="F87" s="17"/>
      <c r="G87" s="17"/>
      <c r="H87" s="17"/>
      <c r="I87" s="85"/>
      <c r="J87" s="17"/>
      <c r="K87" s="17"/>
      <c r="L87" s="17"/>
      <c r="M87" s="17"/>
      <c r="N87" s="17"/>
      <c r="O87" s="17"/>
      <c r="P87" s="17"/>
      <c r="Q87" s="17"/>
      <c r="R87" s="17"/>
      <c r="S87" s="17"/>
      <c r="T87" s="17"/>
      <c r="U87" s="17"/>
    </row>
    <row r="88" spans="1:21" ht="19.5" thickBot="1" x14ac:dyDescent="0.35">
      <c r="A88" s="17"/>
      <c r="B88" s="223" t="s">
        <v>60</v>
      </c>
      <c r="C88" s="226" t="s">
        <v>61</v>
      </c>
      <c r="D88" s="229" t="s">
        <v>62</v>
      </c>
      <c r="E88" s="232" t="s">
        <v>130</v>
      </c>
      <c r="F88" s="233"/>
      <c r="G88" s="233"/>
      <c r="H88" s="234"/>
      <c r="I88" s="235" t="s">
        <v>131</v>
      </c>
      <c r="J88" s="238" t="s">
        <v>132</v>
      </c>
      <c r="K88" s="238" t="s">
        <v>133</v>
      </c>
      <c r="L88" s="238" t="s">
        <v>134</v>
      </c>
      <c r="M88" s="17"/>
      <c r="N88" s="50"/>
      <c r="O88" s="17"/>
      <c r="P88" s="17"/>
      <c r="Q88" s="17"/>
      <c r="R88" s="17"/>
      <c r="S88" s="17"/>
      <c r="T88" s="17"/>
      <c r="U88" s="17"/>
    </row>
    <row r="89" spans="1:21" ht="15.75" thickBot="1" x14ac:dyDescent="0.3">
      <c r="A89" s="17"/>
      <c r="B89" s="224"/>
      <c r="C89" s="227"/>
      <c r="D89" s="230"/>
      <c r="E89" s="220" t="s">
        <v>135</v>
      </c>
      <c r="F89" s="221"/>
      <c r="G89" s="220" t="s">
        <v>136</v>
      </c>
      <c r="H89" s="221"/>
      <c r="I89" s="236"/>
      <c r="J89" s="239"/>
      <c r="K89" s="239"/>
      <c r="L89" s="239"/>
      <c r="M89" s="17"/>
      <c r="N89" s="17"/>
      <c r="O89" s="17"/>
      <c r="P89" s="17"/>
      <c r="Q89" s="51"/>
      <c r="R89" s="51"/>
      <c r="S89" s="51"/>
      <c r="T89" s="17"/>
      <c r="U89" s="17"/>
    </row>
    <row r="90" spans="1:21" ht="23.25" thickBot="1" x14ac:dyDescent="0.3">
      <c r="A90" s="17"/>
      <c r="B90" s="224"/>
      <c r="C90" s="227"/>
      <c r="D90" s="230"/>
      <c r="E90" s="52" t="s">
        <v>137</v>
      </c>
      <c r="F90" s="53" t="s">
        <v>138</v>
      </c>
      <c r="G90" s="53" t="s">
        <v>137</v>
      </c>
      <c r="H90" s="53" t="s">
        <v>139</v>
      </c>
      <c r="I90" s="237"/>
      <c r="J90" s="240"/>
      <c r="K90" s="240"/>
      <c r="L90" s="241"/>
      <c r="M90" s="17"/>
      <c r="N90" s="17"/>
      <c r="O90" s="17"/>
      <c r="P90" s="17"/>
      <c r="Q90" s="51"/>
      <c r="R90" s="51"/>
      <c r="S90" s="51"/>
      <c r="T90" s="17"/>
      <c r="U90" s="17"/>
    </row>
    <row r="91" spans="1:21" ht="45.75" thickBot="1" x14ac:dyDescent="0.3">
      <c r="A91" s="17"/>
      <c r="B91" s="225"/>
      <c r="C91" s="228"/>
      <c r="D91" s="231"/>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75" thickBot="1" x14ac:dyDescent="0.3">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75" thickBot="1" x14ac:dyDescent="0.3">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75" thickBot="1" x14ac:dyDescent="0.3">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75" thickBot="1" x14ac:dyDescent="0.3">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75" thickBot="1" x14ac:dyDescent="0.3">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75" thickBot="1" x14ac:dyDescent="0.3">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75" thickBot="1" x14ac:dyDescent="0.3">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75" thickBot="1" x14ac:dyDescent="0.3">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75" thickBot="1" x14ac:dyDescent="0.3">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23.25" thickBot="1" x14ac:dyDescent="0.3">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23.25" thickBot="1" x14ac:dyDescent="0.3">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75" thickBot="1" x14ac:dyDescent="0.3">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75" thickBot="1" x14ac:dyDescent="0.3">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75" thickBot="1" x14ac:dyDescent="0.3">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75" thickBot="1" x14ac:dyDescent="0.3">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75" thickBot="1" x14ac:dyDescent="0.3">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75" thickBot="1" x14ac:dyDescent="0.3">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75" thickBot="1" x14ac:dyDescent="0.3">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75" thickBot="1" x14ac:dyDescent="0.3">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75" thickBot="1" x14ac:dyDescent="0.3">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75" thickBot="1" x14ac:dyDescent="0.3">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75" thickBot="1" x14ac:dyDescent="0.3">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75" thickBot="1" x14ac:dyDescent="0.3">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75" thickBot="1" x14ac:dyDescent="0.3">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75" thickBot="1" x14ac:dyDescent="0.3">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2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2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2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2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2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2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2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2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2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2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2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2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2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2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2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2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2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2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2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2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2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2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2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2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2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2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2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2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2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2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2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2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2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2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2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2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2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2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2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2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2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2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2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2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2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2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2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2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2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2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2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2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2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2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2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2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Q56:Q58"/>
    <mergeCell ref="I55:J55"/>
    <mergeCell ref="B56:B59"/>
    <mergeCell ref="C56:C59"/>
    <mergeCell ref="D56:D59"/>
    <mergeCell ref="E56:E58"/>
    <mergeCell ref="F56:F58"/>
    <mergeCell ref="G56:G58"/>
    <mergeCell ref="H56:H58"/>
    <mergeCell ref="I56:I58"/>
    <mergeCell ref="J56:J58"/>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heetViews>
  <sheetFormatPr defaultRowHeight="15" x14ac:dyDescent="0.25"/>
  <sheetData>
    <row r="1" spans="1:6" x14ac:dyDescent="0.25">
      <c r="A1" t="s">
        <v>167</v>
      </c>
      <c r="B1" t="s">
        <v>181</v>
      </c>
      <c r="C1" t="s">
        <v>1827</v>
      </c>
      <c r="D1" t="s">
        <v>1828</v>
      </c>
      <c r="E1" t="s">
        <v>176</v>
      </c>
      <c r="F1" t="s">
        <v>1829</v>
      </c>
    </row>
    <row r="2" spans="1:6" hidden="1" x14ac:dyDescent="0.25">
      <c r="A2" t="s">
        <v>1830</v>
      </c>
      <c r="B2">
        <v>2030</v>
      </c>
      <c r="C2" t="s">
        <v>1831</v>
      </c>
      <c r="D2">
        <v>0.04</v>
      </c>
      <c r="E2" t="s">
        <v>1832</v>
      </c>
      <c r="F2" t="s">
        <v>1833</v>
      </c>
    </row>
    <row r="3" spans="1:6" hidden="1" x14ac:dyDescent="0.25">
      <c r="A3" t="s">
        <v>1834</v>
      </c>
      <c r="B3">
        <v>2030</v>
      </c>
      <c r="C3" t="s">
        <v>1835</v>
      </c>
      <c r="D3">
        <v>25</v>
      </c>
      <c r="E3" t="s">
        <v>203</v>
      </c>
      <c r="F3" t="s">
        <v>1836</v>
      </c>
    </row>
    <row r="4" spans="1:6" hidden="1" x14ac:dyDescent="0.25">
      <c r="A4" t="s">
        <v>1837</v>
      </c>
      <c r="B4">
        <v>2030</v>
      </c>
      <c r="C4" t="s">
        <v>1835</v>
      </c>
      <c r="D4">
        <v>25</v>
      </c>
      <c r="E4" t="s">
        <v>203</v>
      </c>
      <c r="F4" t="s">
        <v>1836</v>
      </c>
    </row>
    <row r="5" spans="1:6" hidden="1" x14ac:dyDescent="0.25">
      <c r="A5" t="s">
        <v>732</v>
      </c>
      <c r="B5">
        <v>2030</v>
      </c>
      <c r="C5" t="s">
        <v>1835</v>
      </c>
      <c r="D5">
        <v>25</v>
      </c>
      <c r="E5" t="s">
        <v>203</v>
      </c>
      <c r="F5" t="s">
        <v>1836</v>
      </c>
    </row>
    <row r="6" spans="1:6" hidden="1" x14ac:dyDescent="0.25">
      <c r="A6" t="s">
        <v>1830</v>
      </c>
      <c r="B6">
        <v>2030</v>
      </c>
      <c r="C6" t="s">
        <v>1835</v>
      </c>
      <c r="D6">
        <v>25</v>
      </c>
      <c r="E6" t="s">
        <v>203</v>
      </c>
      <c r="F6" t="s">
        <v>1836</v>
      </c>
    </row>
    <row r="7" spans="1:6" hidden="1" x14ac:dyDescent="0.25">
      <c r="A7" t="s">
        <v>1838</v>
      </c>
      <c r="B7">
        <v>2030</v>
      </c>
      <c r="C7" t="s">
        <v>1835</v>
      </c>
      <c r="D7">
        <v>25</v>
      </c>
      <c r="E7" t="s">
        <v>203</v>
      </c>
      <c r="F7" t="s">
        <v>1836</v>
      </c>
    </row>
    <row r="8" spans="1:6" hidden="1" x14ac:dyDescent="0.25">
      <c r="A8" t="s">
        <v>1839</v>
      </c>
      <c r="B8">
        <v>2030</v>
      </c>
      <c r="C8" t="s">
        <v>1835</v>
      </c>
      <c r="D8">
        <v>80</v>
      </c>
      <c r="E8" t="s">
        <v>203</v>
      </c>
      <c r="F8" t="s">
        <v>1836</v>
      </c>
    </row>
    <row r="9" spans="1:6" hidden="1" x14ac:dyDescent="0.25">
      <c r="A9" t="s">
        <v>1840</v>
      </c>
      <c r="B9">
        <v>2030</v>
      </c>
      <c r="C9" t="s">
        <v>1835</v>
      </c>
      <c r="D9">
        <v>80</v>
      </c>
      <c r="E9" t="s">
        <v>203</v>
      </c>
      <c r="F9" t="s">
        <v>1836</v>
      </c>
    </row>
    <row r="10" spans="1:6" hidden="1" x14ac:dyDescent="0.25">
      <c r="A10" t="s">
        <v>1841</v>
      </c>
      <c r="B10">
        <v>2030</v>
      </c>
      <c r="C10" t="s">
        <v>1835</v>
      </c>
      <c r="D10">
        <v>80</v>
      </c>
      <c r="E10" t="s">
        <v>203</v>
      </c>
      <c r="F10" t="s">
        <v>1836</v>
      </c>
    </row>
    <row r="11" spans="1:6" hidden="1" x14ac:dyDescent="0.25">
      <c r="A11" t="s">
        <v>1842</v>
      </c>
      <c r="B11">
        <v>2030</v>
      </c>
      <c r="C11" t="s">
        <v>1835</v>
      </c>
      <c r="D11">
        <v>30</v>
      </c>
      <c r="E11" t="s">
        <v>203</v>
      </c>
      <c r="F11" t="s">
        <v>1836</v>
      </c>
    </row>
    <row r="12" spans="1:6" hidden="1" x14ac:dyDescent="0.25">
      <c r="A12" t="s">
        <v>1843</v>
      </c>
      <c r="B12">
        <v>2030</v>
      </c>
      <c r="C12" t="s">
        <v>1835</v>
      </c>
      <c r="D12">
        <v>45</v>
      </c>
      <c r="E12" t="s">
        <v>203</v>
      </c>
      <c r="F12" t="s">
        <v>1844</v>
      </c>
    </row>
    <row r="13" spans="1:6" hidden="1" x14ac:dyDescent="0.25">
      <c r="A13" t="s">
        <v>1845</v>
      </c>
      <c r="B13">
        <v>2030</v>
      </c>
      <c r="C13" t="s">
        <v>1835</v>
      </c>
      <c r="D13">
        <v>30</v>
      </c>
      <c r="E13" t="s">
        <v>203</v>
      </c>
      <c r="F13" t="s">
        <v>1836</v>
      </c>
    </row>
    <row r="14" spans="1:6" hidden="1" x14ac:dyDescent="0.25">
      <c r="A14" t="s">
        <v>187</v>
      </c>
      <c r="B14">
        <v>2030</v>
      </c>
      <c r="C14" t="s">
        <v>1835</v>
      </c>
      <c r="D14">
        <v>40</v>
      </c>
      <c r="E14" t="s">
        <v>203</v>
      </c>
      <c r="F14" t="s">
        <v>1836</v>
      </c>
    </row>
    <row r="15" spans="1:6" hidden="1" x14ac:dyDescent="0.25">
      <c r="A15" t="s">
        <v>1846</v>
      </c>
      <c r="B15">
        <v>2030</v>
      </c>
      <c r="C15" t="s">
        <v>1835</v>
      </c>
      <c r="D15">
        <v>40</v>
      </c>
      <c r="E15" t="s">
        <v>203</v>
      </c>
      <c r="F15" t="s">
        <v>1836</v>
      </c>
    </row>
    <row r="16" spans="1:6" hidden="1" x14ac:dyDescent="0.25">
      <c r="A16" t="s">
        <v>689</v>
      </c>
      <c r="B16">
        <v>2030</v>
      </c>
      <c r="C16" t="s">
        <v>1835</v>
      </c>
      <c r="D16">
        <v>40</v>
      </c>
      <c r="E16" t="s">
        <v>203</v>
      </c>
      <c r="F16" t="s">
        <v>1836</v>
      </c>
    </row>
    <row r="17" spans="1:6" hidden="1" x14ac:dyDescent="0.25">
      <c r="A17" t="s">
        <v>562</v>
      </c>
      <c r="B17">
        <v>2030</v>
      </c>
      <c r="C17" t="s">
        <v>1835</v>
      </c>
      <c r="D17">
        <v>30</v>
      </c>
      <c r="E17" t="s">
        <v>203</v>
      </c>
      <c r="F17" t="s">
        <v>1844</v>
      </c>
    </row>
    <row r="18" spans="1:6" hidden="1" x14ac:dyDescent="0.25">
      <c r="A18" t="s">
        <v>1847</v>
      </c>
      <c r="B18">
        <v>2030</v>
      </c>
      <c r="C18" t="s">
        <v>1835</v>
      </c>
      <c r="D18">
        <v>30</v>
      </c>
      <c r="E18" t="s">
        <v>203</v>
      </c>
      <c r="F18" t="s">
        <v>1844</v>
      </c>
    </row>
    <row r="19" spans="1:6" hidden="1" x14ac:dyDescent="0.25">
      <c r="A19" t="s">
        <v>1834</v>
      </c>
      <c r="B19">
        <v>2030</v>
      </c>
      <c r="C19" t="s">
        <v>1848</v>
      </c>
      <c r="D19">
        <v>1182</v>
      </c>
      <c r="E19" t="s">
        <v>1849</v>
      </c>
      <c r="F19" t="s">
        <v>1850</v>
      </c>
    </row>
    <row r="20" spans="1:6" hidden="1" x14ac:dyDescent="0.25">
      <c r="A20" t="s">
        <v>1837</v>
      </c>
      <c r="B20">
        <v>2030</v>
      </c>
      <c r="C20" t="s">
        <v>1848</v>
      </c>
      <c r="D20">
        <v>2506</v>
      </c>
      <c r="E20" t="s">
        <v>1849</v>
      </c>
      <c r="F20" t="s">
        <v>1850</v>
      </c>
    </row>
    <row r="21" spans="1:6" hidden="1" x14ac:dyDescent="0.25">
      <c r="A21" t="s">
        <v>732</v>
      </c>
      <c r="B21">
        <v>2030</v>
      </c>
      <c r="C21" t="s">
        <v>1848</v>
      </c>
      <c r="D21">
        <v>600</v>
      </c>
      <c r="E21" t="s">
        <v>1849</v>
      </c>
      <c r="F21" t="s">
        <v>1850</v>
      </c>
    </row>
    <row r="22" spans="1:6" hidden="1" x14ac:dyDescent="0.25">
      <c r="A22" t="s">
        <v>562</v>
      </c>
      <c r="B22">
        <v>2030</v>
      </c>
      <c r="C22" t="s">
        <v>1848</v>
      </c>
      <c r="D22">
        <v>2209</v>
      </c>
      <c r="E22" t="s">
        <v>1849</v>
      </c>
      <c r="F22" t="s">
        <v>1850</v>
      </c>
    </row>
    <row r="23" spans="1:6" hidden="1" x14ac:dyDescent="0.25">
      <c r="A23" t="s">
        <v>689</v>
      </c>
      <c r="B23">
        <v>2030</v>
      </c>
      <c r="C23" t="s">
        <v>1848</v>
      </c>
      <c r="D23">
        <v>3392</v>
      </c>
      <c r="E23" t="s">
        <v>1849</v>
      </c>
      <c r="F23" t="s">
        <v>1850</v>
      </c>
    </row>
    <row r="24" spans="1:6" hidden="1" x14ac:dyDescent="0.25">
      <c r="A24" t="s">
        <v>187</v>
      </c>
      <c r="B24">
        <v>2030</v>
      </c>
      <c r="C24" t="s">
        <v>1848</v>
      </c>
      <c r="D24">
        <v>1300</v>
      </c>
      <c r="E24" t="s">
        <v>1849</v>
      </c>
      <c r="F24" t="s">
        <v>1851</v>
      </c>
    </row>
    <row r="25" spans="1:6" hidden="1" x14ac:dyDescent="0.25">
      <c r="A25" t="s">
        <v>1846</v>
      </c>
      <c r="B25">
        <v>2030</v>
      </c>
      <c r="C25" t="s">
        <v>1848</v>
      </c>
      <c r="D25">
        <v>1500</v>
      </c>
      <c r="E25" t="s">
        <v>1849</v>
      </c>
      <c r="F25" t="s">
        <v>1850</v>
      </c>
    </row>
    <row r="26" spans="1:6" hidden="1" x14ac:dyDescent="0.25">
      <c r="A26" t="s">
        <v>1830</v>
      </c>
      <c r="B26">
        <v>2030</v>
      </c>
      <c r="C26" t="s">
        <v>1848</v>
      </c>
      <c r="D26">
        <v>725</v>
      </c>
      <c r="E26" t="s">
        <v>1849</v>
      </c>
      <c r="F26" t="s">
        <v>1852</v>
      </c>
    </row>
    <row r="27" spans="1:6" hidden="1" x14ac:dyDescent="0.25">
      <c r="A27" t="s">
        <v>1838</v>
      </c>
      <c r="B27">
        <v>2030</v>
      </c>
      <c r="C27" t="s">
        <v>1848</v>
      </c>
      <c r="D27">
        <v>425</v>
      </c>
      <c r="E27" t="s">
        <v>1849</v>
      </c>
      <c r="F27" t="s">
        <v>1852</v>
      </c>
    </row>
    <row r="28" spans="1:6" hidden="1" x14ac:dyDescent="0.25">
      <c r="A28" t="s">
        <v>1839</v>
      </c>
      <c r="B28">
        <v>2030</v>
      </c>
      <c r="C28" t="s">
        <v>1848</v>
      </c>
      <c r="D28">
        <v>2000</v>
      </c>
      <c r="E28" t="s">
        <v>1849</v>
      </c>
      <c r="F28" t="s">
        <v>1850</v>
      </c>
    </row>
    <row r="29" spans="1:6" hidden="1" x14ac:dyDescent="0.25">
      <c r="A29" t="s">
        <v>1840</v>
      </c>
      <c r="B29">
        <v>2030</v>
      </c>
      <c r="C29" t="s">
        <v>1848</v>
      </c>
      <c r="D29">
        <v>2000</v>
      </c>
      <c r="E29" t="s">
        <v>1849</v>
      </c>
      <c r="F29" t="s">
        <v>1850</v>
      </c>
    </row>
    <row r="30" spans="1:6" hidden="1" x14ac:dyDescent="0.25">
      <c r="A30" t="s">
        <v>1841</v>
      </c>
      <c r="B30">
        <v>2030</v>
      </c>
      <c r="C30" t="s">
        <v>1848</v>
      </c>
      <c r="D30">
        <v>3000</v>
      </c>
      <c r="E30" t="s">
        <v>1849</v>
      </c>
      <c r="F30" t="s">
        <v>1850</v>
      </c>
    </row>
    <row r="31" spans="1:6" hidden="1" x14ac:dyDescent="0.25">
      <c r="A31" t="s">
        <v>1842</v>
      </c>
      <c r="B31">
        <v>2030</v>
      </c>
      <c r="C31" t="s">
        <v>1848</v>
      </c>
      <c r="D31">
        <v>400</v>
      </c>
      <c r="E31" t="s">
        <v>1849</v>
      </c>
      <c r="F31" t="s">
        <v>1850</v>
      </c>
    </row>
    <row r="32" spans="1:6" hidden="1" x14ac:dyDescent="0.25">
      <c r="A32" t="s">
        <v>1843</v>
      </c>
      <c r="B32">
        <v>2030</v>
      </c>
      <c r="C32" t="s">
        <v>1848</v>
      </c>
      <c r="D32">
        <v>6000</v>
      </c>
      <c r="E32" t="s">
        <v>1849</v>
      </c>
      <c r="F32" t="s">
        <v>1850</v>
      </c>
    </row>
    <row r="33" spans="1:6" hidden="1" x14ac:dyDescent="0.25">
      <c r="A33" t="s">
        <v>1845</v>
      </c>
      <c r="B33">
        <v>2030</v>
      </c>
      <c r="C33" t="s">
        <v>1848</v>
      </c>
      <c r="D33">
        <v>800</v>
      </c>
      <c r="E33" t="s">
        <v>1849</v>
      </c>
      <c r="F33" t="s">
        <v>1850</v>
      </c>
    </row>
    <row r="34" spans="1:6" hidden="1" x14ac:dyDescent="0.25">
      <c r="A34" t="s">
        <v>1847</v>
      </c>
      <c r="B34">
        <v>2030</v>
      </c>
      <c r="C34" t="s">
        <v>1848</v>
      </c>
      <c r="D34">
        <v>400</v>
      </c>
      <c r="E34" t="s">
        <v>1849</v>
      </c>
      <c r="F34" t="s">
        <v>1850</v>
      </c>
    </row>
    <row r="35" spans="1:6" hidden="1" x14ac:dyDescent="0.25">
      <c r="A35" t="s">
        <v>1834</v>
      </c>
      <c r="B35">
        <v>2030</v>
      </c>
      <c r="C35" t="s">
        <v>1853</v>
      </c>
      <c r="D35">
        <v>2.9610829999999999</v>
      </c>
      <c r="E35" t="s">
        <v>1854</v>
      </c>
      <c r="F35" t="s">
        <v>1850</v>
      </c>
    </row>
    <row r="36" spans="1:6" hidden="1" x14ac:dyDescent="0.25">
      <c r="A36" t="s">
        <v>1837</v>
      </c>
      <c r="B36">
        <v>2030</v>
      </c>
      <c r="C36" t="s">
        <v>1853</v>
      </c>
      <c r="D36">
        <v>3.1923379999999999</v>
      </c>
      <c r="E36" t="s">
        <v>1854</v>
      </c>
      <c r="F36" t="s">
        <v>1850</v>
      </c>
    </row>
    <row r="37" spans="1:6" hidden="1" x14ac:dyDescent="0.25">
      <c r="A37" t="s">
        <v>732</v>
      </c>
      <c r="B37">
        <v>2030</v>
      </c>
      <c r="C37" t="s">
        <v>1853</v>
      </c>
      <c r="D37">
        <v>4.1666670000000003</v>
      </c>
      <c r="E37" t="s">
        <v>1854</v>
      </c>
      <c r="F37" t="s">
        <v>1850</v>
      </c>
    </row>
    <row r="38" spans="1:6" hidden="1" x14ac:dyDescent="0.25">
      <c r="A38" t="s">
        <v>1830</v>
      </c>
      <c r="B38">
        <v>2030</v>
      </c>
      <c r="C38" t="s">
        <v>1853</v>
      </c>
      <c r="D38">
        <v>2</v>
      </c>
      <c r="E38" t="s">
        <v>1854</v>
      </c>
      <c r="F38" t="s">
        <v>1852</v>
      </c>
    </row>
    <row r="39" spans="1:6" hidden="1" x14ac:dyDescent="0.25">
      <c r="A39" t="s">
        <v>1838</v>
      </c>
      <c r="B39">
        <v>2030</v>
      </c>
      <c r="C39" t="s">
        <v>1853</v>
      </c>
      <c r="D39">
        <v>3</v>
      </c>
      <c r="E39" t="s">
        <v>1854</v>
      </c>
      <c r="F39" t="s">
        <v>1852</v>
      </c>
    </row>
    <row r="40" spans="1:6" hidden="1" x14ac:dyDescent="0.25">
      <c r="A40" t="s">
        <v>562</v>
      </c>
      <c r="B40">
        <v>2030</v>
      </c>
      <c r="C40" t="s">
        <v>1853</v>
      </c>
      <c r="D40">
        <v>4.5269349999999999</v>
      </c>
      <c r="E40" t="s">
        <v>1854</v>
      </c>
      <c r="F40" t="s">
        <v>1850</v>
      </c>
    </row>
    <row r="41" spans="1:6" hidden="1" x14ac:dyDescent="0.25">
      <c r="A41" t="s">
        <v>689</v>
      </c>
      <c r="B41">
        <v>2030</v>
      </c>
      <c r="C41" t="s">
        <v>1853</v>
      </c>
      <c r="D41">
        <v>2.3584909999999999</v>
      </c>
      <c r="E41" t="s">
        <v>1854</v>
      </c>
      <c r="F41" t="s">
        <v>1850</v>
      </c>
    </row>
    <row r="42" spans="1:6" hidden="1" x14ac:dyDescent="0.25">
      <c r="A42" t="s">
        <v>187</v>
      </c>
      <c r="B42">
        <v>2030</v>
      </c>
      <c r="C42" t="s">
        <v>1853</v>
      </c>
      <c r="D42">
        <v>1.923076</v>
      </c>
      <c r="E42" t="s">
        <v>1854</v>
      </c>
      <c r="F42" t="s">
        <v>1851</v>
      </c>
    </row>
    <row r="43" spans="1:6" hidden="1" x14ac:dyDescent="0.25">
      <c r="A43" t="s">
        <v>1846</v>
      </c>
      <c r="B43">
        <v>2030</v>
      </c>
      <c r="C43" t="s">
        <v>1853</v>
      </c>
      <c r="D43">
        <v>2</v>
      </c>
      <c r="E43" t="s">
        <v>1854</v>
      </c>
      <c r="F43" t="s">
        <v>1851</v>
      </c>
    </row>
    <row r="44" spans="1:6" hidden="1" x14ac:dyDescent="0.25">
      <c r="A44" t="s">
        <v>1847</v>
      </c>
      <c r="B44">
        <v>2030</v>
      </c>
      <c r="C44" t="s">
        <v>1853</v>
      </c>
      <c r="D44">
        <v>1.5</v>
      </c>
      <c r="E44" t="s">
        <v>1854</v>
      </c>
      <c r="F44" t="s">
        <v>1850</v>
      </c>
    </row>
    <row r="45" spans="1:6" hidden="1" x14ac:dyDescent="0.25">
      <c r="A45" t="s">
        <v>1839</v>
      </c>
      <c r="B45">
        <v>2030</v>
      </c>
      <c r="C45" t="s">
        <v>1853</v>
      </c>
      <c r="D45">
        <v>1</v>
      </c>
      <c r="E45" t="s">
        <v>1854</v>
      </c>
      <c r="F45" t="s">
        <v>1850</v>
      </c>
    </row>
    <row r="46" spans="1:6" hidden="1" x14ac:dyDescent="0.25">
      <c r="A46" t="s">
        <v>1840</v>
      </c>
      <c r="B46">
        <v>2030</v>
      </c>
      <c r="C46" t="s">
        <v>1853</v>
      </c>
      <c r="D46">
        <v>1</v>
      </c>
      <c r="E46" t="s">
        <v>1854</v>
      </c>
      <c r="F46" t="s">
        <v>1850</v>
      </c>
    </row>
    <row r="47" spans="1:6" hidden="1" x14ac:dyDescent="0.25">
      <c r="A47" t="s">
        <v>1841</v>
      </c>
      <c r="B47">
        <v>2030</v>
      </c>
      <c r="C47" t="s">
        <v>1853</v>
      </c>
      <c r="D47">
        <v>2</v>
      </c>
      <c r="E47" t="s">
        <v>1854</v>
      </c>
      <c r="F47" t="s">
        <v>1850</v>
      </c>
    </row>
    <row r="48" spans="1:6" hidden="1" x14ac:dyDescent="0.25">
      <c r="A48" t="s">
        <v>1845</v>
      </c>
      <c r="B48">
        <v>2030</v>
      </c>
      <c r="C48" t="s">
        <v>1853</v>
      </c>
      <c r="D48">
        <v>2.5</v>
      </c>
      <c r="E48" t="s">
        <v>1854</v>
      </c>
      <c r="F48" t="s">
        <v>1850</v>
      </c>
    </row>
    <row r="49" spans="1:6" hidden="1" x14ac:dyDescent="0.25">
      <c r="A49" t="s">
        <v>1842</v>
      </c>
      <c r="B49">
        <v>2030</v>
      </c>
      <c r="C49" t="s">
        <v>1853</v>
      </c>
      <c r="D49">
        <v>3.75</v>
      </c>
      <c r="E49" t="s">
        <v>1854</v>
      </c>
      <c r="F49" t="s">
        <v>1850</v>
      </c>
    </row>
    <row r="50" spans="1:6" hidden="1" x14ac:dyDescent="0.25">
      <c r="A50" t="s">
        <v>1834</v>
      </c>
      <c r="B50">
        <v>2030</v>
      </c>
      <c r="C50" t="s">
        <v>1855</v>
      </c>
      <c r="D50">
        <v>1.4999999999999999E-2</v>
      </c>
      <c r="E50" t="s">
        <v>1856</v>
      </c>
      <c r="F50" t="s">
        <v>1857</v>
      </c>
    </row>
    <row r="51" spans="1:6" hidden="1" x14ac:dyDescent="0.25">
      <c r="A51" t="s">
        <v>1837</v>
      </c>
      <c r="B51">
        <v>2030</v>
      </c>
      <c r="C51" t="s">
        <v>1855</v>
      </c>
      <c r="D51">
        <v>0.02</v>
      </c>
      <c r="E51" t="s">
        <v>1856</v>
      </c>
      <c r="F51" t="s">
        <v>1857</v>
      </c>
    </row>
    <row r="52" spans="1:6" hidden="1" x14ac:dyDescent="0.25">
      <c r="A52" t="s">
        <v>732</v>
      </c>
      <c r="B52">
        <v>2030</v>
      </c>
      <c r="C52" t="s">
        <v>1855</v>
      </c>
      <c r="D52">
        <v>0.01</v>
      </c>
      <c r="E52" t="s">
        <v>1856</v>
      </c>
      <c r="F52" t="s">
        <v>1857</v>
      </c>
    </row>
    <row r="53" spans="1:6" hidden="1" x14ac:dyDescent="0.25">
      <c r="A53" t="s">
        <v>187</v>
      </c>
      <c r="B53">
        <v>2030</v>
      </c>
      <c r="C53" t="s">
        <v>1855</v>
      </c>
      <c r="D53">
        <v>6</v>
      </c>
      <c r="E53" t="s">
        <v>1856</v>
      </c>
      <c r="F53" t="s">
        <v>1851</v>
      </c>
    </row>
    <row r="54" spans="1:6" hidden="1" x14ac:dyDescent="0.25">
      <c r="A54" t="s">
        <v>1846</v>
      </c>
      <c r="B54">
        <v>2030</v>
      </c>
      <c r="C54" t="s">
        <v>1855</v>
      </c>
      <c r="D54">
        <v>7</v>
      </c>
      <c r="E54" t="s">
        <v>1856</v>
      </c>
      <c r="F54" t="s">
        <v>1850</v>
      </c>
    </row>
    <row r="55" spans="1:6" hidden="1" x14ac:dyDescent="0.25">
      <c r="A55" t="s">
        <v>1845</v>
      </c>
      <c r="B55">
        <v>2030</v>
      </c>
      <c r="C55" t="s">
        <v>1855</v>
      </c>
      <c r="D55">
        <v>4</v>
      </c>
      <c r="E55" t="s">
        <v>1856</v>
      </c>
      <c r="F55" t="s">
        <v>1850</v>
      </c>
    </row>
    <row r="56" spans="1:6" hidden="1" x14ac:dyDescent="0.25">
      <c r="A56" t="s">
        <v>1842</v>
      </c>
      <c r="B56">
        <v>2030</v>
      </c>
      <c r="C56" t="s">
        <v>1855</v>
      </c>
      <c r="D56">
        <v>3</v>
      </c>
      <c r="E56" t="s">
        <v>1856</v>
      </c>
      <c r="F56" t="s">
        <v>1850</v>
      </c>
    </row>
    <row r="57" spans="1:6" hidden="1" x14ac:dyDescent="0.25">
      <c r="A57" t="s">
        <v>1843</v>
      </c>
      <c r="B57">
        <v>2030</v>
      </c>
      <c r="C57" t="s">
        <v>1855</v>
      </c>
      <c r="D57">
        <v>8</v>
      </c>
      <c r="E57" t="s">
        <v>1856</v>
      </c>
      <c r="F57" t="s">
        <v>1850</v>
      </c>
    </row>
    <row r="58" spans="1:6" hidden="1" x14ac:dyDescent="0.25">
      <c r="A58" t="s">
        <v>1858</v>
      </c>
      <c r="B58">
        <v>2030</v>
      </c>
      <c r="C58" t="s">
        <v>1859</v>
      </c>
      <c r="D58">
        <v>21.6</v>
      </c>
      <c r="E58" t="s">
        <v>1338</v>
      </c>
      <c r="F58" t="s">
        <v>1860</v>
      </c>
    </row>
    <row r="59" spans="1:6" hidden="1" x14ac:dyDescent="0.25">
      <c r="A59" t="s">
        <v>1861</v>
      </c>
      <c r="B59">
        <v>2030</v>
      </c>
      <c r="C59" t="s">
        <v>1859</v>
      </c>
      <c r="D59">
        <v>3</v>
      </c>
      <c r="E59" t="s">
        <v>1338</v>
      </c>
      <c r="F59" t="s">
        <v>1850</v>
      </c>
    </row>
    <row r="60" spans="1:6" hidden="1" x14ac:dyDescent="0.25">
      <c r="A60" t="s">
        <v>1847</v>
      </c>
      <c r="B60">
        <v>2030</v>
      </c>
      <c r="C60" t="s">
        <v>1855</v>
      </c>
      <c r="D60">
        <v>3</v>
      </c>
      <c r="E60" t="s">
        <v>1856</v>
      </c>
      <c r="F60" t="s">
        <v>1850</v>
      </c>
    </row>
    <row r="61" spans="1:6" hidden="1" x14ac:dyDescent="0.25">
      <c r="A61" t="s">
        <v>1843</v>
      </c>
      <c r="B61">
        <v>2030</v>
      </c>
      <c r="C61" t="s">
        <v>1859</v>
      </c>
      <c r="D61">
        <v>3</v>
      </c>
      <c r="E61" t="s">
        <v>1338</v>
      </c>
      <c r="F61" t="s">
        <v>1860</v>
      </c>
    </row>
    <row r="62" spans="1:6" hidden="1" x14ac:dyDescent="0.25">
      <c r="A62" t="s">
        <v>562</v>
      </c>
      <c r="B62">
        <v>2030</v>
      </c>
      <c r="C62" t="s">
        <v>1859</v>
      </c>
      <c r="D62">
        <v>7</v>
      </c>
      <c r="E62" t="s">
        <v>1338</v>
      </c>
      <c r="F62" t="s">
        <v>1860</v>
      </c>
    </row>
    <row r="63" spans="1:6" hidden="1" x14ac:dyDescent="0.25">
      <c r="A63" t="s">
        <v>187</v>
      </c>
      <c r="B63">
        <v>2030</v>
      </c>
      <c r="C63" t="s">
        <v>1859</v>
      </c>
      <c r="D63">
        <v>8.4</v>
      </c>
      <c r="E63" t="s">
        <v>1338</v>
      </c>
      <c r="F63" t="s">
        <v>1860</v>
      </c>
    </row>
    <row r="64" spans="1:6" hidden="1" x14ac:dyDescent="0.25">
      <c r="A64" t="s">
        <v>1846</v>
      </c>
      <c r="B64">
        <v>2030</v>
      </c>
      <c r="C64" t="s">
        <v>1859</v>
      </c>
      <c r="D64">
        <v>2.9</v>
      </c>
      <c r="E64" t="s">
        <v>1338</v>
      </c>
      <c r="F64" t="s">
        <v>1860</v>
      </c>
    </row>
    <row r="65" spans="1:6" hidden="1" x14ac:dyDescent="0.25">
      <c r="A65" t="s">
        <v>412</v>
      </c>
      <c r="B65">
        <v>2030</v>
      </c>
      <c r="C65" t="s">
        <v>1859</v>
      </c>
      <c r="D65">
        <v>59</v>
      </c>
      <c r="E65" t="s">
        <v>1338</v>
      </c>
      <c r="F65" t="s">
        <v>1862</v>
      </c>
    </row>
    <row r="66" spans="1:6" hidden="1" x14ac:dyDescent="0.25">
      <c r="A66" t="s">
        <v>1863</v>
      </c>
      <c r="B66">
        <v>2030</v>
      </c>
      <c r="C66" t="s">
        <v>1859</v>
      </c>
      <c r="D66">
        <v>25.2</v>
      </c>
      <c r="E66" t="s">
        <v>1338</v>
      </c>
      <c r="F66" t="s">
        <v>1862</v>
      </c>
    </row>
    <row r="67" spans="1:6" hidden="1" x14ac:dyDescent="0.25">
      <c r="A67" t="s">
        <v>1847</v>
      </c>
      <c r="B67">
        <v>2030</v>
      </c>
      <c r="C67" t="s">
        <v>1859</v>
      </c>
      <c r="D67">
        <v>50</v>
      </c>
      <c r="E67" t="s">
        <v>1338</v>
      </c>
      <c r="F67" t="s">
        <v>1864</v>
      </c>
    </row>
    <row r="68" spans="1:6" hidden="1" x14ac:dyDescent="0.25">
      <c r="A68" t="s">
        <v>1839</v>
      </c>
      <c r="B68">
        <v>2030</v>
      </c>
      <c r="C68" t="s">
        <v>1865</v>
      </c>
      <c r="D68">
        <v>0.75</v>
      </c>
      <c r="E68" t="s">
        <v>1832</v>
      </c>
      <c r="F68" t="s">
        <v>1850</v>
      </c>
    </row>
    <row r="69" spans="1:6" hidden="1" x14ac:dyDescent="0.25">
      <c r="A69" t="s">
        <v>1840</v>
      </c>
      <c r="B69">
        <v>2030</v>
      </c>
      <c r="C69" t="s">
        <v>1865</v>
      </c>
      <c r="D69">
        <v>0.9</v>
      </c>
      <c r="E69" t="s">
        <v>1832</v>
      </c>
      <c r="F69" t="s">
        <v>1850</v>
      </c>
    </row>
    <row r="70" spans="1:6" hidden="1" x14ac:dyDescent="0.25">
      <c r="A70" t="s">
        <v>1841</v>
      </c>
      <c r="B70">
        <v>2030</v>
      </c>
      <c r="C70" t="s">
        <v>1865</v>
      </c>
      <c r="D70">
        <v>0.9</v>
      </c>
      <c r="E70" t="s">
        <v>1832</v>
      </c>
      <c r="F70" t="s">
        <v>1850</v>
      </c>
    </row>
    <row r="71" spans="1:6" hidden="1" x14ac:dyDescent="0.25">
      <c r="A71" t="s">
        <v>1842</v>
      </c>
      <c r="B71">
        <v>2030</v>
      </c>
      <c r="C71" t="s">
        <v>1865</v>
      </c>
      <c r="D71">
        <v>0.39</v>
      </c>
      <c r="E71" t="s">
        <v>1832</v>
      </c>
      <c r="F71" t="s">
        <v>1850</v>
      </c>
    </row>
    <row r="72" spans="1:6" hidden="1" x14ac:dyDescent="0.25">
      <c r="A72" t="s">
        <v>1845</v>
      </c>
      <c r="B72">
        <v>2030</v>
      </c>
      <c r="C72" t="s">
        <v>1865</v>
      </c>
      <c r="D72">
        <v>0.5</v>
      </c>
      <c r="E72" t="s">
        <v>1832</v>
      </c>
      <c r="F72" t="s">
        <v>1850</v>
      </c>
    </row>
    <row r="73" spans="1:6" hidden="1" x14ac:dyDescent="0.25">
      <c r="A73" t="s">
        <v>562</v>
      </c>
      <c r="B73">
        <v>2030</v>
      </c>
      <c r="C73" t="s">
        <v>1865</v>
      </c>
      <c r="D73">
        <v>0.46800000000000003</v>
      </c>
      <c r="E73" t="s">
        <v>1832</v>
      </c>
      <c r="F73" t="s">
        <v>1850</v>
      </c>
    </row>
    <row r="74" spans="1:6" hidden="1" x14ac:dyDescent="0.25">
      <c r="A74" t="s">
        <v>689</v>
      </c>
      <c r="B74">
        <v>2030</v>
      </c>
      <c r="C74" t="s">
        <v>1865</v>
      </c>
      <c r="D74">
        <v>0.23899999999999999</v>
      </c>
      <c r="E74" t="s">
        <v>1832</v>
      </c>
      <c r="F74" t="s">
        <v>1850</v>
      </c>
    </row>
    <row r="75" spans="1:6" hidden="1" x14ac:dyDescent="0.25">
      <c r="A75" t="s">
        <v>1843</v>
      </c>
      <c r="B75">
        <v>2030</v>
      </c>
      <c r="C75" t="s">
        <v>1865</v>
      </c>
      <c r="D75">
        <v>0.33700000000000002</v>
      </c>
      <c r="E75" t="s">
        <v>1832</v>
      </c>
      <c r="F75" t="s">
        <v>1850</v>
      </c>
    </row>
    <row r="76" spans="1:6" hidden="1" x14ac:dyDescent="0.25">
      <c r="A76" t="s">
        <v>1858</v>
      </c>
      <c r="B76">
        <v>2030</v>
      </c>
      <c r="C76" t="s">
        <v>1866</v>
      </c>
      <c r="D76">
        <v>0.187</v>
      </c>
      <c r="E76" t="s">
        <v>1867</v>
      </c>
      <c r="F76" t="s">
        <v>1868</v>
      </c>
    </row>
    <row r="77" spans="1:6" hidden="1" x14ac:dyDescent="0.25">
      <c r="A77" t="s">
        <v>187</v>
      </c>
      <c r="B77">
        <v>2030</v>
      </c>
      <c r="C77" t="s">
        <v>1865</v>
      </c>
      <c r="D77">
        <v>0.46400000000000002</v>
      </c>
      <c r="E77" t="s">
        <v>1832</v>
      </c>
      <c r="F77" t="s">
        <v>1851</v>
      </c>
    </row>
    <row r="78" spans="1:6" hidden="1" x14ac:dyDescent="0.25">
      <c r="A78" t="s">
        <v>1846</v>
      </c>
      <c r="B78">
        <v>2030</v>
      </c>
      <c r="C78" t="s">
        <v>1865</v>
      </c>
      <c r="D78">
        <v>0.44700000000000001</v>
      </c>
      <c r="E78" t="s">
        <v>1832</v>
      </c>
      <c r="F78" t="s">
        <v>1850</v>
      </c>
    </row>
    <row r="79" spans="1:6" hidden="1" x14ac:dyDescent="0.25">
      <c r="A79" t="s">
        <v>1847</v>
      </c>
      <c r="B79">
        <v>2030</v>
      </c>
      <c r="C79" t="s">
        <v>1865</v>
      </c>
      <c r="D79">
        <v>0.39300000000000002</v>
      </c>
      <c r="E79" t="s">
        <v>1832</v>
      </c>
      <c r="F79" t="s">
        <v>1869</v>
      </c>
    </row>
    <row r="80" spans="1:6" hidden="1" x14ac:dyDescent="0.25">
      <c r="A80" t="s">
        <v>187</v>
      </c>
      <c r="B80">
        <v>2030</v>
      </c>
      <c r="C80" t="s">
        <v>1866</v>
      </c>
      <c r="D80">
        <v>0.35399999999999998</v>
      </c>
      <c r="E80" t="s">
        <v>1867</v>
      </c>
      <c r="F80" t="s">
        <v>1868</v>
      </c>
    </row>
    <row r="81" spans="1:6" hidden="1" x14ac:dyDescent="0.25">
      <c r="A81" t="s">
        <v>1846</v>
      </c>
      <c r="B81">
        <v>2030</v>
      </c>
      <c r="C81" t="s">
        <v>1866</v>
      </c>
      <c r="D81">
        <v>0.4</v>
      </c>
      <c r="E81" t="s">
        <v>1867</v>
      </c>
      <c r="F81" t="s">
        <v>1870</v>
      </c>
    </row>
    <row r="82" spans="1:6" hidden="1" x14ac:dyDescent="0.25">
      <c r="A82" t="s">
        <v>1847</v>
      </c>
      <c r="B82">
        <v>2030</v>
      </c>
      <c r="C82" t="s">
        <v>1866</v>
      </c>
      <c r="D82">
        <v>0.248</v>
      </c>
      <c r="E82" t="s">
        <v>1867</v>
      </c>
      <c r="F82" t="s">
        <v>1868</v>
      </c>
    </row>
    <row r="83" spans="1:6" hidden="1" x14ac:dyDescent="0.25">
      <c r="A83" t="s">
        <v>689</v>
      </c>
      <c r="B83">
        <v>2030</v>
      </c>
      <c r="C83" t="s">
        <v>1866</v>
      </c>
      <c r="D83">
        <v>2.5999999999999999E-2</v>
      </c>
      <c r="E83" t="s">
        <v>1867</v>
      </c>
      <c r="F83" t="s">
        <v>1868</v>
      </c>
    </row>
    <row r="84" spans="1:6" hidden="1" x14ac:dyDescent="0.25">
      <c r="A84" t="s">
        <v>1863</v>
      </c>
      <c r="B84">
        <v>2030</v>
      </c>
      <c r="C84" t="s">
        <v>1866</v>
      </c>
      <c r="D84">
        <v>0.3</v>
      </c>
      <c r="E84" t="s">
        <v>1867</v>
      </c>
      <c r="F84" t="s">
        <v>1871</v>
      </c>
    </row>
    <row r="85" spans="1:6" hidden="1" x14ac:dyDescent="0.25">
      <c r="A85" t="s">
        <v>1872</v>
      </c>
      <c r="B85">
        <v>2030</v>
      </c>
      <c r="C85" t="s">
        <v>1848</v>
      </c>
      <c r="D85">
        <v>350</v>
      </c>
      <c r="E85" t="s">
        <v>1849</v>
      </c>
      <c r="F85" t="s">
        <v>1873</v>
      </c>
    </row>
    <row r="86" spans="1:6" hidden="1" x14ac:dyDescent="0.25">
      <c r="A86" t="s">
        <v>1872</v>
      </c>
      <c r="B86">
        <v>2030</v>
      </c>
      <c r="C86" t="s">
        <v>1853</v>
      </c>
      <c r="D86">
        <v>4</v>
      </c>
      <c r="E86" t="s">
        <v>1854</v>
      </c>
      <c r="F86" t="s">
        <v>1874</v>
      </c>
    </row>
    <row r="87" spans="1:6" hidden="1" x14ac:dyDescent="0.25">
      <c r="A87" t="s">
        <v>1872</v>
      </c>
      <c r="B87">
        <v>2030</v>
      </c>
      <c r="C87" t="s">
        <v>1835</v>
      </c>
      <c r="D87">
        <v>18</v>
      </c>
      <c r="E87" t="s">
        <v>203</v>
      </c>
      <c r="F87" t="s">
        <v>1874</v>
      </c>
    </row>
    <row r="88" spans="1:6" hidden="1" x14ac:dyDescent="0.25">
      <c r="A88" t="s">
        <v>1872</v>
      </c>
      <c r="B88">
        <v>2030</v>
      </c>
      <c r="C88" t="s">
        <v>1865</v>
      </c>
      <c r="D88">
        <v>0.8</v>
      </c>
      <c r="E88" t="s">
        <v>1832</v>
      </c>
      <c r="F88" t="s">
        <v>1874</v>
      </c>
    </row>
    <row r="89" spans="1:6" hidden="1" x14ac:dyDescent="0.25">
      <c r="A89" t="s">
        <v>1875</v>
      </c>
      <c r="B89">
        <v>2030</v>
      </c>
      <c r="C89" t="s">
        <v>1848</v>
      </c>
      <c r="D89">
        <v>339</v>
      </c>
      <c r="E89" t="s">
        <v>1849</v>
      </c>
      <c r="F89" t="s">
        <v>1874</v>
      </c>
    </row>
    <row r="90" spans="1:6" hidden="1" x14ac:dyDescent="0.25">
      <c r="A90" t="s">
        <v>1875</v>
      </c>
      <c r="B90">
        <v>2030</v>
      </c>
      <c r="C90" t="s">
        <v>1853</v>
      </c>
      <c r="D90">
        <v>3</v>
      </c>
      <c r="E90" t="s">
        <v>1854</v>
      </c>
      <c r="F90" t="s">
        <v>1874</v>
      </c>
    </row>
    <row r="91" spans="1:6" hidden="1" x14ac:dyDescent="0.25">
      <c r="A91" t="s">
        <v>1875</v>
      </c>
      <c r="B91">
        <v>2030</v>
      </c>
      <c r="C91" t="s">
        <v>1835</v>
      </c>
      <c r="D91">
        <v>20</v>
      </c>
      <c r="E91" t="s">
        <v>203</v>
      </c>
      <c r="F91" t="s">
        <v>1874</v>
      </c>
    </row>
    <row r="92" spans="1:6" hidden="1" x14ac:dyDescent="0.25">
      <c r="A92" t="s">
        <v>1875</v>
      </c>
      <c r="B92">
        <v>2030</v>
      </c>
      <c r="C92" t="s">
        <v>1865</v>
      </c>
      <c r="D92">
        <v>0.57999999999999996</v>
      </c>
      <c r="E92" t="s">
        <v>1832</v>
      </c>
      <c r="F92" t="s">
        <v>1874</v>
      </c>
    </row>
    <row r="93" spans="1:6" x14ac:dyDescent="0.25">
      <c r="A93" t="s">
        <v>1876</v>
      </c>
      <c r="B93">
        <v>2030</v>
      </c>
      <c r="C93" t="s">
        <v>1848</v>
      </c>
      <c r="D93">
        <v>0.5</v>
      </c>
      <c r="E93" t="s">
        <v>1877</v>
      </c>
      <c r="F93" t="s">
        <v>1878</v>
      </c>
    </row>
    <row r="94" spans="1:6" x14ac:dyDescent="0.25">
      <c r="A94" t="s">
        <v>1876</v>
      </c>
      <c r="B94">
        <v>2030</v>
      </c>
      <c r="C94" t="s">
        <v>1835</v>
      </c>
      <c r="D94">
        <v>40</v>
      </c>
      <c r="E94" t="s">
        <v>203</v>
      </c>
      <c r="F94" t="s">
        <v>1879</v>
      </c>
    </row>
    <row r="95" spans="1:6" hidden="1" x14ac:dyDescent="0.25">
      <c r="A95" t="s">
        <v>1880</v>
      </c>
      <c r="B95">
        <v>2030</v>
      </c>
      <c r="C95" t="s">
        <v>1848</v>
      </c>
      <c r="D95">
        <v>267</v>
      </c>
      <c r="E95" t="s">
        <v>1881</v>
      </c>
      <c r="F95" t="s">
        <v>1882</v>
      </c>
    </row>
    <row r="96" spans="1:6" hidden="1" x14ac:dyDescent="0.25">
      <c r="A96" t="s">
        <v>1880</v>
      </c>
      <c r="B96">
        <v>2030</v>
      </c>
      <c r="C96" t="s">
        <v>1835</v>
      </c>
      <c r="D96">
        <v>40</v>
      </c>
      <c r="E96" t="s">
        <v>203</v>
      </c>
      <c r="F96" t="s">
        <v>1871</v>
      </c>
    </row>
    <row r="97" spans="1:6" hidden="1" x14ac:dyDescent="0.25">
      <c r="A97" t="s">
        <v>1880</v>
      </c>
      <c r="B97">
        <v>2030</v>
      </c>
      <c r="C97" t="s">
        <v>1853</v>
      </c>
      <c r="D97">
        <v>3</v>
      </c>
      <c r="E97" t="s">
        <v>1854</v>
      </c>
      <c r="F97" t="s">
        <v>1871</v>
      </c>
    </row>
    <row r="98" spans="1:6" hidden="1" x14ac:dyDescent="0.25">
      <c r="A98" t="s">
        <v>1883</v>
      </c>
      <c r="B98">
        <v>2030</v>
      </c>
      <c r="C98" t="s">
        <v>1848</v>
      </c>
      <c r="D98">
        <v>1000</v>
      </c>
      <c r="E98" t="s">
        <v>1884</v>
      </c>
      <c r="F98" t="s">
        <v>1885</v>
      </c>
    </row>
    <row r="99" spans="1:6" hidden="1" x14ac:dyDescent="0.25">
      <c r="A99" t="s">
        <v>1883</v>
      </c>
      <c r="B99">
        <v>2030</v>
      </c>
      <c r="C99" t="s">
        <v>1835</v>
      </c>
      <c r="D99">
        <v>25</v>
      </c>
      <c r="E99" t="s">
        <v>203</v>
      </c>
      <c r="F99" t="s">
        <v>1885</v>
      </c>
    </row>
    <row r="100" spans="1:6" hidden="1" x14ac:dyDescent="0.25">
      <c r="A100" t="s">
        <v>1883</v>
      </c>
      <c r="B100">
        <v>2030</v>
      </c>
      <c r="C100" t="s">
        <v>1853</v>
      </c>
      <c r="D100">
        <v>3</v>
      </c>
      <c r="E100" t="s">
        <v>1854</v>
      </c>
      <c r="F100" t="s">
        <v>1885</v>
      </c>
    </row>
    <row r="101" spans="1:6" hidden="1" x14ac:dyDescent="0.25">
      <c r="A101" t="s">
        <v>1883</v>
      </c>
      <c r="B101">
        <v>2030</v>
      </c>
      <c r="C101" t="s">
        <v>1865</v>
      </c>
      <c r="D101">
        <v>0.8</v>
      </c>
      <c r="E101" t="s">
        <v>1832</v>
      </c>
      <c r="F101" t="s">
        <v>1886</v>
      </c>
    </row>
    <row r="102" spans="1:6" hidden="1" x14ac:dyDescent="0.25">
      <c r="A102" t="s">
        <v>1887</v>
      </c>
      <c r="B102">
        <v>2030</v>
      </c>
      <c r="C102" t="s">
        <v>1848</v>
      </c>
      <c r="D102">
        <v>2000</v>
      </c>
      <c r="E102" t="s">
        <v>1888</v>
      </c>
      <c r="F102" t="s">
        <v>1889</v>
      </c>
    </row>
    <row r="103" spans="1:6" hidden="1" x14ac:dyDescent="0.25">
      <c r="A103" t="s">
        <v>1887</v>
      </c>
      <c r="B103">
        <v>2030</v>
      </c>
      <c r="C103" t="s">
        <v>1835</v>
      </c>
      <c r="D103">
        <v>25</v>
      </c>
      <c r="E103" t="s">
        <v>203</v>
      </c>
      <c r="F103" t="s">
        <v>1889</v>
      </c>
    </row>
    <row r="104" spans="1:6" hidden="1" x14ac:dyDescent="0.25">
      <c r="A104" t="s">
        <v>1887</v>
      </c>
      <c r="B104">
        <v>2030</v>
      </c>
      <c r="C104" t="s">
        <v>1853</v>
      </c>
      <c r="D104">
        <v>3</v>
      </c>
      <c r="E104" t="s">
        <v>1854</v>
      </c>
      <c r="F104" t="s">
        <v>1889</v>
      </c>
    </row>
    <row r="105" spans="1:6" hidden="1" x14ac:dyDescent="0.25">
      <c r="A105" t="s">
        <v>1887</v>
      </c>
      <c r="B105">
        <v>2030</v>
      </c>
      <c r="C105" t="s">
        <v>1865</v>
      </c>
      <c r="D105">
        <v>0.8</v>
      </c>
      <c r="E105" t="s">
        <v>1832</v>
      </c>
      <c r="F105" t="s">
        <v>1890</v>
      </c>
    </row>
    <row r="106" spans="1:6" hidden="1" x14ac:dyDescent="0.25">
      <c r="A106" t="s">
        <v>1891</v>
      </c>
      <c r="B106">
        <v>2030</v>
      </c>
      <c r="C106" t="s">
        <v>1848</v>
      </c>
      <c r="D106">
        <v>540.55999999999995</v>
      </c>
      <c r="E106" t="s">
        <v>1892</v>
      </c>
      <c r="F106" t="s">
        <v>1893</v>
      </c>
    </row>
    <row r="107" spans="1:6" hidden="1" x14ac:dyDescent="0.25">
      <c r="A107" t="s">
        <v>1891</v>
      </c>
      <c r="B107">
        <v>2030</v>
      </c>
      <c r="C107" t="s">
        <v>1835</v>
      </c>
      <c r="D107">
        <v>25</v>
      </c>
      <c r="E107" t="s">
        <v>203</v>
      </c>
      <c r="F107" t="s">
        <v>1871</v>
      </c>
    </row>
    <row r="108" spans="1:6" hidden="1" x14ac:dyDescent="0.25">
      <c r="A108" t="s">
        <v>1891</v>
      </c>
      <c r="B108">
        <v>2030</v>
      </c>
      <c r="C108" t="s">
        <v>1853</v>
      </c>
      <c r="D108">
        <v>5.4</v>
      </c>
      <c r="E108" t="s">
        <v>1854</v>
      </c>
      <c r="F108" t="s">
        <v>1893</v>
      </c>
    </row>
    <row r="109" spans="1:6" hidden="1" x14ac:dyDescent="0.25">
      <c r="A109" t="s">
        <v>1891</v>
      </c>
      <c r="B109">
        <v>2030</v>
      </c>
      <c r="C109" t="s">
        <v>1865</v>
      </c>
      <c r="D109">
        <v>0.74</v>
      </c>
      <c r="E109" t="s">
        <v>1832</v>
      </c>
      <c r="F109" t="s">
        <v>1893</v>
      </c>
    </row>
    <row r="110" spans="1:6" hidden="1" x14ac:dyDescent="0.25">
      <c r="A110" t="s">
        <v>1894</v>
      </c>
      <c r="B110">
        <v>2030</v>
      </c>
      <c r="C110" t="s">
        <v>1848</v>
      </c>
      <c r="D110">
        <v>1032</v>
      </c>
      <c r="E110" t="s">
        <v>1892</v>
      </c>
      <c r="F110" t="s">
        <v>1893</v>
      </c>
    </row>
    <row r="111" spans="1:6" hidden="1" x14ac:dyDescent="0.25">
      <c r="A111" t="s">
        <v>1894</v>
      </c>
      <c r="B111">
        <v>2030</v>
      </c>
      <c r="C111" t="s">
        <v>1835</v>
      </c>
      <c r="D111">
        <v>25</v>
      </c>
      <c r="E111" t="s">
        <v>203</v>
      </c>
      <c r="F111" t="s">
        <v>1871</v>
      </c>
    </row>
    <row r="112" spans="1:6" hidden="1" x14ac:dyDescent="0.25">
      <c r="A112" t="s">
        <v>1894</v>
      </c>
      <c r="B112">
        <v>2030</v>
      </c>
      <c r="C112" t="s">
        <v>1853</v>
      </c>
      <c r="D112">
        <v>5.4</v>
      </c>
      <c r="E112" t="s">
        <v>1854</v>
      </c>
      <c r="F112" t="s">
        <v>1893</v>
      </c>
    </row>
    <row r="113" spans="1:6" hidden="1" x14ac:dyDescent="0.25">
      <c r="A113" t="s">
        <v>1894</v>
      </c>
      <c r="B113">
        <v>2030</v>
      </c>
      <c r="C113" t="s">
        <v>1865</v>
      </c>
      <c r="D113">
        <v>0.67</v>
      </c>
      <c r="E113" t="s">
        <v>1832</v>
      </c>
      <c r="F113" t="s">
        <v>1893</v>
      </c>
    </row>
    <row r="114" spans="1:6" hidden="1" x14ac:dyDescent="0.25">
      <c r="A114" t="s">
        <v>1895</v>
      </c>
      <c r="B114">
        <v>2030</v>
      </c>
      <c r="C114" t="s">
        <v>1848</v>
      </c>
      <c r="D114">
        <v>677.6</v>
      </c>
      <c r="E114" t="s">
        <v>1884</v>
      </c>
      <c r="F114" t="s">
        <v>1896</v>
      </c>
    </row>
    <row r="115" spans="1:6" hidden="1" x14ac:dyDescent="0.25">
      <c r="A115" t="s">
        <v>1895</v>
      </c>
      <c r="B115">
        <v>2030</v>
      </c>
      <c r="C115" t="s">
        <v>1835</v>
      </c>
      <c r="D115">
        <v>30</v>
      </c>
      <c r="E115" t="s">
        <v>203</v>
      </c>
      <c r="F115" t="s">
        <v>1897</v>
      </c>
    </row>
    <row r="116" spans="1:6" hidden="1" x14ac:dyDescent="0.25">
      <c r="A116" t="s">
        <v>1895</v>
      </c>
      <c r="B116">
        <v>2030</v>
      </c>
      <c r="C116" t="s">
        <v>1853</v>
      </c>
      <c r="D116">
        <v>3</v>
      </c>
      <c r="E116" t="s">
        <v>1854</v>
      </c>
      <c r="F116" t="s">
        <v>1897</v>
      </c>
    </row>
    <row r="117" spans="1:6" hidden="1" x14ac:dyDescent="0.25">
      <c r="A117" t="s">
        <v>1895</v>
      </c>
      <c r="B117">
        <v>2030</v>
      </c>
      <c r="C117" t="s">
        <v>1865</v>
      </c>
      <c r="D117">
        <v>0.8</v>
      </c>
      <c r="E117" t="s">
        <v>1832</v>
      </c>
      <c r="F117" t="s">
        <v>1871</v>
      </c>
    </row>
    <row r="118" spans="1:6" hidden="1" x14ac:dyDescent="0.25">
      <c r="A118" t="s">
        <v>1898</v>
      </c>
      <c r="B118">
        <v>2030</v>
      </c>
      <c r="C118" t="s">
        <v>1848</v>
      </c>
      <c r="D118">
        <v>411</v>
      </c>
      <c r="E118" t="s">
        <v>1899</v>
      </c>
      <c r="F118" t="s">
        <v>1900</v>
      </c>
    </row>
    <row r="119" spans="1:6" hidden="1" x14ac:dyDescent="0.25">
      <c r="A119" t="s">
        <v>1898</v>
      </c>
      <c r="B119">
        <v>2030</v>
      </c>
      <c r="C119" t="s">
        <v>1835</v>
      </c>
      <c r="D119">
        <v>20</v>
      </c>
      <c r="E119" t="s">
        <v>203</v>
      </c>
      <c r="F119" t="s">
        <v>1900</v>
      </c>
    </row>
    <row r="120" spans="1:6" hidden="1" x14ac:dyDescent="0.25">
      <c r="A120" t="s">
        <v>1898</v>
      </c>
      <c r="B120">
        <v>2030</v>
      </c>
      <c r="C120" t="s">
        <v>1865</v>
      </c>
      <c r="D120">
        <v>0.81</v>
      </c>
      <c r="E120" t="s">
        <v>1832</v>
      </c>
      <c r="F120" t="s">
        <v>1900</v>
      </c>
    </row>
    <row r="121" spans="1:6" hidden="1" x14ac:dyDescent="0.25">
      <c r="A121" t="s">
        <v>1898</v>
      </c>
      <c r="B121">
        <v>2030</v>
      </c>
      <c r="C121" t="s">
        <v>1853</v>
      </c>
      <c r="D121">
        <v>3</v>
      </c>
      <c r="E121" t="s">
        <v>1854</v>
      </c>
      <c r="F121" t="s">
        <v>1900</v>
      </c>
    </row>
    <row r="122" spans="1:6" hidden="1" x14ac:dyDescent="0.25">
      <c r="A122" t="s">
        <v>1901</v>
      </c>
      <c r="B122">
        <v>2030</v>
      </c>
      <c r="C122" t="s">
        <v>1848</v>
      </c>
      <c r="D122">
        <v>192</v>
      </c>
      <c r="E122" t="s">
        <v>1902</v>
      </c>
      <c r="F122" t="s">
        <v>1900</v>
      </c>
    </row>
    <row r="123" spans="1:6" hidden="1" x14ac:dyDescent="0.25">
      <c r="A123" t="s">
        <v>1901</v>
      </c>
      <c r="B123">
        <v>2030</v>
      </c>
      <c r="C123" t="s">
        <v>1835</v>
      </c>
      <c r="D123">
        <v>15</v>
      </c>
      <c r="E123" t="s">
        <v>203</v>
      </c>
      <c r="F123" t="s">
        <v>1900</v>
      </c>
    </row>
    <row r="124" spans="1:6" hidden="1" x14ac:dyDescent="0.25">
      <c r="A124" t="s">
        <v>1903</v>
      </c>
      <c r="B124">
        <v>2030</v>
      </c>
      <c r="C124" t="s">
        <v>1848</v>
      </c>
      <c r="D124">
        <v>1050</v>
      </c>
      <c r="E124" t="s">
        <v>1904</v>
      </c>
      <c r="F124" t="s">
        <v>1905</v>
      </c>
    </row>
    <row r="125" spans="1:6" hidden="1" x14ac:dyDescent="0.25">
      <c r="A125" t="s">
        <v>1903</v>
      </c>
      <c r="B125">
        <v>2030</v>
      </c>
      <c r="C125" t="s">
        <v>1835</v>
      </c>
      <c r="D125">
        <v>20</v>
      </c>
      <c r="E125" t="s">
        <v>203</v>
      </c>
      <c r="F125" t="s">
        <v>1905</v>
      </c>
    </row>
    <row r="126" spans="1:6" hidden="1" x14ac:dyDescent="0.25">
      <c r="A126" t="s">
        <v>1903</v>
      </c>
      <c r="B126">
        <v>2030</v>
      </c>
      <c r="C126" t="s">
        <v>1853</v>
      </c>
      <c r="D126">
        <v>3.5</v>
      </c>
      <c r="E126" t="s">
        <v>1854</v>
      </c>
      <c r="F126" t="s">
        <v>1906</v>
      </c>
    </row>
    <row r="127" spans="1:6" hidden="1" x14ac:dyDescent="0.25">
      <c r="A127" t="s">
        <v>1903</v>
      </c>
      <c r="B127">
        <v>2030</v>
      </c>
      <c r="C127" t="s">
        <v>1865</v>
      </c>
      <c r="D127">
        <v>3</v>
      </c>
      <c r="E127" t="s">
        <v>1832</v>
      </c>
      <c r="F127" t="s">
        <v>1907</v>
      </c>
    </row>
    <row r="128" spans="1:6" hidden="1" x14ac:dyDescent="0.25">
      <c r="A128" t="s">
        <v>1903</v>
      </c>
      <c r="B128">
        <v>2030</v>
      </c>
      <c r="C128" t="s">
        <v>1831</v>
      </c>
      <c r="D128">
        <v>0.04</v>
      </c>
      <c r="E128" t="s">
        <v>1832</v>
      </c>
      <c r="F128" t="s">
        <v>1906</v>
      </c>
    </row>
    <row r="129" spans="1:6" hidden="1" x14ac:dyDescent="0.25">
      <c r="A129" t="s">
        <v>1908</v>
      </c>
      <c r="B129">
        <v>2030</v>
      </c>
      <c r="C129" t="s">
        <v>1848</v>
      </c>
      <c r="D129">
        <v>1400</v>
      </c>
      <c r="E129" t="s">
        <v>1904</v>
      </c>
      <c r="F129" t="s">
        <v>1906</v>
      </c>
    </row>
    <row r="130" spans="1:6" hidden="1" x14ac:dyDescent="0.25">
      <c r="A130" t="s">
        <v>1908</v>
      </c>
      <c r="B130">
        <v>2030</v>
      </c>
      <c r="C130" t="s">
        <v>1835</v>
      </c>
      <c r="D130">
        <v>20</v>
      </c>
      <c r="E130" t="s">
        <v>203</v>
      </c>
      <c r="F130" t="s">
        <v>1906</v>
      </c>
    </row>
    <row r="131" spans="1:6" hidden="1" x14ac:dyDescent="0.25">
      <c r="A131" t="s">
        <v>1908</v>
      </c>
      <c r="B131">
        <v>2030</v>
      </c>
      <c r="C131" t="s">
        <v>1853</v>
      </c>
      <c r="D131">
        <v>3.5</v>
      </c>
      <c r="E131" t="s">
        <v>1854</v>
      </c>
      <c r="F131" t="s">
        <v>1906</v>
      </c>
    </row>
    <row r="132" spans="1:6" hidden="1" x14ac:dyDescent="0.25">
      <c r="A132" t="s">
        <v>1908</v>
      </c>
      <c r="B132">
        <v>2030</v>
      </c>
      <c r="C132" t="s">
        <v>1865</v>
      </c>
      <c r="D132">
        <v>4</v>
      </c>
      <c r="E132" t="s">
        <v>1832</v>
      </c>
      <c r="F132" t="s">
        <v>1907</v>
      </c>
    </row>
    <row r="133" spans="1:6" hidden="1" x14ac:dyDescent="0.25">
      <c r="A133" t="s">
        <v>1908</v>
      </c>
      <c r="B133">
        <v>2030</v>
      </c>
      <c r="C133" t="s">
        <v>1831</v>
      </c>
      <c r="D133">
        <v>0.04</v>
      </c>
      <c r="E133" t="s">
        <v>1832</v>
      </c>
      <c r="F133" t="s">
        <v>1906</v>
      </c>
    </row>
    <row r="134" spans="1:6" hidden="1" x14ac:dyDescent="0.25">
      <c r="A134" t="s">
        <v>1909</v>
      </c>
      <c r="B134">
        <v>2030</v>
      </c>
      <c r="C134" t="s">
        <v>1848</v>
      </c>
      <c r="D134">
        <v>700</v>
      </c>
      <c r="E134" t="s">
        <v>1904</v>
      </c>
      <c r="F134" t="s">
        <v>1906</v>
      </c>
    </row>
    <row r="135" spans="1:6" hidden="1" x14ac:dyDescent="0.25">
      <c r="A135" t="s">
        <v>1909</v>
      </c>
      <c r="B135">
        <v>2030</v>
      </c>
      <c r="C135" t="s">
        <v>1835</v>
      </c>
      <c r="D135">
        <v>20</v>
      </c>
      <c r="E135" t="s">
        <v>203</v>
      </c>
      <c r="F135" t="s">
        <v>1906</v>
      </c>
    </row>
    <row r="136" spans="1:6" hidden="1" x14ac:dyDescent="0.25">
      <c r="A136" t="s">
        <v>1909</v>
      </c>
      <c r="B136">
        <v>2030</v>
      </c>
      <c r="C136" t="s">
        <v>1853</v>
      </c>
      <c r="D136">
        <v>3.5</v>
      </c>
      <c r="E136" t="s">
        <v>1854</v>
      </c>
      <c r="F136" t="s">
        <v>1906</v>
      </c>
    </row>
    <row r="137" spans="1:6" hidden="1" x14ac:dyDescent="0.25">
      <c r="A137" t="s">
        <v>1909</v>
      </c>
      <c r="B137">
        <v>2030</v>
      </c>
      <c r="C137" t="s">
        <v>1865</v>
      </c>
      <c r="D137">
        <v>3</v>
      </c>
      <c r="E137" t="s">
        <v>1832</v>
      </c>
      <c r="F137" t="s">
        <v>1907</v>
      </c>
    </row>
    <row r="138" spans="1:6" hidden="1" x14ac:dyDescent="0.25">
      <c r="A138" t="s">
        <v>1910</v>
      </c>
      <c r="B138">
        <v>2030</v>
      </c>
      <c r="C138" t="s">
        <v>1831</v>
      </c>
      <c r="D138">
        <v>0.04</v>
      </c>
      <c r="E138" t="s">
        <v>1832</v>
      </c>
      <c r="F138" t="s">
        <v>1906</v>
      </c>
    </row>
    <row r="139" spans="1:6" hidden="1" x14ac:dyDescent="0.25">
      <c r="A139" t="s">
        <v>1910</v>
      </c>
      <c r="B139">
        <v>2030</v>
      </c>
      <c r="C139" t="s">
        <v>1835</v>
      </c>
      <c r="D139">
        <v>50</v>
      </c>
      <c r="E139" t="s">
        <v>203</v>
      </c>
      <c r="F139" t="s">
        <v>1906</v>
      </c>
    </row>
    <row r="140" spans="1:6" hidden="1" x14ac:dyDescent="0.25">
      <c r="A140" t="s">
        <v>1910</v>
      </c>
      <c r="B140">
        <v>2030</v>
      </c>
      <c r="C140" t="s">
        <v>1853</v>
      </c>
      <c r="D140">
        <v>1</v>
      </c>
      <c r="E140" t="s">
        <v>1854</v>
      </c>
      <c r="F140" t="s">
        <v>1906</v>
      </c>
    </row>
    <row r="141" spans="1:6" hidden="1" x14ac:dyDescent="0.25">
      <c r="A141" t="s">
        <v>1910</v>
      </c>
      <c r="B141">
        <v>2030</v>
      </c>
      <c r="C141" t="s">
        <v>1848</v>
      </c>
      <c r="D141">
        <v>50</v>
      </c>
      <c r="E141" t="s">
        <v>1911</v>
      </c>
      <c r="F141" t="s">
        <v>1906</v>
      </c>
    </row>
    <row r="142" spans="1:6" hidden="1" x14ac:dyDescent="0.25">
      <c r="A142" t="s">
        <v>1912</v>
      </c>
      <c r="B142">
        <v>2030</v>
      </c>
      <c r="C142" t="s">
        <v>1831</v>
      </c>
      <c r="D142">
        <v>0.04</v>
      </c>
      <c r="E142" t="s">
        <v>1832</v>
      </c>
      <c r="F142" t="s">
        <v>1906</v>
      </c>
    </row>
    <row r="143" spans="1:6" hidden="1" x14ac:dyDescent="0.25">
      <c r="A143" t="s">
        <v>1912</v>
      </c>
      <c r="B143">
        <v>2030</v>
      </c>
      <c r="C143" t="s">
        <v>1835</v>
      </c>
      <c r="D143">
        <v>50</v>
      </c>
      <c r="E143" t="s">
        <v>203</v>
      </c>
      <c r="F143" t="s">
        <v>1906</v>
      </c>
    </row>
    <row r="144" spans="1:6" hidden="1" x14ac:dyDescent="0.25">
      <c r="A144" t="s">
        <v>1912</v>
      </c>
      <c r="B144">
        <v>2030</v>
      </c>
      <c r="C144" t="s">
        <v>1853</v>
      </c>
      <c r="D144">
        <v>1</v>
      </c>
      <c r="E144" t="s">
        <v>1854</v>
      </c>
      <c r="F144" t="s">
        <v>1906</v>
      </c>
    </row>
    <row r="145" spans="1:6" hidden="1" x14ac:dyDescent="0.25">
      <c r="A145" t="s">
        <v>1912</v>
      </c>
      <c r="B145">
        <v>2030</v>
      </c>
      <c r="C145" t="s">
        <v>1848</v>
      </c>
      <c r="D145">
        <v>250</v>
      </c>
      <c r="E145" t="s">
        <v>1911</v>
      </c>
      <c r="F145" t="s">
        <v>1906</v>
      </c>
    </row>
    <row r="146" spans="1:6" hidden="1" x14ac:dyDescent="0.25">
      <c r="A146" t="s">
        <v>1913</v>
      </c>
      <c r="B146">
        <v>2030</v>
      </c>
      <c r="C146" t="s">
        <v>1865</v>
      </c>
      <c r="D146">
        <v>0.9</v>
      </c>
      <c r="E146" t="s">
        <v>1832</v>
      </c>
      <c r="F146" t="s">
        <v>1905</v>
      </c>
    </row>
    <row r="147" spans="1:6" hidden="1" x14ac:dyDescent="0.25">
      <c r="A147" t="s">
        <v>1914</v>
      </c>
      <c r="B147">
        <v>2030</v>
      </c>
      <c r="C147" t="s">
        <v>1865</v>
      </c>
      <c r="D147">
        <v>0.9</v>
      </c>
      <c r="E147" t="s">
        <v>1832</v>
      </c>
      <c r="F147" t="s">
        <v>1905</v>
      </c>
    </row>
    <row r="148" spans="1:6" hidden="1" x14ac:dyDescent="0.25">
      <c r="A148" t="s">
        <v>1915</v>
      </c>
      <c r="B148">
        <v>2030</v>
      </c>
      <c r="C148" t="s">
        <v>1848</v>
      </c>
      <c r="D148">
        <v>860</v>
      </c>
      <c r="E148" t="s">
        <v>1916</v>
      </c>
      <c r="F148" t="s">
        <v>1917</v>
      </c>
    </row>
    <row r="149" spans="1:6" hidden="1" x14ac:dyDescent="0.25">
      <c r="A149" t="s">
        <v>1915</v>
      </c>
      <c r="B149">
        <v>2030</v>
      </c>
      <c r="C149" t="s">
        <v>1853</v>
      </c>
      <c r="D149">
        <v>1</v>
      </c>
      <c r="E149" t="s">
        <v>1854</v>
      </c>
      <c r="F149" t="s">
        <v>1905</v>
      </c>
    </row>
    <row r="150" spans="1:6" hidden="1" x14ac:dyDescent="0.25">
      <c r="A150" t="s">
        <v>1915</v>
      </c>
      <c r="B150">
        <v>2030</v>
      </c>
      <c r="C150" t="s">
        <v>1835</v>
      </c>
      <c r="D150">
        <v>20</v>
      </c>
      <c r="E150" t="s">
        <v>203</v>
      </c>
      <c r="F150" t="s">
        <v>1905</v>
      </c>
    </row>
    <row r="151" spans="1:6" hidden="1" x14ac:dyDescent="0.25">
      <c r="A151" t="s">
        <v>1915</v>
      </c>
      <c r="B151">
        <v>2030</v>
      </c>
      <c r="C151" t="s">
        <v>1831</v>
      </c>
      <c r="D151">
        <v>0.04</v>
      </c>
      <c r="E151" t="s">
        <v>1832</v>
      </c>
      <c r="F151" t="s">
        <v>1906</v>
      </c>
    </row>
    <row r="152" spans="1:6" hidden="1" x14ac:dyDescent="0.25">
      <c r="A152" t="s">
        <v>1918</v>
      </c>
      <c r="B152">
        <v>2030</v>
      </c>
      <c r="C152" t="s">
        <v>1848</v>
      </c>
      <c r="D152">
        <v>30</v>
      </c>
      <c r="E152" t="s">
        <v>1916</v>
      </c>
      <c r="F152" t="s">
        <v>1917</v>
      </c>
    </row>
    <row r="153" spans="1:6" hidden="1" x14ac:dyDescent="0.25">
      <c r="A153" t="s">
        <v>1918</v>
      </c>
      <c r="B153">
        <v>2030</v>
      </c>
      <c r="C153" t="s">
        <v>1853</v>
      </c>
      <c r="D153">
        <v>1</v>
      </c>
      <c r="E153" t="s">
        <v>1854</v>
      </c>
      <c r="F153" t="s">
        <v>1905</v>
      </c>
    </row>
    <row r="154" spans="1:6" hidden="1" x14ac:dyDescent="0.25">
      <c r="A154" t="s">
        <v>1918</v>
      </c>
      <c r="B154">
        <v>2030</v>
      </c>
      <c r="C154" t="s">
        <v>1835</v>
      </c>
      <c r="D154">
        <v>40</v>
      </c>
      <c r="E154" t="s">
        <v>203</v>
      </c>
      <c r="F154" t="s">
        <v>1905</v>
      </c>
    </row>
    <row r="155" spans="1:6" hidden="1" x14ac:dyDescent="0.25">
      <c r="A155" t="s">
        <v>1919</v>
      </c>
      <c r="B155">
        <v>2030</v>
      </c>
      <c r="C155" t="s">
        <v>1848</v>
      </c>
      <c r="D155">
        <v>100</v>
      </c>
      <c r="E155" t="s">
        <v>1920</v>
      </c>
      <c r="F155" t="s">
        <v>1885</v>
      </c>
    </row>
    <row r="156" spans="1:6" hidden="1" x14ac:dyDescent="0.25">
      <c r="A156" t="s">
        <v>1919</v>
      </c>
      <c r="B156">
        <v>2030</v>
      </c>
      <c r="C156" t="s">
        <v>1835</v>
      </c>
      <c r="D156">
        <v>20</v>
      </c>
      <c r="E156" t="s">
        <v>203</v>
      </c>
      <c r="F156" t="s">
        <v>1885</v>
      </c>
    </row>
    <row r="157" spans="1:6" hidden="1" x14ac:dyDescent="0.25">
      <c r="A157" t="s">
        <v>1919</v>
      </c>
      <c r="B157">
        <v>2030</v>
      </c>
      <c r="C157" t="s">
        <v>1853</v>
      </c>
      <c r="D157">
        <v>2</v>
      </c>
      <c r="E157" t="s">
        <v>1854</v>
      </c>
      <c r="F157" t="s">
        <v>1885</v>
      </c>
    </row>
    <row r="158" spans="1:6" hidden="1" x14ac:dyDescent="0.25">
      <c r="A158" t="s">
        <v>1919</v>
      </c>
      <c r="B158">
        <v>2030</v>
      </c>
      <c r="C158" t="s">
        <v>1865</v>
      </c>
      <c r="D158">
        <v>0.9</v>
      </c>
      <c r="E158" t="s">
        <v>1832</v>
      </c>
      <c r="F158" t="s">
        <v>1885</v>
      </c>
    </row>
    <row r="159" spans="1:6" hidden="1" x14ac:dyDescent="0.25">
      <c r="A159" t="s">
        <v>1919</v>
      </c>
      <c r="B159">
        <v>2030</v>
      </c>
      <c r="C159" t="s">
        <v>1831</v>
      </c>
      <c r="D159">
        <v>0.04</v>
      </c>
      <c r="E159" t="s">
        <v>1832</v>
      </c>
      <c r="F159" t="s">
        <v>1906</v>
      </c>
    </row>
    <row r="160" spans="1:6" hidden="1" x14ac:dyDescent="0.25">
      <c r="A160" t="s">
        <v>1921</v>
      </c>
      <c r="B160">
        <v>2030</v>
      </c>
      <c r="C160" t="s">
        <v>1848</v>
      </c>
      <c r="D160">
        <v>100</v>
      </c>
      <c r="E160" t="s">
        <v>1920</v>
      </c>
      <c r="F160" t="s">
        <v>1885</v>
      </c>
    </row>
    <row r="161" spans="1:6" hidden="1" x14ac:dyDescent="0.25">
      <c r="A161" t="s">
        <v>1921</v>
      </c>
      <c r="B161">
        <v>2030</v>
      </c>
      <c r="C161" t="s">
        <v>1835</v>
      </c>
      <c r="D161">
        <v>20</v>
      </c>
      <c r="E161" t="s">
        <v>203</v>
      </c>
      <c r="F161" t="s">
        <v>1885</v>
      </c>
    </row>
    <row r="162" spans="1:6" hidden="1" x14ac:dyDescent="0.25">
      <c r="A162" t="s">
        <v>1921</v>
      </c>
      <c r="B162">
        <v>2030</v>
      </c>
      <c r="C162" t="s">
        <v>1853</v>
      </c>
      <c r="D162">
        <v>2</v>
      </c>
      <c r="E162" t="s">
        <v>1854</v>
      </c>
      <c r="F162" t="s">
        <v>1885</v>
      </c>
    </row>
    <row r="163" spans="1:6" hidden="1" x14ac:dyDescent="0.25">
      <c r="A163" t="s">
        <v>1921</v>
      </c>
      <c r="B163">
        <v>2030</v>
      </c>
      <c r="C163" t="s">
        <v>1865</v>
      </c>
      <c r="D163">
        <v>0.9</v>
      </c>
      <c r="E163" t="s">
        <v>1832</v>
      </c>
      <c r="F163" t="s">
        <v>1885</v>
      </c>
    </row>
    <row r="164" spans="1:6" hidden="1" x14ac:dyDescent="0.25">
      <c r="A164" t="s">
        <v>1922</v>
      </c>
      <c r="B164">
        <v>2030</v>
      </c>
      <c r="C164" t="s">
        <v>1848</v>
      </c>
      <c r="D164">
        <v>175</v>
      </c>
      <c r="E164" t="s">
        <v>1920</v>
      </c>
      <c r="F164" t="s">
        <v>1906</v>
      </c>
    </row>
    <row r="165" spans="1:6" hidden="1" x14ac:dyDescent="0.25">
      <c r="A165" t="s">
        <v>1922</v>
      </c>
      <c r="B165">
        <v>2030</v>
      </c>
      <c r="C165" t="s">
        <v>1835</v>
      </c>
      <c r="D165">
        <v>20</v>
      </c>
      <c r="E165" t="s">
        <v>203</v>
      </c>
      <c r="F165" t="s">
        <v>1906</v>
      </c>
    </row>
    <row r="166" spans="1:6" hidden="1" x14ac:dyDescent="0.25">
      <c r="A166" t="s">
        <v>1922</v>
      </c>
      <c r="B166">
        <v>2030</v>
      </c>
      <c r="C166" t="s">
        <v>1853</v>
      </c>
      <c r="D166">
        <v>2</v>
      </c>
      <c r="E166" t="s">
        <v>1854</v>
      </c>
      <c r="F166" t="s">
        <v>1906</v>
      </c>
    </row>
    <row r="167" spans="1:6" hidden="1" x14ac:dyDescent="0.25">
      <c r="A167" t="s">
        <v>1922</v>
      </c>
      <c r="B167">
        <v>2030</v>
      </c>
      <c r="C167" t="s">
        <v>1865</v>
      </c>
      <c r="D167">
        <v>0.9</v>
      </c>
      <c r="E167" t="s">
        <v>1832</v>
      </c>
      <c r="F167" t="s">
        <v>1906</v>
      </c>
    </row>
    <row r="168" spans="1:6" hidden="1" x14ac:dyDescent="0.25">
      <c r="A168" t="s">
        <v>1922</v>
      </c>
      <c r="B168">
        <v>2030</v>
      </c>
      <c r="C168" t="s">
        <v>1831</v>
      </c>
      <c r="D168">
        <v>0.04</v>
      </c>
      <c r="E168" t="s">
        <v>1832</v>
      </c>
      <c r="F168" t="s">
        <v>1906</v>
      </c>
    </row>
    <row r="169" spans="1:6" hidden="1" x14ac:dyDescent="0.25">
      <c r="A169" t="s">
        <v>1923</v>
      </c>
      <c r="B169">
        <v>2030</v>
      </c>
      <c r="C169" t="s">
        <v>1848</v>
      </c>
      <c r="D169">
        <v>63</v>
      </c>
      <c r="E169" t="s">
        <v>1920</v>
      </c>
      <c r="F169" t="s">
        <v>1906</v>
      </c>
    </row>
    <row r="170" spans="1:6" hidden="1" x14ac:dyDescent="0.25">
      <c r="A170" t="s">
        <v>1923</v>
      </c>
      <c r="B170">
        <v>2030</v>
      </c>
      <c r="C170" t="s">
        <v>1835</v>
      </c>
      <c r="D170">
        <v>22</v>
      </c>
      <c r="E170" t="s">
        <v>203</v>
      </c>
      <c r="F170" t="s">
        <v>1906</v>
      </c>
    </row>
    <row r="171" spans="1:6" hidden="1" x14ac:dyDescent="0.25">
      <c r="A171" t="s">
        <v>1923</v>
      </c>
      <c r="B171">
        <v>2030</v>
      </c>
      <c r="C171" t="s">
        <v>1853</v>
      </c>
      <c r="D171">
        <v>1</v>
      </c>
      <c r="E171" t="s">
        <v>1854</v>
      </c>
      <c r="F171" t="s">
        <v>1906</v>
      </c>
    </row>
    <row r="172" spans="1:6" hidden="1" x14ac:dyDescent="0.25">
      <c r="A172" t="s">
        <v>1923</v>
      </c>
      <c r="B172">
        <v>2030</v>
      </c>
      <c r="C172" t="s">
        <v>1865</v>
      </c>
      <c r="D172">
        <v>0.9</v>
      </c>
      <c r="E172" t="s">
        <v>1832</v>
      </c>
      <c r="F172" t="s">
        <v>1906</v>
      </c>
    </row>
    <row r="173" spans="1:6" hidden="1" x14ac:dyDescent="0.25">
      <c r="A173" t="s">
        <v>1924</v>
      </c>
      <c r="B173">
        <v>2030</v>
      </c>
      <c r="C173" t="s">
        <v>1835</v>
      </c>
      <c r="D173">
        <v>25</v>
      </c>
      <c r="E173" t="s">
        <v>203</v>
      </c>
      <c r="F173" t="s">
        <v>1905</v>
      </c>
    </row>
    <row r="174" spans="1:6" hidden="1" x14ac:dyDescent="0.25">
      <c r="A174" t="s">
        <v>1924</v>
      </c>
      <c r="B174">
        <v>2030</v>
      </c>
      <c r="C174" t="s">
        <v>1848</v>
      </c>
      <c r="D174">
        <v>1400</v>
      </c>
      <c r="E174" t="s">
        <v>1849</v>
      </c>
      <c r="F174" t="s">
        <v>1905</v>
      </c>
    </row>
    <row r="175" spans="1:6" hidden="1" x14ac:dyDescent="0.25">
      <c r="A175" t="s">
        <v>1924</v>
      </c>
      <c r="B175">
        <v>2030</v>
      </c>
      <c r="C175" t="s">
        <v>1853</v>
      </c>
      <c r="D175">
        <v>3</v>
      </c>
      <c r="E175" t="s">
        <v>1854</v>
      </c>
      <c r="F175" t="s">
        <v>1905</v>
      </c>
    </row>
    <row r="176" spans="1:6" hidden="1" x14ac:dyDescent="0.25">
      <c r="A176" t="s">
        <v>1924</v>
      </c>
      <c r="B176">
        <v>2030</v>
      </c>
      <c r="C176" t="s">
        <v>1831</v>
      </c>
      <c r="D176">
        <v>0.04</v>
      </c>
      <c r="E176" t="s">
        <v>1832</v>
      </c>
      <c r="F176" t="s">
        <v>1906</v>
      </c>
    </row>
    <row r="177" spans="1:6" hidden="1" x14ac:dyDescent="0.25">
      <c r="A177" t="s">
        <v>1925</v>
      </c>
      <c r="B177">
        <v>2030</v>
      </c>
      <c r="C177" t="s">
        <v>1835</v>
      </c>
      <c r="D177">
        <v>30</v>
      </c>
      <c r="E177" t="s">
        <v>203</v>
      </c>
      <c r="F177" t="s">
        <v>161</v>
      </c>
    </row>
    <row r="178" spans="1:6" hidden="1" x14ac:dyDescent="0.25">
      <c r="A178" t="s">
        <v>1925</v>
      </c>
      <c r="B178">
        <v>2030</v>
      </c>
      <c r="C178" t="s">
        <v>1848</v>
      </c>
      <c r="D178">
        <v>1300</v>
      </c>
      <c r="E178" t="s">
        <v>1849</v>
      </c>
      <c r="F178" t="s">
        <v>161</v>
      </c>
    </row>
    <row r="179" spans="1:6" hidden="1" x14ac:dyDescent="0.25">
      <c r="A179" t="s">
        <v>1925</v>
      </c>
      <c r="B179">
        <v>2030</v>
      </c>
      <c r="C179" t="s">
        <v>1853</v>
      </c>
      <c r="D179">
        <v>3</v>
      </c>
      <c r="E179" t="s">
        <v>1854</v>
      </c>
      <c r="F179" t="s">
        <v>161</v>
      </c>
    </row>
    <row r="180" spans="1:6" hidden="1" x14ac:dyDescent="0.25">
      <c r="A180" t="s">
        <v>1925</v>
      </c>
      <c r="B180">
        <v>2030</v>
      </c>
      <c r="C180" t="s">
        <v>1865</v>
      </c>
      <c r="D180">
        <v>0.45</v>
      </c>
      <c r="E180" t="s">
        <v>1832</v>
      </c>
      <c r="F180" t="s">
        <v>1926</v>
      </c>
    </row>
    <row r="181" spans="1:6" hidden="1" x14ac:dyDescent="0.25">
      <c r="A181" t="s">
        <v>1925</v>
      </c>
      <c r="B181">
        <v>2030</v>
      </c>
      <c r="C181" t="s">
        <v>1927</v>
      </c>
      <c r="D181">
        <v>0.7</v>
      </c>
      <c r="E181" t="s">
        <v>1832</v>
      </c>
      <c r="F181" t="s">
        <v>1928</v>
      </c>
    </row>
    <row r="182" spans="1:6" hidden="1" x14ac:dyDescent="0.25">
      <c r="A182" t="s">
        <v>1925</v>
      </c>
      <c r="B182">
        <v>2030</v>
      </c>
      <c r="C182" t="s">
        <v>1929</v>
      </c>
      <c r="D182">
        <v>0.17</v>
      </c>
      <c r="E182" t="s">
        <v>1832</v>
      </c>
      <c r="F182" t="s">
        <v>1930</v>
      </c>
    </row>
    <row r="183" spans="1:6" hidden="1" x14ac:dyDescent="0.25">
      <c r="A183" t="s">
        <v>1925</v>
      </c>
      <c r="B183">
        <v>2030</v>
      </c>
      <c r="C183" t="s">
        <v>1931</v>
      </c>
      <c r="D183">
        <v>1</v>
      </c>
      <c r="E183" t="s">
        <v>1832</v>
      </c>
    </row>
    <row r="184" spans="1:6" hidden="1" x14ac:dyDescent="0.25">
      <c r="A184" t="s">
        <v>1925</v>
      </c>
      <c r="B184">
        <v>2030</v>
      </c>
      <c r="C184" t="s">
        <v>1855</v>
      </c>
      <c r="D184">
        <v>0.82</v>
      </c>
      <c r="E184" t="s">
        <v>1728</v>
      </c>
      <c r="F184" t="s">
        <v>161</v>
      </c>
    </row>
    <row r="185" spans="1:6" hidden="1" x14ac:dyDescent="0.25">
      <c r="A185" t="s">
        <v>1932</v>
      </c>
      <c r="B185">
        <v>2030</v>
      </c>
      <c r="C185" t="s">
        <v>1835</v>
      </c>
      <c r="D185">
        <v>40</v>
      </c>
      <c r="E185" t="s">
        <v>203</v>
      </c>
      <c r="F185" t="s">
        <v>1933</v>
      </c>
    </row>
    <row r="186" spans="1:6" hidden="1" x14ac:dyDescent="0.25">
      <c r="A186" t="s">
        <v>1932</v>
      </c>
      <c r="B186">
        <v>2030</v>
      </c>
      <c r="C186" t="s">
        <v>1848</v>
      </c>
      <c r="D186">
        <v>1990</v>
      </c>
      <c r="E186" t="s">
        <v>1849</v>
      </c>
      <c r="F186" t="s">
        <v>1933</v>
      </c>
    </row>
    <row r="187" spans="1:6" hidden="1" x14ac:dyDescent="0.25">
      <c r="A187" t="s">
        <v>1932</v>
      </c>
      <c r="B187">
        <v>2030</v>
      </c>
      <c r="C187" t="s">
        <v>1853</v>
      </c>
      <c r="D187">
        <v>3</v>
      </c>
      <c r="E187" t="s">
        <v>1854</v>
      </c>
      <c r="F187" t="s">
        <v>1933</v>
      </c>
    </row>
    <row r="188" spans="1:6" hidden="1" x14ac:dyDescent="0.25">
      <c r="A188" t="s">
        <v>1932</v>
      </c>
      <c r="B188">
        <v>2030</v>
      </c>
      <c r="C188" t="s">
        <v>1865</v>
      </c>
      <c r="D188">
        <v>0.52</v>
      </c>
      <c r="E188" t="s">
        <v>1832</v>
      </c>
      <c r="F188" t="s">
        <v>1934</v>
      </c>
    </row>
    <row r="189" spans="1:6" hidden="1" x14ac:dyDescent="0.25">
      <c r="A189" t="s">
        <v>1932</v>
      </c>
      <c r="B189">
        <v>2030</v>
      </c>
      <c r="C189" t="s">
        <v>1927</v>
      </c>
      <c r="D189">
        <v>1.01</v>
      </c>
      <c r="E189" t="s">
        <v>1832</v>
      </c>
      <c r="F189" t="s">
        <v>1935</v>
      </c>
    </row>
    <row r="190" spans="1:6" hidden="1" x14ac:dyDescent="0.25">
      <c r="A190" t="s">
        <v>1932</v>
      </c>
      <c r="B190">
        <v>2030</v>
      </c>
      <c r="C190" t="s">
        <v>1929</v>
      </c>
      <c r="D190">
        <v>0.15</v>
      </c>
      <c r="E190" t="s">
        <v>1832</v>
      </c>
      <c r="F190" t="s">
        <v>1936</v>
      </c>
    </row>
    <row r="191" spans="1:6" hidden="1" x14ac:dyDescent="0.25">
      <c r="A191" t="s">
        <v>1932</v>
      </c>
      <c r="B191">
        <v>2030</v>
      </c>
      <c r="C191" t="s">
        <v>1931</v>
      </c>
      <c r="D191">
        <v>1</v>
      </c>
      <c r="E191" t="s">
        <v>1832</v>
      </c>
    </row>
    <row r="192" spans="1:6" hidden="1" x14ac:dyDescent="0.25">
      <c r="A192" t="s">
        <v>1932</v>
      </c>
      <c r="B192">
        <v>2030</v>
      </c>
      <c r="C192" t="s">
        <v>1855</v>
      </c>
      <c r="D192">
        <v>2.2000000000000002</v>
      </c>
      <c r="E192" t="s">
        <v>1728</v>
      </c>
      <c r="F192" t="s">
        <v>1933</v>
      </c>
    </row>
    <row r="193" spans="1:6" hidden="1" x14ac:dyDescent="0.25">
      <c r="A193" t="s">
        <v>1937</v>
      </c>
      <c r="B193">
        <v>2030</v>
      </c>
      <c r="C193" t="s">
        <v>1835</v>
      </c>
      <c r="D193">
        <v>20</v>
      </c>
      <c r="E193" t="s">
        <v>203</v>
      </c>
      <c r="F193" t="s">
        <v>1938</v>
      </c>
    </row>
    <row r="194" spans="1:6" hidden="1" x14ac:dyDescent="0.25">
      <c r="A194" t="s">
        <v>1937</v>
      </c>
      <c r="B194">
        <v>2030</v>
      </c>
      <c r="C194" t="s">
        <v>1848</v>
      </c>
      <c r="D194">
        <v>4500</v>
      </c>
      <c r="E194" t="s">
        <v>1892</v>
      </c>
      <c r="F194" t="s">
        <v>1938</v>
      </c>
    </row>
    <row r="195" spans="1:6" hidden="1" x14ac:dyDescent="0.25">
      <c r="A195" t="s">
        <v>1937</v>
      </c>
      <c r="B195">
        <v>2030</v>
      </c>
      <c r="C195" t="s">
        <v>1853</v>
      </c>
      <c r="D195">
        <v>6</v>
      </c>
      <c r="E195" t="s">
        <v>1854</v>
      </c>
      <c r="F195" t="s">
        <v>1938</v>
      </c>
    </row>
    <row r="196" spans="1:6" hidden="1" x14ac:dyDescent="0.25">
      <c r="A196" t="s">
        <v>1937</v>
      </c>
      <c r="B196">
        <v>2030</v>
      </c>
      <c r="C196" t="s">
        <v>1865</v>
      </c>
      <c r="D196">
        <v>0.35099999999999998</v>
      </c>
      <c r="E196" t="s">
        <v>1832</v>
      </c>
      <c r="F196" t="s">
        <v>1938</v>
      </c>
    </row>
    <row r="197" spans="1:6" hidden="1" x14ac:dyDescent="0.25">
      <c r="A197" t="s">
        <v>1937</v>
      </c>
      <c r="B197">
        <v>2030</v>
      </c>
      <c r="C197" t="s">
        <v>1939</v>
      </c>
      <c r="D197">
        <v>0.60899999999999999</v>
      </c>
      <c r="E197" t="s">
        <v>1832</v>
      </c>
      <c r="F197" t="s">
        <v>1938</v>
      </c>
    </row>
    <row r="198" spans="1:6" hidden="1" x14ac:dyDescent="0.25">
      <c r="A198" t="s">
        <v>1940</v>
      </c>
      <c r="B198">
        <v>2030</v>
      </c>
      <c r="C198" t="s">
        <v>1831</v>
      </c>
      <c r="D198">
        <v>0.04</v>
      </c>
      <c r="E198" t="s">
        <v>1832</v>
      </c>
      <c r="F198" t="s">
        <v>1906</v>
      </c>
    </row>
    <row r="199" spans="1:6" hidden="1" x14ac:dyDescent="0.25">
      <c r="A199" t="s">
        <v>1940</v>
      </c>
      <c r="B199">
        <v>2030</v>
      </c>
      <c r="C199" t="s">
        <v>1853</v>
      </c>
      <c r="D199">
        <v>1.3</v>
      </c>
      <c r="E199" t="s">
        <v>1854</v>
      </c>
      <c r="F199" t="s">
        <v>1905</v>
      </c>
    </row>
    <row r="200" spans="1:6" hidden="1" x14ac:dyDescent="0.25">
      <c r="A200" t="s">
        <v>1940</v>
      </c>
      <c r="B200">
        <v>2030</v>
      </c>
      <c r="C200" t="s">
        <v>1848</v>
      </c>
      <c r="D200">
        <v>270000</v>
      </c>
      <c r="E200" t="s">
        <v>1941</v>
      </c>
      <c r="F200" t="s">
        <v>1905</v>
      </c>
    </row>
    <row r="201" spans="1:6" hidden="1" x14ac:dyDescent="0.25">
      <c r="A201" t="s">
        <v>1940</v>
      </c>
      <c r="B201">
        <v>2030</v>
      </c>
      <c r="C201" t="s">
        <v>1835</v>
      </c>
      <c r="D201">
        <v>20</v>
      </c>
      <c r="E201" t="s">
        <v>203</v>
      </c>
      <c r="F201" t="s">
        <v>1905</v>
      </c>
    </row>
    <row r="202" spans="1:6" hidden="1" x14ac:dyDescent="0.25">
      <c r="A202" t="s">
        <v>1942</v>
      </c>
      <c r="B202">
        <v>2030</v>
      </c>
      <c r="C202" t="s">
        <v>1853</v>
      </c>
      <c r="D202">
        <v>1.4</v>
      </c>
      <c r="E202" t="s">
        <v>1854</v>
      </c>
      <c r="F202" t="s">
        <v>1905</v>
      </c>
    </row>
    <row r="203" spans="1:6" hidden="1" x14ac:dyDescent="0.25">
      <c r="A203" t="s">
        <v>1942</v>
      </c>
      <c r="B203">
        <v>2030</v>
      </c>
      <c r="C203" t="s">
        <v>1848</v>
      </c>
      <c r="D203">
        <v>140000</v>
      </c>
      <c r="E203" t="s">
        <v>1941</v>
      </c>
      <c r="F203" t="s">
        <v>1905</v>
      </c>
    </row>
    <row r="204" spans="1:6" hidden="1" x14ac:dyDescent="0.25">
      <c r="A204" t="s">
        <v>1942</v>
      </c>
      <c r="B204">
        <v>2030</v>
      </c>
      <c r="C204" t="s">
        <v>1835</v>
      </c>
      <c r="D204">
        <v>20</v>
      </c>
      <c r="E204" t="s">
        <v>203</v>
      </c>
      <c r="F204" t="s">
        <v>1905</v>
      </c>
    </row>
    <row r="205" spans="1:6" hidden="1" x14ac:dyDescent="0.25">
      <c r="A205" t="s">
        <v>1943</v>
      </c>
      <c r="B205">
        <v>2030</v>
      </c>
      <c r="C205" t="s">
        <v>1848</v>
      </c>
      <c r="D205">
        <v>500</v>
      </c>
      <c r="E205" t="s">
        <v>1888</v>
      </c>
      <c r="F205" t="s">
        <v>1871</v>
      </c>
    </row>
    <row r="206" spans="1:6" hidden="1" x14ac:dyDescent="0.25">
      <c r="A206" t="s">
        <v>1943</v>
      </c>
      <c r="B206">
        <v>2030</v>
      </c>
      <c r="C206" t="s">
        <v>1835</v>
      </c>
      <c r="D206">
        <v>40</v>
      </c>
      <c r="E206" t="s">
        <v>203</v>
      </c>
      <c r="F206" t="s">
        <v>1871</v>
      </c>
    </row>
    <row r="207" spans="1:6" hidden="1" x14ac:dyDescent="0.25">
      <c r="A207" t="s">
        <v>1943</v>
      </c>
      <c r="B207">
        <v>2030</v>
      </c>
      <c r="C207" t="s">
        <v>1853</v>
      </c>
      <c r="D207">
        <v>2</v>
      </c>
      <c r="E207" t="s">
        <v>1854</v>
      </c>
      <c r="F207" t="s">
        <v>1871</v>
      </c>
    </row>
    <row r="208" spans="1:6" hidden="1" x14ac:dyDescent="0.25">
      <c r="A208" t="s">
        <v>1944</v>
      </c>
      <c r="B208">
        <v>2030</v>
      </c>
      <c r="C208" t="s">
        <v>1848</v>
      </c>
      <c r="D208">
        <v>140</v>
      </c>
      <c r="E208" t="s">
        <v>1888</v>
      </c>
      <c r="F208" t="s">
        <v>161</v>
      </c>
    </row>
    <row r="209" spans="1:6" hidden="1" x14ac:dyDescent="0.25">
      <c r="A209" t="s">
        <v>1944</v>
      </c>
      <c r="B209">
        <v>2030</v>
      </c>
      <c r="C209" t="s">
        <v>1835</v>
      </c>
      <c r="D209">
        <v>40</v>
      </c>
      <c r="E209" t="s">
        <v>203</v>
      </c>
      <c r="F209" t="s">
        <v>1871</v>
      </c>
    </row>
    <row r="210" spans="1:6" hidden="1" x14ac:dyDescent="0.25">
      <c r="A210" t="s">
        <v>1944</v>
      </c>
      <c r="B210">
        <v>2030</v>
      </c>
      <c r="C210" t="s">
        <v>1853</v>
      </c>
      <c r="D210">
        <v>2</v>
      </c>
      <c r="E210" t="s">
        <v>1854</v>
      </c>
      <c r="F210" t="s">
        <v>1871</v>
      </c>
    </row>
    <row r="211" spans="1:6" hidden="1" x14ac:dyDescent="0.25">
      <c r="A211" t="s">
        <v>1945</v>
      </c>
      <c r="B211">
        <v>2030</v>
      </c>
      <c r="C211" t="s">
        <v>1848</v>
      </c>
      <c r="D211">
        <v>156.014091595369</v>
      </c>
      <c r="E211" t="s">
        <v>1904</v>
      </c>
      <c r="F211" t="s">
        <v>1946</v>
      </c>
    </row>
    <row r="212" spans="1:6" hidden="1" x14ac:dyDescent="0.25">
      <c r="A212" t="s">
        <v>1945</v>
      </c>
      <c r="B212">
        <v>2030</v>
      </c>
      <c r="C212" t="s">
        <v>1835</v>
      </c>
      <c r="D212">
        <v>20</v>
      </c>
      <c r="E212" t="s">
        <v>203</v>
      </c>
      <c r="F212" t="s">
        <v>1947</v>
      </c>
    </row>
    <row r="213" spans="1:6" hidden="1" x14ac:dyDescent="0.25">
      <c r="A213" t="s">
        <v>1945</v>
      </c>
      <c r="B213">
        <v>2030</v>
      </c>
      <c r="C213" t="s">
        <v>1853</v>
      </c>
      <c r="D213">
        <v>2</v>
      </c>
      <c r="E213" t="s">
        <v>1854</v>
      </c>
      <c r="F213" t="s">
        <v>1947</v>
      </c>
    </row>
    <row r="214" spans="1:6" hidden="1" x14ac:dyDescent="0.25">
      <c r="A214" t="s">
        <v>1945</v>
      </c>
      <c r="B214">
        <v>2030</v>
      </c>
      <c r="C214" t="s">
        <v>1865</v>
      </c>
      <c r="D214">
        <v>0.9</v>
      </c>
      <c r="E214" t="s">
        <v>1832</v>
      </c>
      <c r="F214" t="s">
        <v>1947</v>
      </c>
    </row>
    <row r="215" spans="1:6" hidden="1" x14ac:dyDescent="0.25">
      <c r="A215" t="s">
        <v>1948</v>
      </c>
      <c r="B215">
        <v>2030</v>
      </c>
      <c r="C215" t="s">
        <v>1848</v>
      </c>
      <c r="D215">
        <v>250</v>
      </c>
      <c r="E215" t="s">
        <v>1849</v>
      </c>
      <c r="F215" t="s">
        <v>1949</v>
      </c>
    </row>
    <row r="216" spans="1:6" hidden="1" x14ac:dyDescent="0.25">
      <c r="A216" t="s">
        <v>1950</v>
      </c>
      <c r="B216">
        <v>2030</v>
      </c>
      <c r="C216" t="s">
        <v>1848</v>
      </c>
      <c r="D216">
        <v>2685</v>
      </c>
      <c r="E216" t="s">
        <v>1881</v>
      </c>
      <c r="F216" t="s">
        <v>1949</v>
      </c>
    </row>
    <row r="217" spans="1:6" hidden="1" x14ac:dyDescent="0.25">
      <c r="A217" t="s">
        <v>1951</v>
      </c>
      <c r="B217">
        <v>2030</v>
      </c>
      <c r="C217" t="s">
        <v>1848</v>
      </c>
      <c r="D217">
        <v>1342</v>
      </c>
      <c r="E217" t="s">
        <v>1881</v>
      </c>
      <c r="F217" t="s">
        <v>1949</v>
      </c>
    </row>
    <row r="218" spans="1:6" hidden="1" x14ac:dyDescent="0.25">
      <c r="A218" t="s">
        <v>1952</v>
      </c>
      <c r="B218">
        <v>2030</v>
      </c>
      <c r="C218" t="s">
        <v>1848</v>
      </c>
      <c r="D218">
        <v>400</v>
      </c>
      <c r="E218" t="s">
        <v>1849</v>
      </c>
      <c r="F218" t="s">
        <v>1953</v>
      </c>
    </row>
    <row r="219" spans="1:6" hidden="1" x14ac:dyDescent="0.25">
      <c r="A219" t="s">
        <v>1954</v>
      </c>
      <c r="B219">
        <v>2030</v>
      </c>
      <c r="C219" t="s">
        <v>1848</v>
      </c>
      <c r="D219">
        <v>2000</v>
      </c>
      <c r="E219" t="s">
        <v>1881</v>
      </c>
      <c r="F219" t="s">
        <v>1955</v>
      </c>
    </row>
    <row r="220" spans="1:6" hidden="1" x14ac:dyDescent="0.25">
      <c r="A220" t="s">
        <v>1956</v>
      </c>
      <c r="B220">
        <v>2030</v>
      </c>
      <c r="C220" t="s">
        <v>1848</v>
      </c>
      <c r="D220">
        <v>1000</v>
      </c>
      <c r="E220" t="s">
        <v>1881</v>
      </c>
      <c r="F220" t="s">
        <v>1953</v>
      </c>
    </row>
  </sheetData>
  <autoFilter ref="A1:F220" xr:uid="{A34271BE-0270-4CED-9060-A4B48CEF7A1F}">
    <filterColumn colId="0">
      <filters>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workbookViewId="0"/>
  </sheetViews>
  <sheetFormatPr defaultColWidth="9.85546875" defaultRowHeight="15" x14ac:dyDescent="0.25"/>
  <cols>
    <col min="2" max="2" width="107.85546875" bestFit="1" customWidth="1"/>
    <col min="3" max="3" width="54.7109375" bestFit="1" customWidth="1"/>
    <col min="4" max="4" width="16.85546875" bestFit="1" customWidth="1"/>
    <col min="8" max="8" width="57.28515625" customWidth="1"/>
    <col min="9" max="9" width="26.85546875" customWidth="1"/>
    <col min="10" max="10" width="56.7109375" bestFit="1" customWidth="1"/>
    <col min="11" max="11" width="13.7109375" customWidth="1"/>
  </cols>
  <sheetData>
    <row r="1" spans="1:17" x14ac:dyDescent="0.2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hidden="1" x14ac:dyDescent="0.25">
      <c r="A2" t="s">
        <v>183</v>
      </c>
      <c r="B2" t="s">
        <v>184</v>
      </c>
      <c r="C2" t="s">
        <v>185</v>
      </c>
      <c r="D2" t="s">
        <v>186</v>
      </c>
      <c r="E2" t="s">
        <v>187</v>
      </c>
      <c r="F2" t="s">
        <v>188</v>
      </c>
      <c r="G2" t="s">
        <v>189</v>
      </c>
      <c r="H2" t="s">
        <v>190</v>
      </c>
      <c r="I2" t="s">
        <v>191</v>
      </c>
      <c r="K2" t="s">
        <v>192</v>
      </c>
      <c r="M2" t="s">
        <v>193</v>
      </c>
      <c r="N2" t="s">
        <v>194</v>
      </c>
      <c r="O2" t="s">
        <v>195</v>
      </c>
      <c r="P2">
        <v>2015</v>
      </c>
      <c r="Q2">
        <v>0.95</v>
      </c>
    </row>
    <row r="3" spans="1:17" hidden="1" x14ac:dyDescent="0.25">
      <c r="A3" t="s">
        <v>183</v>
      </c>
      <c r="B3" t="s">
        <v>184</v>
      </c>
      <c r="C3" t="s">
        <v>185</v>
      </c>
      <c r="D3" t="s">
        <v>186</v>
      </c>
      <c r="E3" t="s">
        <v>187</v>
      </c>
      <c r="F3" t="s">
        <v>188</v>
      </c>
      <c r="G3" t="s">
        <v>189</v>
      </c>
      <c r="H3" t="s">
        <v>190</v>
      </c>
      <c r="I3" t="s">
        <v>191</v>
      </c>
      <c r="K3" t="s">
        <v>192</v>
      </c>
      <c r="M3" t="s">
        <v>193</v>
      </c>
      <c r="N3" t="s">
        <v>194</v>
      </c>
      <c r="O3" t="s">
        <v>195</v>
      </c>
      <c r="P3">
        <v>2020</v>
      </c>
      <c r="Q3">
        <v>0.95</v>
      </c>
    </row>
    <row r="4" spans="1:17" hidden="1" x14ac:dyDescent="0.25">
      <c r="A4" t="s">
        <v>183</v>
      </c>
      <c r="B4" t="s">
        <v>184</v>
      </c>
      <c r="C4" t="s">
        <v>185</v>
      </c>
      <c r="D4" t="s">
        <v>186</v>
      </c>
      <c r="E4" t="s">
        <v>187</v>
      </c>
      <c r="F4" t="s">
        <v>188</v>
      </c>
      <c r="G4" t="s">
        <v>189</v>
      </c>
      <c r="H4" t="s">
        <v>190</v>
      </c>
      <c r="I4" t="s">
        <v>191</v>
      </c>
      <c r="K4" t="s">
        <v>192</v>
      </c>
      <c r="M4" t="s">
        <v>193</v>
      </c>
      <c r="N4" t="s">
        <v>194</v>
      </c>
      <c r="O4" t="s">
        <v>195</v>
      </c>
      <c r="P4">
        <v>2030</v>
      </c>
      <c r="Q4">
        <v>0.95</v>
      </c>
    </row>
    <row r="5" spans="1:17" hidden="1" x14ac:dyDescent="0.25">
      <c r="A5" t="s">
        <v>183</v>
      </c>
      <c r="B5" t="s">
        <v>184</v>
      </c>
      <c r="C5" t="s">
        <v>185</v>
      </c>
      <c r="D5" t="s">
        <v>186</v>
      </c>
      <c r="E5" t="s">
        <v>187</v>
      </c>
      <c r="F5" t="s">
        <v>188</v>
      </c>
      <c r="G5" t="s">
        <v>189</v>
      </c>
      <c r="H5" t="s">
        <v>190</v>
      </c>
      <c r="I5" t="s">
        <v>191</v>
      </c>
      <c r="K5" t="s">
        <v>192</v>
      </c>
      <c r="M5" t="s">
        <v>193</v>
      </c>
      <c r="N5" t="s">
        <v>194</v>
      </c>
      <c r="O5" t="s">
        <v>195</v>
      </c>
      <c r="P5">
        <v>2050</v>
      </c>
    </row>
    <row r="6" spans="1:17" hidden="1" x14ac:dyDescent="0.25">
      <c r="A6" t="s">
        <v>183</v>
      </c>
      <c r="B6" t="s">
        <v>184</v>
      </c>
      <c r="C6" t="s">
        <v>185</v>
      </c>
      <c r="D6" t="s">
        <v>186</v>
      </c>
      <c r="E6" t="s">
        <v>187</v>
      </c>
      <c r="F6" t="s">
        <v>188</v>
      </c>
      <c r="G6" t="s">
        <v>196</v>
      </c>
      <c r="H6" t="s">
        <v>197</v>
      </c>
      <c r="I6" t="s">
        <v>198</v>
      </c>
      <c r="J6" t="s">
        <v>199</v>
      </c>
      <c r="M6" t="s">
        <v>200</v>
      </c>
      <c r="O6" t="s">
        <v>195</v>
      </c>
      <c r="P6">
        <v>2015</v>
      </c>
      <c r="Q6">
        <v>0.75</v>
      </c>
    </row>
    <row r="7" spans="1:17" hidden="1" x14ac:dyDescent="0.25">
      <c r="A7" t="s">
        <v>183</v>
      </c>
      <c r="B7" t="s">
        <v>184</v>
      </c>
      <c r="C7" t="s">
        <v>185</v>
      </c>
      <c r="D7" t="s">
        <v>186</v>
      </c>
      <c r="E7" t="s">
        <v>187</v>
      </c>
      <c r="F7" t="s">
        <v>188</v>
      </c>
      <c r="G7" t="s">
        <v>196</v>
      </c>
      <c r="H7" t="s">
        <v>197</v>
      </c>
      <c r="I7" t="s">
        <v>198</v>
      </c>
      <c r="J7" t="s">
        <v>199</v>
      </c>
      <c r="M7" t="s">
        <v>200</v>
      </c>
      <c r="O7" t="s">
        <v>195</v>
      </c>
      <c r="P7">
        <v>2020</v>
      </c>
      <c r="Q7">
        <v>0.84</v>
      </c>
    </row>
    <row r="8" spans="1:17" hidden="1" x14ac:dyDescent="0.25">
      <c r="A8" t="s">
        <v>183</v>
      </c>
      <c r="B8" t="s">
        <v>184</v>
      </c>
      <c r="C8" t="s">
        <v>185</v>
      </c>
      <c r="D8" t="s">
        <v>186</v>
      </c>
      <c r="E8" t="s">
        <v>187</v>
      </c>
      <c r="F8" t="s">
        <v>188</v>
      </c>
      <c r="G8" t="s">
        <v>196</v>
      </c>
      <c r="H8" t="s">
        <v>197</v>
      </c>
      <c r="I8" t="s">
        <v>198</v>
      </c>
      <c r="J8" t="s">
        <v>199</v>
      </c>
      <c r="M8" t="s">
        <v>200</v>
      </c>
      <c r="O8" t="s">
        <v>195</v>
      </c>
      <c r="P8">
        <v>2030</v>
      </c>
      <c r="Q8">
        <v>1.01</v>
      </c>
    </row>
    <row r="9" spans="1:17" hidden="1" x14ac:dyDescent="0.25">
      <c r="A9" t="s">
        <v>183</v>
      </c>
      <c r="B9" t="s">
        <v>184</v>
      </c>
      <c r="C9" t="s">
        <v>185</v>
      </c>
      <c r="D9" t="s">
        <v>186</v>
      </c>
      <c r="E9" t="s">
        <v>187</v>
      </c>
      <c r="F9" t="s">
        <v>188</v>
      </c>
      <c r="G9" t="s">
        <v>196</v>
      </c>
      <c r="H9" t="s">
        <v>197</v>
      </c>
      <c r="I9" t="s">
        <v>198</v>
      </c>
      <c r="J9" t="s">
        <v>199</v>
      </c>
      <c r="M9" t="s">
        <v>200</v>
      </c>
      <c r="O9" t="s">
        <v>195</v>
      </c>
      <c r="P9">
        <v>2050</v>
      </c>
    </row>
    <row r="10" spans="1:17" hidden="1" x14ac:dyDescent="0.25">
      <c r="A10" t="s">
        <v>183</v>
      </c>
      <c r="B10" t="s">
        <v>184</v>
      </c>
      <c r="C10" t="s">
        <v>185</v>
      </c>
      <c r="D10" t="s">
        <v>186</v>
      </c>
      <c r="E10" t="s">
        <v>187</v>
      </c>
      <c r="F10" t="s">
        <v>188</v>
      </c>
      <c r="G10" t="s">
        <v>196</v>
      </c>
      <c r="H10" t="s">
        <v>201</v>
      </c>
      <c r="I10" t="s">
        <v>202</v>
      </c>
      <c r="K10" t="s">
        <v>203</v>
      </c>
      <c r="N10" t="s">
        <v>204</v>
      </c>
      <c r="O10" t="s">
        <v>195</v>
      </c>
      <c r="P10">
        <v>2015</v>
      </c>
      <c r="Q10">
        <v>4.5</v>
      </c>
    </row>
    <row r="11" spans="1:17" hidden="1" x14ac:dyDescent="0.25">
      <c r="A11" t="s">
        <v>183</v>
      </c>
      <c r="B11" t="s">
        <v>184</v>
      </c>
      <c r="C11" t="s">
        <v>185</v>
      </c>
      <c r="D11" t="s">
        <v>186</v>
      </c>
      <c r="E11" t="s">
        <v>187</v>
      </c>
      <c r="F11" t="s">
        <v>188</v>
      </c>
      <c r="G11" t="s">
        <v>196</v>
      </c>
      <c r="H11" t="s">
        <v>201</v>
      </c>
      <c r="I11" t="s">
        <v>202</v>
      </c>
      <c r="K11" t="s">
        <v>203</v>
      </c>
      <c r="N11" t="s">
        <v>204</v>
      </c>
      <c r="O11" t="s">
        <v>195</v>
      </c>
      <c r="P11">
        <v>2020</v>
      </c>
      <c r="Q11">
        <v>4.5</v>
      </c>
    </row>
    <row r="12" spans="1:17" hidden="1" x14ac:dyDescent="0.25">
      <c r="A12" t="s">
        <v>183</v>
      </c>
      <c r="B12" t="s">
        <v>184</v>
      </c>
      <c r="D12" t="s">
        <v>186</v>
      </c>
      <c r="E12" t="s">
        <v>187</v>
      </c>
      <c r="F12" t="s">
        <v>188</v>
      </c>
      <c r="G12" t="s">
        <v>196</v>
      </c>
      <c r="H12" t="s">
        <v>201</v>
      </c>
      <c r="I12" t="s">
        <v>202</v>
      </c>
      <c r="K12" t="s">
        <v>203</v>
      </c>
      <c r="N12" t="s">
        <v>204</v>
      </c>
      <c r="O12" t="s">
        <v>195</v>
      </c>
      <c r="P12">
        <v>2030</v>
      </c>
      <c r="Q12">
        <v>4.5</v>
      </c>
    </row>
    <row r="13" spans="1:17" hidden="1" x14ac:dyDescent="0.25">
      <c r="A13" t="s">
        <v>183</v>
      </c>
      <c r="B13" t="s">
        <v>184</v>
      </c>
      <c r="C13" t="s">
        <v>185</v>
      </c>
      <c r="D13" t="s">
        <v>186</v>
      </c>
      <c r="E13" t="s">
        <v>187</v>
      </c>
      <c r="F13" t="s">
        <v>188</v>
      </c>
      <c r="G13" t="s">
        <v>196</v>
      </c>
      <c r="H13" t="s">
        <v>201</v>
      </c>
      <c r="I13" t="s">
        <v>202</v>
      </c>
      <c r="K13" t="s">
        <v>203</v>
      </c>
      <c r="N13" t="s">
        <v>204</v>
      </c>
      <c r="O13" t="s">
        <v>195</v>
      </c>
      <c r="P13">
        <v>2050</v>
      </c>
    </row>
    <row r="14" spans="1:17" hidden="1" x14ac:dyDescent="0.25">
      <c r="A14" t="s">
        <v>183</v>
      </c>
      <c r="B14" t="s">
        <v>184</v>
      </c>
      <c r="C14" t="s">
        <v>185</v>
      </c>
      <c r="D14" t="s">
        <v>186</v>
      </c>
      <c r="E14" t="s">
        <v>187</v>
      </c>
      <c r="F14" t="s">
        <v>188</v>
      </c>
      <c r="G14" t="s">
        <v>196</v>
      </c>
      <c r="H14" t="s">
        <v>205</v>
      </c>
      <c r="I14" t="s">
        <v>206</v>
      </c>
      <c r="J14" t="s">
        <v>199</v>
      </c>
      <c r="N14" t="s">
        <v>207</v>
      </c>
      <c r="O14" t="s">
        <v>195</v>
      </c>
      <c r="P14">
        <v>2015</v>
      </c>
      <c r="Q14">
        <v>0.15</v>
      </c>
    </row>
    <row r="15" spans="1:17" hidden="1" x14ac:dyDescent="0.25">
      <c r="A15" t="s">
        <v>183</v>
      </c>
      <c r="B15" t="s">
        <v>184</v>
      </c>
      <c r="C15" t="s">
        <v>185</v>
      </c>
      <c r="D15" t="s">
        <v>186</v>
      </c>
      <c r="E15" t="s">
        <v>187</v>
      </c>
      <c r="F15" t="s">
        <v>188</v>
      </c>
      <c r="G15" t="s">
        <v>196</v>
      </c>
      <c r="H15" t="s">
        <v>205</v>
      </c>
      <c r="I15" t="s">
        <v>206</v>
      </c>
      <c r="J15" t="s">
        <v>199</v>
      </c>
      <c r="N15" t="s">
        <v>207</v>
      </c>
      <c r="O15" t="s">
        <v>195</v>
      </c>
      <c r="P15">
        <v>2020</v>
      </c>
      <c r="Q15">
        <v>0.15</v>
      </c>
    </row>
    <row r="16" spans="1:17" hidden="1" x14ac:dyDescent="0.25">
      <c r="A16" t="s">
        <v>183</v>
      </c>
      <c r="B16" t="s">
        <v>184</v>
      </c>
      <c r="C16" t="s">
        <v>185</v>
      </c>
      <c r="D16" t="s">
        <v>186</v>
      </c>
      <c r="E16" t="s">
        <v>187</v>
      </c>
      <c r="F16" t="s">
        <v>188</v>
      </c>
      <c r="G16" t="s">
        <v>196</v>
      </c>
      <c r="H16" t="s">
        <v>205</v>
      </c>
      <c r="I16" t="s">
        <v>206</v>
      </c>
      <c r="J16" t="s">
        <v>199</v>
      </c>
      <c r="N16" t="s">
        <v>207</v>
      </c>
      <c r="O16" t="s">
        <v>195</v>
      </c>
      <c r="P16">
        <v>2030</v>
      </c>
      <c r="Q16">
        <v>0.15</v>
      </c>
    </row>
    <row r="17" spans="1:17" hidden="1" x14ac:dyDescent="0.25">
      <c r="A17" t="s">
        <v>183</v>
      </c>
      <c r="B17" t="s">
        <v>184</v>
      </c>
      <c r="C17" t="s">
        <v>185</v>
      </c>
      <c r="D17" t="s">
        <v>186</v>
      </c>
      <c r="E17" t="s">
        <v>187</v>
      </c>
      <c r="F17" t="s">
        <v>188</v>
      </c>
      <c r="G17" t="s">
        <v>196</v>
      </c>
      <c r="H17" t="s">
        <v>205</v>
      </c>
      <c r="I17" t="s">
        <v>206</v>
      </c>
      <c r="J17" t="s">
        <v>199</v>
      </c>
      <c r="N17" t="s">
        <v>207</v>
      </c>
      <c r="O17" t="s">
        <v>195</v>
      </c>
      <c r="P17">
        <v>2050</v>
      </c>
    </row>
    <row r="18" spans="1:17" hidden="1" x14ac:dyDescent="0.2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hidden="1" x14ac:dyDescent="0.2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hidden="1" x14ac:dyDescent="0.2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hidden="1" x14ac:dyDescent="0.2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hidden="1" x14ac:dyDescent="0.25">
      <c r="A22" t="s">
        <v>183</v>
      </c>
      <c r="B22" t="s">
        <v>184</v>
      </c>
      <c r="C22" t="s">
        <v>185</v>
      </c>
      <c r="D22" t="s">
        <v>186</v>
      </c>
      <c r="E22" t="s">
        <v>187</v>
      </c>
      <c r="F22" t="s">
        <v>188</v>
      </c>
      <c r="G22" t="s">
        <v>196</v>
      </c>
      <c r="H22" t="s">
        <v>213</v>
      </c>
      <c r="I22" t="s">
        <v>214</v>
      </c>
      <c r="K22" t="s">
        <v>215</v>
      </c>
      <c r="O22" t="s">
        <v>195</v>
      </c>
      <c r="P22">
        <v>2015</v>
      </c>
      <c r="Q22">
        <v>500</v>
      </c>
    </row>
    <row r="23" spans="1:17" hidden="1" x14ac:dyDescent="0.25">
      <c r="A23" t="s">
        <v>183</v>
      </c>
      <c r="B23" t="s">
        <v>184</v>
      </c>
      <c r="C23" t="s">
        <v>185</v>
      </c>
      <c r="D23" t="s">
        <v>186</v>
      </c>
      <c r="E23" t="s">
        <v>187</v>
      </c>
      <c r="F23" t="s">
        <v>188</v>
      </c>
      <c r="G23" t="s">
        <v>196</v>
      </c>
      <c r="H23" t="s">
        <v>213</v>
      </c>
      <c r="I23" t="s">
        <v>214</v>
      </c>
      <c r="K23" t="s">
        <v>215</v>
      </c>
      <c r="O23" t="s">
        <v>195</v>
      </c>
      <c r="P23">
        <v>2020</v>
      </c>
      <c r="Q23">
        <v>500</v>
      </c>
    </row>
    <row r="24" spans="1:17" hidden="1" x14ac:dyDescent="0.25">
      <c r="A24" t="s">
        <v>183</v>
      </c>
      <c r="B24" t="s">
        <v>184</v>
      </c>
      <c r="C24" t="s">
        <v>185</v>
      </c>
      <c r="D24" t="s">
        <v>186</v>
      </c>
      <c r="E24" t="s">
        <v>187</v>
      </c>
      <c r="F24" t="s">
        <v>188</v>
      </c>
      <c r="G24" t="s">
        <v>196</v>
      </c>
      <c r="H24" t="s">
        <v>213</v>
      </c>
      <c r="I24" t="s">
        <v>214</v>
      </c>
      <c r="K24" t="s">
        <v>215</v>
      </c>
      <c r="O24" t="s">
        <v>195</v>
      </c>
      <c r="P24">
        <v>2030</v>
      </c>
      <c r="Q24">
        <v>500</v>
      </c>
    </row>
    <row r="25" spans="1:17" hidden="1" x14ac:dyDescent="0.25">
      <c r="A25" t="s">
        <v>183</v>
      </c>
      <c r="B25" t="s">
        <v>184</v>
      </c>
      <c r="C25" t="s">
        <v>185</v>
      </c>
      <c r="D25" t="s">
        <v>186</v>
      </c>
      <c r="E25" t="s">
        <v>187</v>
      </c>
      <c r="F25" t="s">
        <v>188</v>
      </c>
      <c r="G25" t="s">
        <v>196</v>
      </c>
      <c r="H25" t="s">
        <v>213</v>
      </c>
      <c r="I25" t="s">
        <v>214</v>
      </c>
      <c r="K25" t="s">
        <v>215</v>
      </c>
      <c r="O25" t="s">
        <v>195</v>
      </c>
      <c r="P25">
        <v>2050</v>
      </c>
      <c r="Q25">
        <v>500</v>
      </c>
    </row>
    <row r="26" spans="1:17" hidden="1" x14ac:dyDescent="0.25">
      <c r="A26" t="s">
        <v>183</v>
      </c>
      <c r="B26" t="s">
        <v>184</v>
      </c>
      <c r="C26" t="s">
        <v>185</v>
      </c>
      <c r="D26" t="s">
        <v>186</v>
      </c>
      <c r="E26" t="s">
        <v>187</v>
      </c>
      <c r="F26" t="s">
        <v>188</v>
      </c>
      <c r="G26" t="s">
        <v>196</v>
      </c>
      <c r="H26" t="s">
        <v>216</v>
      </c>
      <c r="I26" t="s">
        <v>217</v>
      </c>
      <c r="K26" t="s">
        <v>203</v>
      </c>
      <c r="N26" t="s">
        <v>218</v>
      </c>
      <c r="O26" t="s">
        <v>195</v>
      </c>
      <c r="P26">
        <v>2015</v>
      </c>
      <c r="Q26">
        <v>25</v>
      </c>
    </row>
    <row r="27" spans="1:17" hidden="1" x14ac:dyDescent="0.25">
      <c r="A27" t="s">
        <v>183</v>
      </c>
      <c r="B27" t="s">
        <v>184</v>
      </c>
      <c r="C27" t="s">
        <v>185</v>
      </c>
      <c r="D27" t="s">
        <v>186</v>
      </c>
      <c r="E27" t="s">
        <v>187</v>
      </c>
      <c r="F27" t="s">
        <v>188</v>
      </c>
      <c r="G27" t="s">
        <v>196</v>
      </c>
      <c r="H27" t="s">
        <v>216</v>
      </c>
      <c r="I27" t="s">
        <v>217</v>
      </c>
      <c r="K27" t="s">
        <v>203</v>
      </c>
      <c r="N27" t="s">
        <v>218</v>
      </c>
      <c r="O27" t="s">
        <v>195</v>
      </c>
      <c r="P27">
        <v>2020</v>
      </c>
      <c r="Q27">
        <v>25</v>
      </c>
    </row>
    <row r="28" spans="1:17" hidden="1" x14ac:dyDescent="0.25">
      <c r="A28" t="s">
        <v>183</v>
      </c>
      <c r="B28" t="s">
        <v>184</v>
      </c>
      <c r="C28" t="s">
        <v>185</v>
      </c>
      <c r="D28" t="s">
        <v>186</v>
      </c>
      <c r="E28" t="s">
        <v>187</v>
      </c>
      <c r="F28" t="s">
        <v>188</v>
      </c>
      <c r="G28" t="s">
        <v>196</v>
      </c>
      <c r="H28" t="s">
        <v>216</v>
      </c>
      <c r="I28" t="s">
        <v>217</v>
      </c>
      <c r="K28" t="s">
        <v>203</v>
      </c>
      <c r="N28" t="s">
        <v>218</v>
      </c>
      <c r="O28" t="s">
        <v>195</v>
      </c>
      <c r="P28">
        <v>2030</v>
      </c>
      <c r="Q28">
        <v>25</v>
      </c>
    </row>
    <row r="29" spans="1:17" hidden="1" x14ac:dyDescent="0.25">
      <c r="A29" t="s">
        <v>183</v>
      </c>
      <c r="B29" t="s">
        <v>184</v>
      </c>
      <c r="C29" t="s">
        <v>185</v>
      </c>
      <c r="D29" t="s">
        <v>186</v>
      </c>
      <c r="E29" t="s">
        <v>187</v>
      </c>
      <c r="F29" t="s">
        <v>188</v>
      </c>
      <c r="G29" t="s">
        <v>196</v>
      </c>
      <c r="H29" t="s">
        <v>216</v>
      </c>
      <c r="I29" t="s">
        <v>217</v>
      </c>
      <c r="K29" t="s">
        <v>203</v>
      </c>
      <c r="N29" t="s">
        <v>218</v>
      </c>
      <c r="O29" t="s">
        <v>195</v>
      </c>
      <c r="P29">
        <v>2050</v>
      </c>
      <c r="Q29">
        <v>25</v>
      </c>
    </row>
    <row r="30" spans="1:17" hidden="1" x14ac:dyDescent="0.25">
      <c r="A30" t="s">
        <v>183</v>
      </c>
      <c r="B30" t="s">
        <v>184</v>
      </c>
      <c r="C30" t="s">
        <v>185</v>
      </c>
      <c r="D30" t="s">
        <v>186</v>
      </c>
      <c r="E30" t="s">
        <v>187</v>
      </c>
      <c r="F30" t="s">
        <v>188</v>
      </c>
      <c r="G30" t="s">
        <v>219</v>
      </c>
      <c r="H30" t="s">
        <v>220</v>
      </c>
      <c r="I30" t="s">
        <v>221</v>
      </c>
      <c r="K30" t="s">
        <v>222</v>
      </c>
      <c r="N30" t="s">
        <v>223</v>
      </c>
      <c r="O30" t="s">
        <v>195</v>
      </c>
      <c r="P30">
        <v>2015</v>
      </c>
      <c r="Q30">
        <v>1.5</v>
      </c>
    </row>
    <row r="31" spans="1:17" hidden="1" x14ac:dyDescent="0.25">
      <c r="A31" t="s">
        <v>183</v>
      </c>
      <c r="B31" t="s">
        <v>184</v>
      </c>
      <c r="C31" t="s">
        <v>185</v>
      </c>
      <c r="D31" t="s">
        <v>186</v>
      </c>
      <c r="E31" t="s">
        <v>187</v>
      </c>
      <c r="F31" t="s">
        <v>188</v>
      </c>
      <c r="G31" t="s">
        <v>219</v>
      </c>
      <c r="H31" t="s">
        <v>220</v>
      </c>
      <c r="I31" t="s">
        <v>221</v>
      </c>
      <c r="K31" t="s">
        <v>222</v>
      </c>
      <c r="N31" t="s">
        <v>223</v>
      </c>
      <c r="O31" t="s">
        <v>195</v>
      </c>
      <c r="P31">
        <v>2020</v>
      </c>
      <c r="Q31">
        <v>1.5</v>
      </c>
    </row>
    <row r="32" spans="1:17" hidden="1" x14ac:dyDescent="0.25">
      <c r="A32" t="s">
        <v>183</v>
      </c>
      <c r="B32" t="s">
        <v>184</v>
      </c>
      <c r="C32" t="s">
        <v>185</v>
      </c>
      <c r="D32" t="s">
        <v>186</v>
      </c>
      <c r="E32" t="s">
        <v>187</v>
      </c>
      <c r="F32" t="s">
        <v>188</v>
      </c>
      <c r="G32" t="s">
        <v>219</v>
      </c>
      <c r="H32" t="s">
        <v>220</v>
      </c>
      <c r="I32" t="s">
        <v>221</v>
      </c>
      <c r="K32" t="s">
        <v>222</v>
      </c>
      <c r="N32" t="s">
        <v>223</v>
      </c>
      <c r="O32" t="s">
        <v>195</v>
      </c>
      <c r="P32">
        <v>2030</v>
      </c>
      <c r="Q32">
        <v>1.5</v>
      </c>
    </row>
    <row r="33" spans="1:17" hidden="1" x14ac:dyDescent="0.25">
      <c r="A33" t="s">
        <v>183</v>
      </c>
      <c r="B33" t="s">
        <v>184</v>
      </c>
      <c r="C33" t="s">
        <v>185</v>
      </c>
      <c r="D33" t="s">
        <v>186</v>
      </c>
      <c r="E33" t="s">
        <v>187</v>
      </c>
      <c r="F33" t="s">
        <v>188</v>
      </c>
      <c r="G33" t="s">
        <v>219</v>
      </c>
      <c r="H33" t="s">
        <v>220</v>
      </c>
      <c r="I33" t="s">
        <v>221</v>
      </c>
      <c r="K33" t="s">
        <v>222</v>
      </c>
      <c r="N33" t="s">
        <v>223</v>
      </c>
      <c r="O33" t="s">
        <v>195</v>
      </c>
      <c r="P33">
        <v>2050</v>
      </c>
      <c r="Q33">
        <v>1.5</v>
      </c>
    </row>
    <row r="34" spans="1:17" hidden="1" x14ac:dyDescent="0.25">
      <c r="A34" t="s">
        <v>183</v>
      </c>
      <c r="B34" t="s">
        <v>184</v>
      </c>
      <c r="C34" t="s">
        <v>185</v>
      </c>
      <c r="D34" t="s">
        <v>186</v>
      </c>
      <c r="E34" t="s">
        <v>187</v>
      </c>
      <c r="F34" t="s">
        <v>188</v>
      </c>
      <c r="G34" t="s">
        <v>219</v>
      </c>
      <c r="H34" t="s">
        <v>224</v>
      </c>
      <c r="I34" t="s">
        <v>225</v>
      </c>
      <c r="K34" t="s">
        <v>222</v>
      </c>
      <c r="N34" t="s">
        <v>223</v>
      </c>
      <c r="O34" t="s">
        <v>195</v>
      </c>
      <c r="P34">
        <v>2015</v>
      </c>
      <c r="Q34">
        <v>0.8</v>
      </c>
    </row>
    <row r="35" spans="1:17" hidden="1" x14ac:dyDescent="0.25">
      <c r="A35" t="s">
        <v>183</v>
      </c>
      <c r="B35" t="s">
        <v>184</v>
      </c>
      <c r="C35" t="s">
        <v>185</v>
      </c>
      <c r="D35" t="s">
        <v>186</v>
      </c>
      <c r="E35" t="s">
        <v>187</v>
      </c>
      <c r="F35" t="s">
        <v>188</v>
      </c>
      <c r="G35" t="s">
        <v>219</v>
      </c>
      <c r="H35" t="s">
        <v>224</v>
      </c>
      <c r="I35" t="s">
        <v>225</v>
      </c>
      <c r="K35" t="s">
        <v>222</v>
      </c>
      <c r="N35" t="s">
        <v>223</v>
      </c>
      <c r="O35" t="s">
        <v>195</v>
      </c>
      <c r="P35">
        <v>2020</v>
      </c>
      <c r="Q35">
        <v>0.8</v>
      </c>
    </row>
    <row r="36" spans="1:17" hidden="1" x14ac:dyDescent="0.25">
      <c r="A36" t="s">
        <v>183</v>
      </c>
      <c r="B36" t="s">
        <v>184</v>
      </c>
      <c r="C36" t="s">
        <v>185</v>
      </c>
      <c r="D36" t="s">
        <v>186</v>
      </c>
      <c r="E36" t="s">
        <v>187</v>
      </c>
      <c r="F36" t="s">
        <v>188</v>
      </c>
      <c r="G36" t="s">
        <v>219</v>
      </c>
      <c r="H36" t="s">
        <v>224</v>
      </c>
      <c r="I36" t="s">
        <v>225</v>
      </c>
      <c r="K36" t="s">
        <v>222</v>
      </c>
      <c r="N36" t="s">
        <v>223</v>
      </c>
      <c r="O36" t="s">
        <v>195</v>
      </c>
      <c r="P36">
        <v>2030</v>
      </c>
      <c r="Q36">
        <v>0.8</v>
      </c>
    </row>
    <row r="37" spans="1:17" hidden="1" x14ac:dyDescent="0.25">
      <c r="A37" t="s">
        <v>183</v>
      </c>
      <c r="B37" t="s">
        <v>184</v>
      </c>
      <c r="C37" t="s">
        <v>185</v>
      </c>
      <c r="D37" t="s">
        <v>186</v>
      </c>
      <c r="E37" t="s">
        <v>187</v>
      </c>
      <c r="F37" t="s">
        <v>188</v>
      </c>
      <c r="G37" t="s">
        <v>219</v>
      </c>
      <c r="H37" t="s">
        <v>224</v>
      </c>
      <c r="I37" t="s">
        <v>225</v>
      </c>
      <c r="K37" t="s">
        <v>222</v>
      </c>
      <c r="N37" t="s">
        <v>223</v>
      </c>
      <c r="O37" t="s">
        <v>195</v>
      </c>
      <c r="P37">
        <v>2050</v>
      </c>
      <c r="Q37">
        <v>0.8</v>
      </c>
    </row>
    <row r="38" spans="1:17" hidden="1" x14ac:dyDescent="0.2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hidden="1" x14ac:dyDescent="0.2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hidden="1" x14ac:dyDescent="0.2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hidden="1" x14ac:dyDescent="0.2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hidden="1" x14ac:dyDescent="0.2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hidden="1" x14ac:dyDescent="0.2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hidden="1" x14ac:dyDescent="0.2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hidden="1" x14ac:dyDescent="0.2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hidden="1" x14ac:dyDescent="0.2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hidden="1" x14ac:dyDescent="0.2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hidden="1" x14ac:dyDescent="0.2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hidden="1" x14ac:dyDescent="0.2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hidden="1" x14ac:dyDescent="0.2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hidden="1" x14ac:dyDescent="0.2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hidden="1" x14ac:dyDescent="0.2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hidden="1" x14ac:dyDescent="0.2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hidden="1" x14ac:dyDescent="0.2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hidden="1" x14ac:dyDescent="0.2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hidden="1" x14ac:dyDescent="0.2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hidden="1" x14ac:dyDescent="0.2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hidden="1" x14ac:dyDescent="0.2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hidden="1" x14ac:dyDescent="0.2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hidden="1" x14ac:dyDescent="0.2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hidden="1" x14ac:dyDescent="0.2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hidden="1" x14ac:dyDescent="0.2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hidden="1" x14ac:dyDescent="0.2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hidden="1" x14ac:dyDescent="0.2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hidden="1" x14ac:dyDescent="0.2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hidden="1" x14ac:dyDescent="0.2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hidden="1" x14ac:dyDescent="0.2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hidden="1" x14ac:dyDescent="0.2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hidden="1" x14ac:dyDescent="0.2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hidden="1" x14ac:dyDescent="0.2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hidden="1" x14ac:dyDescent="0.2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hidden="1" x14ac:dyDescent="0.2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hidden="1" x14ac:dyDescent="0.2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hidden="1" x14ac:dyDescent="0.2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hidden="1" x14ac:dyDescent="0.25">
      <c r="A75" t="s">
        <v>257</v>
      </c>
      <c r="B75" t="s">
        <v>258</v>
      </c>
      <c r="C75" t="s">
        <v>259</v>
      </c>
      <c r="D75" t="s">
        <v>260</v>
      </c>
      <c r="E75" t="s">
        <v>187</v>
      </c>
      <c r="F75" t="s">
        <v>261</v>
      </c>
      <c r="G75" t="s">
        <v>196</v>
      </c>
      <c r="H75" t="s">
        <v>262</v>
      </c>
      <c r="I75" t="s">
        <v>198</v>
      </c>
      <c r="J75" t="s">
        <v>263</v>
      </c>
      <c r="M75" t="s">
        <v>264</v>
      </c>
      <c r="N75" t="s">
        <v>194</v>
      </c>
      <c r="O75" t="s">
        <v>195</v>
      </c>
      <c r="P75">
        <v>2050</v>
      </c>
    </row>
    <row r="76" spans="1:17" hidden="1" x14ac:dyDescent="0.25">
      <c r="A76" t="s">
        <v>257</v>
      </c>
      <c r="B76" t="s">
        <v>258</v>
      </c>
      <c r="C76" t="s">
        <v>259</v>
      </c>
      <c r="D76" t="s">
        <v>260</v>
      </c>
      <c r="E76" t="s">
        <v>187</v>
      </c>
      <c r="F76" t="s">
        <v>261</v>
      </c>
      <c r="G76" t="s">
        <v>196</v>
      </c>
      <c r="H76" t="s">
        <v>262</v>
      </c>
      <c r="I76" t="s">
        <v>198</v>
      </c>
      <c r="J76" t="s">
        <v>263</v>
      </c>
      <c r="M76" t="s">
        <v>264</v>
      </c>
      <c r="N76" t="s">
        <v>194</v>
      </c>
      <c r="O76" t="s">
        <v>265</v>
      </c>
      <c r="P76">
        <v>2050</v>
      </c>
    </row>
    <row r="77" spans="1:17" hidden="1" x14ac:dyDescent="0.25">
      <c r="A77" t="s">
        <v>257</v>
      </c>
      <c r="B77" t="s">
        <v>258</v>
      </c>
      <c r="C77" t="s">
        <v>259</v>
      </c>
      <c r="D77" t="s">
        <v>260</v>
      </c>
      <c r="E77" t="s">
        <v>187</v>
      </c>
      <c r="F77" t="s">
        <v>261</v>
      </c>
      <c r="G77" t="s">
        <v>196</v>
      </c>
      <c r="H77" t="s">
        <v>262</v>
      </c>
      <c r="I77" t="s">
        <v>198</v>
      </c>
      <c r="J77" t="s">
        <v>263</v>
      </c>
      <c r="M77" t="s">
        <v>264</v>
      </c>
      <c r="N77" t="s">
        <v>194</v>
      </c>
      <c r="O77" t="s">
        <v>266</v>
      </c>
      <c r="P77">
        <v>2050</v>
      </c>
    </row>
    <row r="78" spans="1:17" hidden="1" x14ac:dyDescent="0.25">
      <c r="A78" t="s">
        <v>257</v>
      </c>
      <c r="B78" t="s">
        <v>258</v>
      </c>
      <c r="C78" t="s">
        <v>259</v>
      </c>
      <c r="D78" t="s">
        <v>260</v>
      </c>
      <c r="E78" t="s">
        <v>187</v>
      </c>
      <c r="F78" t="s">
        <v>261</v>
      </c>
      <c r="G78" t="s">
        <v>196</v>
      </c>
      <c r="H78" t="s">
        <v>201</v>
      </c>
      <c r="I78" t="s">
        <v>202</v>
      </c>
      <c r="K78" t="s">
        <v>203</v>
      </c>
      <c r="N78" t="s">
        <v>194</v>
      </c>
      <c r="O78" t="s">
        <v>195</v>
      </c>
      <c r="P78">
        <v>2015</v>
      </c>
      <c r="Q78">
        <v>0.5</v>
      </c>
    </row>
    <row r="79" spans="1:17" hidden="1" x14ac:dyDescent="0.25">
      <c r="A79" t="s">
        <v>257</v>
      </c>
      <c r="B79" t="s">
        <v>258</v>
      </c>
      <c r="C79" t="s">
        <v>259</v>
      </c>
      <c r="D79" t="s">
        <v>260</v>
      </c>
      <c r="E79" t="s">
        <v>187</v>
      </c>
      <c r="F79" t="s">
        <v>261</v>
      </c>
      <c r="G79" t="s">
        <v>196</v>
      </c>
      <c r="H79" t="s">
        <v>201</v>
      </c>
      <c r="I79" t="s">
        <v>202</v>
      </c>
      <c r="K79" t="s">
        <v>203</v>
      </c>
      <c r="N79" t="s">
        <v>194</v>
      </c>
      <c r="O79" t="s">
        <v>195</v>
      </c>
      <c r="P79">
        <v>2020</v>
      </c>
      <c r="Q79">
        <v>0.5</v>
      </c>
    </row>
    <row r="80" spans="1:17" hidden="1" x14ac:dyDescent="0.25">
      <c r="A80" t="s">
        <v>257</v>
      </c>
      <c r="B80" t="s">
        <v>258</v>
      </c>
      <c r="C80" t="s">
        <v>259</v>
      </c>
      <c r="D80" t="s">
        <v>260</v>
      </c>
      <c r="E80" t="s">
        <v>187</v>
      </c>
      <c r="F80" t="s">
        <v>261</v>
      </c>
      <c r="G80" t="s">
        <v>196</v>
      </c>
      <c r="H80" t="s">
        <v>201</v>
      </c>
      <c r="I80" t="s">
        <v>202</v>
      </c>
      <c r="K80" t="s">
        <v>203</v>
      </c>
      <c r="N80" t="s">
        <v>194</v>
      </c>
      <c r="O80" t="s">
        <v>265</v>
      </c>
      <c r="P80">
        <v>2020</v>
      </c>
    </row>
    <row r="81" spans="1:17" hidden="1" x14ac:dyDescent="0.25">
      <c r="A81" t="s">
        <v>257</v>
      </c>
      <c r="B81" t="s">
        <v>258</v>
      </c>
      <c r="C81" t="s">
        <v>259</v>
      </c>
      <c r="D81" t="s">
        <v>260</v>
      </c>
      <c r="E81" t="s">
        <v>187</v>
      </c>
      <c r="F81" t="s">
        <v>261</v>
      </c>
      <c r="G81" t="s">
        <v>196</v>
      </c>
      <c r="H81" t="s">
        <v>201</v>
      </c>
      <c r="I81" t="s">
        <v>202</v>
      </c>
      <c r="K81" t="s">
        <v>203</v>
      </c>
      <c r="N81" t="s">
        <v>194</v>
      </c>
      <c r="O81" t="s">
        <v>266</v>
      </c>
      <c r="P81">
        <v>2020</v>
      </c>
    </row>
    <row r="82" spans="1:17" hidden="1" x14ac:dyDescent="0.25">
      <c r="A82" t="s">
        <v>257</v>
      </c>
      <c r="B82" t="s">
        <v>258</v>
      </c>
      <c r="C82" t="s">
        <v>259</v>
      </c>
      <c r="D82" t="s">
        <v>260</v>
      </c>
      <c r="E82" t="s">
        <v>187</v>
      </c>
      <c r="F82" t="s">
        <v>261</v>
      </c>
      <c r="G82" t="s">
        <v>196</v>
      </c>
      <c r="H82" t="s">
        <v>201</v>
      </c>
      <c r="I82" t="s">
        <v>202</v>
      </c>
      <c r="K82" t="s">
        <v>203</v>
      </c>
      <c r="N82" t="s">
        <v>194</v>
      </c>
      <c r="O82" t="s">
        <v>195</v>
      </c>
      <c r="P82">
        <v>2030</v>
      </c>
      <c r="Q82">
        <v>0.5</v>
      </c>
    </row>
    <row r="83" spans="1:17" hidden="1" x14ac:dyDescent="0.25">
      <c r="A83" t="s">
        <v>257</v>
      </c>
      <c r="B83" t="s">
        <v>258</v>
      </c>
      <c r="C83" t="s">
        <v>259</v>
      </c>
      <c r="D83" t="s">
        <v>260</v>
      </c>
      <c r="E83" t="s">
        <v>187</v>
      </c>
      <c r="F83" t="s">
        <v>261</v>
      </c>
      <c r="G83" t="s">
        <v>196</v>
      </c>
      <c r="H83" t="s">
        <v>201</v>
      </c>
      <c r="I83" t="s">
        <v>202</v>
      </c>
      <c r="K83" t="s">
        <v>203</v>
      </c>
      <c r="N83" t="s">
        <v>194</v>
      </c>
      <c r="O83" t="s">
        <v>195</v>
      </c>
      <c r="P83">
        <v>2050</v>
      </c>
    </row>
    <row r="84" spans="1:17" hidden="1" x14ac:dyDescent="0.25">
      <c r="A84" t="s">
        <v>257</v>
      </c>
      <c r="B84" t="s">
        <v>258</v>
      </c>
      <c r="C84" t="s">
        <v>259</v>
      </c>
      <c r="D84" t="s">
        <v>260</v>
      </c>
      <c r="E84" t="s">
        <v>187</v>
      </c>
      <c r="F84" t="s">
        <v>261</v>
      </c>
      <c r="G84" t="s">
        <v>196</v>
      </c>
      <c r="H84" t="s">
        <v>201</v>
      </c>
      <c r="I84" t="s">
        <v>202</v>
      </c>
      <c r="K84" t="s">
        <v>203</v>
      </c>
      <c r="N84" t="s">
        <v>194</v>
      </c>
      <c r="O84" t="s">
        <v>265</v>
      </c>
      <c r="P84">
        <v>2050</v>
      </c>
    </row>
    <row r="85" spans="1:17" hidden="1" x14ac:dyDescent="0.25">
      <c r="A85" t="s">
        <v>257</v>
      </c>
      <c r="B85" t="s">
        <v>258</v>
      </c>
      <c r="C85" t="s">
        <v>259</v>
      </c>
      <c r="D85" t="s">
        <v>260</v>
      </c>
      <c r="E85" t="s">
        <v>187</v>
      </c>
      <c r="F85" t="s">
        <v>261</v>
      </c>
      <c r="G85" t="s">
        <v>196</v>
      </c>
      <c r="H85" t="s">
        <v>201</v>
      </c>
      <c r="I85" t="s">
        <v>202</v>
      </c>
      <c r="K85" t="s">
        <v>203</v>
      </c>
      <c r="N85" t="s">
        <v>194</v>
      </c>
      <c r="O85" t="s">
        <v>266</v>
      </c>
      <c r="P85">
        <v>2050</v>
      </c>
    </row>
    <row r="86" spans="1:17" hidden="1" x14ac:dyDescent="0.2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hidden="1" x14ac:dyDescent="0.2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hidden="1" x14ac:dyDescent="0.2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hidden="1" x14ac:dyDescent="0.2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hidden="1" x14ac:dyDescent="0.2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hidden="1" x14ac:dyDescent="0.25">
      <c r="A91" t="s">
        <v>257</v>
      </c>
      <c r="B91" t="s">
        <v>258</v>
      </c>
      <c r="C91" t="s">
        <v>259</v>
      </c>
      <c r="D91" t="s">
        <v>260</v>
      </c>
      <c r="E91" t="s">
        <v>187</v>
      </c>
      <c r="F91" t="s">
        <v>261</v>
      </c>
      <c r="G91" t="s">
        <v>196</v>
      </c>
      <c r="H91" t="s">
        <v>267</v>
      </c>
      <c r="I91" t="s">
        <v>206</v>
      </c>
      <c r="J91" t="s">
        <v>263</v>
      </c>
      <c r="M91" t="s">
        <v>264</v>
      </c>
      <c r="N91" t="s">
        <v>194</v>
      </c>
      <c r="O91" t="s">
        <v>195</v>
      </c>
      <c r="P91">
        <v>2050</v>
      </c>
    </row>
    <row r="92" spans="1:17" hidden="1" x14ac:dyDescent="0.25">
      <c r="A92" t="s">
        <v>257</v>
      </c>
      <c r="B92" t="s">
        <v>258</v>
      </c>
      <c r="C92" t="s">
        <v>259</v>
      </c>
      <c r="D92" t="s">
        <v>260</v>
      </c>
      <c r="E92" t="s">
        <v>187</v>
      </c>
      <c r="F92" t="s">
        <v>261</v>
      </c>
      <c r="G92" t="s">
        <v>196</v>
      </c>
      <c r="H92" t="s">
        <v>267</v>
      </c>
      <c r="I92" t="s">
        <v>206</v>
      </c>
      <c r="J92" t="s">
        <v>263</v>
      </c>
      <c r="M92" t="s">
        <v>264</v>
      </c>
      <c r="N92" t="s">
        <v>194</v>
      </c>
      <c r="O92" t="s">
        <v>265</v>
      </c>
      <c r="P92">
        <v>2050</v>
      </c>
    </row>
    <row r="93" spans="1:17" hidden="1" x14ac:dyDescent="0.25">
      <c r="A93" t="s">
        <v>257</v>
      </c>
      <c r="B93" t="s">
        <v>258</v>
      </c>
      <c r="C93" t="s">
        <v>259</v>
      </c>
      <c r="D93" t="s">
        <v>260</v>
      </c>
      <c r="E93" t="s">
        <v>187</v>
      </c>
      <c r="F93" t="s">
        <v>261</v>
      </c>
      <c r="G93" t="s">
        <v>196</v>
      </c>
      <c r="H93" t="s">
        <v>267</v>
      </c>
      <c r="I93" t="s">
        <v>206</v>
      </c>
      <c r="J93" t="s">
        <v>263</v>
      </c>
      <c r="M93" t="s">
        <v>264</v>
      </c>
      <c r="N93" t="s">
        <v>194</v>
      </c>
      <c r="O93" t="s">
        <v>266</v>
      </c>
      <c r="P93">
        <v>2050</v>
      </c>
    </row>
    <row r="94" spans="1:17" hidden="1" x14ac:dyDescent="0.2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hidden="1" x14ac:dyDescent="0.2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hidden="1" x14ac:dyDescent="0.2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hidden="1" x14ac:dyDescent="0.2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hidden="1" x14ac:dyDescent="0.2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hidden="1" x14ac:dyDescent="0.2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hidden="1" x14ac:dyDescent="0.2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hidden="1" x14ac:dyDescent="0.2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hidden="1" x14ac:dyDescent="0.2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hidden="1" x14ac:dyDescent="0.2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hidden="1" x14ac:dyDescent="0.2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hidden="1" x14ac:dyDescent="0.2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hidden="1" x14ac:dyDescent="0.2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hidden="1" x14ac:dyDescent="0.2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hidden="1" x14ac:dyDescent="0.2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hidden="1" x14ac:dyDescent="0.2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hidden="1" x14ac:dyDescent="0.2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hidden="1" x14ac:dyDescent="0.2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hidden="1" x14ac:dyDescent="0.2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hidden="1" x14ac:dyDescent="0.2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hidden="1" x14ac:dyDescent="0.2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hidden="1" x14ac:dyDescent="0.2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hidden="1" x14ac:dyDescent="0.2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hidden="1" x14ac:dyDescent="0.2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hidden="1" x14ac:dyDescent="0.25">
      <c r="A118" t="s">
        <v>257</v>
      </c>
      <c r="B118" t="s">
        <v>258</v>
      </c>
      <c r="C118" t="s">
        <v>259</v>
      </c>
      <c r="D118" t="s">
        <v>260</v>
      </c>
      <c r="E118" t="s">
        <v>187</v>
      </c>
      <c r="F118" t="s">
        <v>261</v>
      </c>
      <c r="G118" t="s">
        <v>196</v>
      </c>
      <c r="H118" t="s">
        <v>213</v>
      </c>
      <c r="I118" t="s">
        <v>214</v>
      </c>
      <c r="K118" t="s">
        <v>215</v>
      </c>
      <c r="O118" t="s">
        <v>195</v>
      </c>
      <c r="P118">
        <v>2015</v>
      </c>
      <c r="Q118">
        <v>300</v>
      </c>
    </row>
    <row r="119" spans="1:17" hidden="1" x14ac:dyDescent="0.25">
      <c r="A119" t="s">
        <v>257</v>
      </c>
      <c r="B119" t="s">
        <v>258</v>
      </c>
      <c r="C119" t="s">
        <v>259</v>
      </c>
      <c r="D119" t="s">
        <v>260</v>
      </c>
      <c r="E119" t="s">
        <v>187</v>
      </c>
      <c r="F119" t="s">
        <v>261</v>
      </c>
      <c r="G119" t="s">
        <v>196</v>
      </c>
      <c r="H119" t="s">
        <v>213</v>
      </c>
      <c r="I119" t="s">
        <v>214</v>
      </c>
      <c r="K119" t="s">
        <v>215</v>
      </c>
      <c r="O119" t="s">
        <v>195</v>
      </c>
      <c r="P119">
        <v>2020</v>
      </c>
      <c r="Q119">
        <v>300</v>
      </c>
    </row>
    <row r="120" spans="1:17" hidden="1" x14ac:dyDescent="0.25">
      <c r="A120" t="s">
        <v>257</v>
      </c>
      <c r="B120" t="s">
        <v>258</v>
      </c>
      <c r="C120" t="s">
        <v>259</v>
      </c>
      <c r="D120" t="s">
        <v>260</v>
      </c>
      <c r="E120" t="s">
        <v>187</v>
      </c>
      <c r="F120" t="s">
        <v>261</v>
      </c>
      <c r="G120" t="s">
        <v>196</v>
      </c>
      <c r="H120" t="s">
        <v>213</v>
      </c>
      <c r="I120" t="s">
        <v>214</v>
      </c>
      <c r="K120" t="s">
        <v>215</v>
      </c>
      <c r="O120" t="s">
        <v>265</v>
      </c>
      <c r="P120">
        <v>2020</v>
      </c>
      <c r="Q120">
        <v>200</v>
      </c>
    </row>
    <row r="121" spans="1:17" hidden="1" x14ac:dyDescent="0.25">
      <c r="A121" t="s">
        <v>257</v>
      </c>
      <c r="B121" t="s">
        <v>258</v>
      </c>
      <c r="C121" t="s">
        <v>259</v>
      </c>
      <c r="D121" t="s">
        <v>260</v>
      </c>
      <c r="E121" t="s">
        <v>187</v>
      </c>
      <c r="F121" t="s">
        <v>261</v>
      </c>
      <c r="G121" t="s">
        <v>196</v>
      </c>
      <c r="H121" t="s">
        <v>213</v>
      </c>
      <c r="I121" t="s">
        <v>214</v>
      </c>
      <c r="K121" t="s">
        <v>215</v>
      </c>
      <c r="O121" t="s">
        <v>266</v>
      </c>
      <c r="P121">
        <v>2020</v>
      </c>
      <c r="Q121">
        <v>400</v>
      </c>
    </row>
    <row r="122" spans="1:17" hidden="1" x14ac:dyDescent="0.25">
      <c r="A122" t="s">
        <v>257</v>
      </c>
      <c r="B122" t="s">
        <v>258</v>
      </c>
      <c r="C122" t="s">
        <v>259</v>
      </c>
      <c r="D122" t="s">
        <v>260</v>
      </c>
      <c r="E122" t="s">
        <v>187</v>
      </c>
      <c r="F122" t="s">
        <v>261</v>
      </c>
      <c r="G122" t="s">
        <v>196</v>
      </c>
      <c r="H122" t="s">
        <v>213</v>
      </c>
      <c r="I122" t="s">
        <v>214</v>
      </c>
      <c r="K122" t="s">
        <v>215</v>
      </c>
      <c r="O122" t="s">
        <v>195</v>
      </c>
      <c r="P122">
        <v>2030</v>
      </c>
      <c r="Q122">
        <v>300</v>
      </c>
    </row>
    <row r="123" spans="1:17" hidden="1" x14ac:dyDescent="0.25">
      <c r="A123" t="s">
        <v>257</v>
      </c>
      <c r="B123" t="s">
        <v>258</v>
      </c>
      <c r="C123" t="s">
        <v>259</v>
      </c>
      <c r="D123" t="s">
        <v>260</v>
      </c>
      <c r="E123" t="s">
        <v>187</v>
      </c>
      <c r="F123" t="s">
        <v>261</v>
      </c>
      <c r="G123" t="s">
        <v>196</v>
      </c>
      <c r="H123" t="s">
        <v>213</v>
      </c>
      <c r="I123" t="s">
        <v>214</v>
      </c>
      <c r="K123" t="s">
        <v>215</v>
      </c>
      <c r="O123" t="s">
        <v>195</v>
      </c>
      <c r="P123">
        <v>2050</v>
      </c>
    </row>
    <row r="124" spans="1:17" hidden="1" x14ac:dyDescent="0.25">
      <c r="A124" t="s">
        <v>257</v>
      </c>
      <c r="B124" t="s">
        <v>258</v>
      </c>
      <c r="C124" t="s">
        <v>259</v>
      </c>
      <c r="D124" t="s">
        <v>260</v>
      </c>
      <c r="E124" t="s">
        <v>187</v>
      </c>
      <c r="F124" t="s">
        <v>261</v>
      </c>
      <c r="G124" t="s">
        <v>196</v>
      </c>
      <c r="H124" t="s">
        <v>213</v>
      </c>
      <c r="I124" t="s">
        <v>214</v>
      </c>
      <c r="K124" t="s">
        <v>215</v>
      </c>
      <c r="O124" t="s">
        <v>265</v>
      </c>
      <c r="P124">
        <v>2050</v>
      </c>
      <c r="Q124">
        <v>200</v>
      </c>
    </row>
    <row r="125" spans="1:17" hidden="1" x14ac:dyDescent="0.25">
      <c r="A125" t="s">
        <v>257</v>
      </c>
      <c r="B125" t="s">
        <v>258</v>
      </c>
      <c r="C125" t="s">
        <v>259</v>
      </c>
      <c r="D125" t="s">
        <v>260</v>
      </c>
      <c r="E125" t="s">
        <v>187</v>
      </c>
      <c r="F125" t="s">
        <v>261</v>
      </c>
      <c r="G125" t="s">
        <v>196</v>
      </c>
      <c r="H125" t="s">
        <v>213</v>
      </c>
      <c r="I125" t="s">
        <v>214</v>
      </c>
      <c r="K125" t="s">
        <v>215</v>
      </c>
      <c r="O125" t="s">
        <v>266</v>
      </c>
      <c r="P125">
        <v>2050</v>
      </c>
      <c r="Q125">
        <v>400</v>
      </c>
    </row>
    <row r="126" spans="1:17" hidden="1" x14ac:dyDescent="0.2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hidden="1" x14ac:dyDescent="0.2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hidden="1" x14ac:dyDescent="0.2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hidden="1" x14ac:dyDescent="0.2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hidden="1" x14ac:dyDescent="0.2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hidden="1" x14ac:dyDescent="0.2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hidden="1" x14ac:dyDescent="0.2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hidden="1" x14ac:dyDescent="0.2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hidden="1" x14ac:dyDescent="0.2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hidden="1" x14ac:dyDescent="0.2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hidden="1" x14ac:dyDescent="0.2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hidden="1" x14ac:dyDescent="0.2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hidden="1" x14ac:dyDescent="0.2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hidden="1" x14ac:dyDescent="0.2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hidden="1" x14ac:dyDescent="0.2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hidden="1" x14ac:dyDescent="0.2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hidden="1" x14ac:dyDescent="0.2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hidden="1" x14ac:dyDescent="0.2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hidden="1" x14ac:dyDescent="0.25">
      <c r="A144" t="s">
        <v>257</v>
      </c>
      <c r="B144" t="s">
        <v>258</v>
      </c>
      <c r="C144" t="s">
        <v>259</v>
      </c>
      <c r="D144" t="s">
        <v>260</v>
      </c>
      <c r="E144" t="s">
        <v>187</v>
      </c>
      <c r="F144" t="s">
        <v>261</v>
      </c>
      <c r="G144" t="s">
        <v>196</v>
      </c>
      <c r="H144" t="s">
        <v>216</v>
      </c>
      <c r="I144" t="s">
        <v>217</v>
      </c>
      <c r="K144" t="s">
        <v>203</v>
      </c>
      <c r="N144" t="s">
        <v>280</v>
      </c>
      <c r="O144" t="s">
        <v>265</v>
      </c>
      <c r="P144">
        <v>2020</v>
      </c>
    </row>
    <row r="145" spans="1:17" hidden="1" x14ac:dyDescent="0.25">
      <c r="A145" t="s">
        <v>257</v>
      </c>
      <c r="B145" t="s">
        <v>258</v>
      </c>
      <c r="C145" t="s">
        <v>259</v>
      </c>
      <c r="D145" t="s">
        <v>260</v>
      </c>
      <c r="E145" t="s">
        <v>187</v>
      </c>
      <c r="F145" t="s">
        <v>261</v>
      </c>
      <c r="G145" t="s">
        <v>196</v>
      </c>
      <c r="H145" t="s">
        <v>216</v>
      </c>
      <c r="I145" t="s">
        <v>217</v>
      </c>
      <c r="K145" t="s">
        <v>203</v>
      </c>
      <c r="N145" t="s">
        <v>280</v>
      </c>
      <c r="O145" t="s">
        <v>266</v>
      </c>
      <c r="P145">
        <v>2020</v>
      </c>
    </row>
    <row r="146" spans="1:17" hidden="1" x14ac:dyDescent="0.2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hidden="1" x14ac:dyDescent="0.25">
      <c r="A147" t="s">
        <v>257</v>
      </c>
      <c r="B147" t="s">
        <v>258</v>
      </c>
      <c r="C147" t="s">
        <v>259</v>
      </c>
      <c r="D147" t="s">
        <v>260</v>
      </c>
      <c r="E147" t="s">
        <v>187</v>
      </c>
      <c r="F147" t="s">
        <v>261</v>
      </c>
      <c r="G147" t="s">
        <v>196</v>
      </c>
      <c r="H147" t="s">
        <v>216</v>
      </c>
      <c r="I147" t="s">
        <v>217</v>
      </c>
      <c r="K147" t="s">
        <v>203</v>
      </c>
      <c r="N147" t="s">
        <v>280</v>
      </c>
      <c r="O147" t="s">
        <v>195</v>
      </c>
      <c r="P147">
        <v>2050</v>
      </c>
    </row>
    <row r="148" spans="1:17" hidden="1" x14ac:dyDescent="0.25">
      <c r="A148" t="s">
        <v>257</v>
      </c>
      <c r="B148" t="s">
        <v>258</v>
      </c>
      <c r="C148" t="s">
        <v>259</v>
      </c>
      <c r="D148" t="s">
        <v>260</v>
      </c>
      <c r="E148" t="s">
        <v>187</v>
      </c>
      <c r="F148" t="s">
        <v>261</v>
      </c>
      <c r="G148" t="s">
        <v>196</v>
      </c>
      <c r="H148" t="s">
        <v>216</v>
      </c>
      <c r="I148" t="s">
        <v>217</v>
      </c>
      <c r="K148" t="s">
        <v>203</v>
      </c>
      <c r="N148" t="s">
        <v>280</v>
      </c>
      <c r="O148" t="s">
        <v>265</v>
      </c>
      <c r="P148">
        <v>2050</v>
      </c>
    </row>
    <row r="149" spans="1:17" hidden="1" x14ac:dyDescent="0.25">
      <c r="A149" t="s">
        <v>257</v>
      </c>
      <c r="B149" t="s">
        <v>258</v>
      </c>
      <c r="C149" t="s">
        <v>259</v>
      </c>
      <c r="D149" t="s">
        <v>260</v>
      </c>
      <c r="E149" t="s">
        <v>187</v>
      </c>
      <c r="F149" t="s">
        <v>261</v>
      </c>
      <c r="G149" t="s">
        <v>196</v>
      </c>
      <c r="H149" t="s">
        <v>216</v>
      </c>
      <c r="I149" t="s">
        <v>217</v>
      </c>
      <c r="K149" t="s">
        <v>203</v>
      </c>
      <c r="N149" t="s">
        <v>280</v>
      </c>
      <c r="O149" t="s">
        <v>266</v>
      </c>
      <c r="P149">
        <v>2050</v>
      </c>
    </row>
    <row r="150" spans="1:17" hidden="1" x14ac:dyDescent="0.2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hidden="1" x14ac:dyDescent="0.2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hidden="1" x14ac:dyDescent="0.2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hidden="1" x14ac:dyDescent="0.2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hidden="1" x14ac:dyDescent="0.2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hidden="1" x14ac:dyDescent="0.2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hidden="1" x14ac:dyDescent="0.2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hidden="1" x14ac:dyDescent="0.2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hidden="1" x14ac:dyDescent="0.2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hidden="1" x14ac:dyDescent="0.2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hidden="1" x14ac:dyDescent="0.2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hidden="1" x14ac:dyDescent="0.2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hidden="1" x14ac:dyDescent="0.2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hidden="1" x14ac:dyDescent="0.2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hidden="1" x14ac:dyDescent="0.2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hidden="1" x14ac:dyDescent="0.2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hidden="1" x14ac:dyDescent="0.2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hidden="1" x14ac:dyDescent="0.2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hidden="1" x14ac:dyDescent="0.2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hidden="1" x14ac:dyDescent="0.2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hidden="1" x14ac:dyDescent="0.2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hidden="1" x14ac:dyDescent="0.2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hidden="1" x14ac:dyDescent="0.2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hidden="1" x14ac:dyDescent="0.2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hidden="1" x14ac:dyDescent="0.2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hidden="1" x14ac:dyDescent="0.2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hidden="1" x14ac:dyDescent="0.2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hidden="1" x14ac:dyDescent="0.2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hidden="1" x14ac:dyDescent="0.2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hidden="1" x14ac:dyDescent="0.2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hidden="1" x14ac:dyDescent="0.2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hidden="1" x14ac:dyDescent="0.2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hidden="1" x14ac:dyDescent="0.2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hidden="1" x14ac:dyDescent="0.2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hidden="1" x14ac:dyDescent="0.2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hidden="1" x14ac:dyDescent="0.2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hidden="1" x14ac:dyDescent="0.2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hidden="1" x14ac:dyDescent="0.2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hidden="1" x14ac:dyDescent="0.2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hidden="1" x14ac:dyDescent="0.2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hidden="1" x14ac:dyDescent="0.2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hidden="1" x14ac:dyDescent="0.2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hidden="1" x14ac:dyDescent="0.2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hidden="1" x14ac:dyDescent="0.2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hidden="1" x14ac:dyDescent="0.2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hidden="1" x14ac:dyDescent="0.2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hidden="1" x14ac:dyDescent="0.2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hidden="1" x14ac:dyDescent="0.2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hidden="1" x14ac:dyDescent="0.2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hidden="1" x14ac:dyDescent="0.2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hidden="1" x14ac:dyDescent="0.2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hidden="1" x14ac:dyDescent="0.2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hidden="1" x14ac:dyDescent="0.2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hidden="1" x14ac:dyDescent="0.2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hidden="1" x14ac:dyDescent="0.2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hidden="1" x14ac:dyDescent="0.2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hidden="1" x14ac:dyDescent="0.2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hidden="1" x14ac:dyDescent="0.2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hidden="1" x14ac:dyDescent="0.2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hidden="1" x14ac:dyDescent="0.2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hidden="1" x14ac:dyDescent="0.2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hidden="1" x14ac:dyDescent="0.2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hidden="1" x14ac:dyDescent="0.2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hidden="1" x14ac:dyDescent="0.2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hidden="1" x14ac:dyDescent="0.2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hidden="1" x14ac:dyDescent="0.2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hidden="1" x14ac:dyDescent="0.2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hidden="1" x14ac:dyDescent="0.2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hidden="1" x14ac:dyDescent="0.2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hidden="1" x14ac:dyDescent="0.2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hidden="1" x14ac:dyDescent="0.2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hidden="1" x14ac:dyDescent="0.2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hidden="1" x14ac:dyDescent="0.2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hidden="1" x14ac:dyDescent="0.2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hidden="1" x14ac:dyDescent="0.2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hidden="1" x14ac:dyDescent="0.2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hidden="1" x14ac:dyDescent="0.2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hidden="1" x14ac:dyDescent="0.2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hidden="1" x14ac:dyDescent="0.2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hidden="1" x14ac:dyDescent="0.2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hidden="1" x14ac:dyDescent="0.2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hidden="1" x14ac:dyDescent="0.2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hidden="1" x14ac:dyDescent="0.2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hidden="1" x14ac:dyDescent="0.2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hidden="1" x14ac:dyDescent="0.2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hidden="1" x14ac:dyDescent="0.2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hidden="1" x14ac:dyDescent="0.2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hidden="1" x14ac:dyDescent="0.2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hidden="1" x14ac:dyDescent="0.2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hidden="1" x14ac:dyDescent="0.2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hidden="1" x14ac:dyDescent="0.2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hidden="1" x14ac:dyDescent="0.2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hidden="1" x14ac:dyDescent="0.2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hidden="1" x14ac:dyDescent="0.2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hidden="1" x14ac:dyDescent="0.2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hidden="1" x14ac:dyDescent="0.2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hidden="1" x14ac:dyDescent="0.2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hidden="1" x14ac:dyDescent="0.2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hidden="1" x14ac:dyDescent="0.2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hidden="1" x14ac:dyDescent="0.2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hidden="1" x14ac:dyDescent="0.2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hidden="1" x14ac:dyDescent="0.2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hidden="1" x14ac:dyDescent="0.2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hidden="1" x14ac:dyDescent="0.2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hidden="1" x14ac:dyDescent="0.2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hidden="1" x14ac:dyDescent="0.2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hidden="1" x14ac:dyDescent="0.2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hidden="1" x14ac:dyDescent="0.2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hidden="1" x14ac:dyDescent="0.2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hidden="1" x14ac:dyDescent="0.2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hidden="1" x14ac:dyDescent="0.2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hidden="1" x14ac:dyDescent="0.2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hidden="1" x14ac:dyDescent="0.2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hidden="1" x14ac:dyDescent="0.2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hidden="1" x14ac:dyDescent="0.2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hidden="1" x14ac:dyDescent="0.2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hidden="1" x14ac:dyDescent="0.2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hidden="1" x14ac:dyDescent="0.2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hidden="1" x14ac:dyDescent="0.2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hidden="1" x14ac:dyDescent="0.2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hidden="1" x14ac:dyDescent="0.2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hidden="1" x14ac:dyDescent="0.2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hidden="1" x14ac:dyDescent="0.2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hidden="1" x14ac:dyDescent="0.2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hidden="1" x14ac:dyDescent="0.2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hidden="1" x14ac:dyDescent="0.2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hidden="1" x14ac:dyDescent="0.2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hidden="1" x14ac:dyDescent="0.2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hidden="1" x14ac:dyDescent="0.2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hidden="1" x14ac:dyDescent="0.2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hidden="1" x14ac:dyDescent="0.2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hidden="1" x14ac:dyDescent="0.2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hidden="1" x14ac:dyDescent="0.2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hidden="1" x14ac:dyDescent="0.2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hidden="1" x14ac:dyDescent="0.2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hidden="1" x14ac:dyDescent="0.2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hidden="1" x14ac:dyDescent="0.2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hidden="1" x14ac:dyDescent="0.2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hidden="1" x14ac:dyDescent="0.2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hidden="1" x14ac:dyDescent="0.2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hidden="1" x14ac:dyDescent="0.2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hidden="1" x14ac:dyDescent="0.2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hidden="1" x14ac:dyDescent="0.2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hidden="1" x14ac:dyDescent="0.2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hidden="1" x14ac:dyDescent="0.2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hidden="1" x14ac:dyDescent="0.2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hidden="1" x14ac:dyDescent="0.2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hidden="1" x14ac:dyDescent="0.2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hidden="1" x14ac:dyDescent="0.2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hidden="1" x14ac:dyDescent="0.2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hidden="1" x14ac:dyDescent="0.2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hidden="1" x14ac:dyDescent="0.2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hidden="1" x14ac:dyDescent="0.2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hidden="1" x14ac:dyDescent="0.2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hidden="1" x14ac:dyDescent="0.2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hidden="1" x14ac:dyDescent="0.2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hidden="1" x14ac:dyDescent="0.2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hidden="1" x14ac:dyDescent="0.2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hidden="1" x14ac:dyDescent="0.2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hidden="1" x14ac:dyDescent="0.2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hidden="1" x14ac:dyDescent="0.25">
      <c r="A310" t="s">
        <v>308</v>
      </c>
      <c r="B310" t="s">
        <v>309</v>
      </c>
      <c r="C310" t="s">
        <v>310</v>
      </c>
      <c r="D310" t="s">
        <v>311</v>
      </c>
      <c r="E310" t="s">
        <v>312</v>
      </c>
      <c r="F310" t="s">
        <v>261</v>
      </c>
      <c r="G310" t="s">
        <v>196</v>
      </c>
      <c r="H310" t="s">
        <v>213</v>
      </c>
      <c r="I310" t="s">
        <v>214</v>
      </c>
      <c r="K310" t="s">
        <v>215</v>
      </c>
      <c r="O310" t="s">
        <v>195</v>
      </c>
      <c r="P310">
        <v>2015</v>
      </c>
      <c r="Q310">
        <v>300</v>
      </c>
    </row>
    <row r="311" spans="1:17" hidden="1" x14ac:dyDescent="0.25">
      <c r="A311" t="s">
        <v>308</v>
      </c>
      <c r="B311" t="s">
        <v>309</v>
      </c>
      <c r="C311" t="s">
        <v>310</v>
      </c>
      <c r="D311" t="s">
        <v>311</v>
      </c>
      <c r="E311" t="s">
        <v>312</v>
      </c>
      <c r="F311" t="s">
        <v>261</v>
      </c>
      <c r="G311" t="s">
        <v>196</v>
      </c>
      <c r="H311" t="s">
        <v>213</v>
      </c>
      <c r="I311" t="s">
        <v>214</v>
      </c>
      <c r="K311" t="s">
        <v>215</v>
      </c>
      <c r="O311" t="s">
        <v>195</v>
      </c>
      <c r="P311">
        <v>2020</v>
      </c>
      <c r="Q311">
        <v>300</v>
      </c>
    </row>
    <row r="312" spans="1:17" hidden="1" x14ac:dyDescent="0.25">
      <c r="A312" t="s">
        <v>308</v>
      </c>
      <c r="B312" t="s">
        <v>309</v>
      </c>
      <c r="C312" t="s">
        <v>310</v>
      </c>
      <c r="D312" t="s">
        <v>311</v>
      </c>
      <c r="E312" t="s">
        <v>312</v>
      </c>
      <c r="F312" t="s">
        <v>261</v>
      </c>
      <c r="G312" t="s">
        <v>196</v>
      </c>
      <c r="H312" t="s">
        <v>213</v>
      </c>
      <c r="I312" t="s">
        <v>214</v>
      </c>
      <c r="K312" t="s">
        <v>215</v>
      </c>
      <c r="O312" t="s">
        <v>265</v>
      </c>
      <c r="P312">
        <v>2020</v>
      </c>
      <c r="Q312">
        <v>200</v>
      </c>
    </row>
    <row r="313" spans="1:17" hidden="1" x14ac:dyDescent="0.25">
      <c r="A313" t="s">
        <v>308</v>
      </c>
      <c r="B313" t="s">
        <v>309</v>
      </c>
      <c r="C313" t="s">
        <v>310</v>
      </c>
      <c r="D313" t="s">
        <v>311</v>
      </c>
      <c r="E313" t="s">
        <v>312</v>
      </c>
      <c r="F313" t="s">
        <v>261</v>
      </c>
      <c r="G313" t="s">
        <v>196</v>
      </c>
      <c r="H313" t="s">
        <v>213</v>
      </c>
      <c r="I313" t="s">
        <v>214</v>
      </c>
      <c r="K313" t="s">
        <v>215</v>
      </c>
      <c r="O313" t="s">
        <v>266</v>
      </c>
      <c r="P313">
        <v>2020</v>
      </c>
      <c r="Q313">
        <v>400</v>
      </c>
    </row>
    <row r="314" spans="1:17" hidden="1" x14ac:dyDescent="0.25">
      <c r="A314" t="s">
        <v>308</v>
      </c>
      <c r="B314" t="s">
        <v>309</v>
      </c>
      <c r="C314" t="s">
        <v>310</v>
      </c>
      <c r="D314" t="s">
        <v>311</v>
      </c>
      <c r="E314" t="s">
        <v>312</v>
      </c>
      <c r="F314" t="s">
        <v>261</v>
      </c>
      <c r="G314" t="s">
        <v>196</v>
      </c>
      <c r="H314" t="s">
        <v>213</v>
      </c>
      <c r="I314" t="s">
        <v>214</v>
      </c>
      <c r="K314" t="s">
        <v>215</v>
      </c>
      <c r="O314" t="s">
        <v>195</v>
      </c>
      <c r="P314">
        <v>2030</v>
      </c>
      <c r="Q314">
        <v>300</v>
      </c>
    </row>
    <row r="315" spans="1:17" hidden="1" x14ac:dyDescent="0.25">
      <c r="A315" t="s">
        <v>308</v>
      </c>
      <c r="B315" t="s">
        <v>309</v>
      </c>
      <c r="C315" t="s">
        <v>310</v>
      </c>
      <c r="D315" t="s">
        <v>311</v>
      </c>
      <c r="E315" t="s">
        <v>312</v>
      </c>
      <c r="F315" t="s">
        <v>261</v>
      </c>
      <c r="G315" t="s">
        <v>196</v>
      </c>
      <c r="H315" t="s">
        <v>213</v>
      </c>
      <c r="I315" t="s">
        <v>214</v>
      </c>
      <c r="K315" t="s">
        <v>215</v>
      </c>
      <c r="O315" t="s">
        <v>195</v>
      </c>
      <c r="P315">
        <v>2050</v>
      </c>
    </row>
    <row r="316" spans="1:17" hidden="1" x14ac:dyDescent="0.25">
      <c r="A316" t="s">
        <v>308</v>
      </c>
      <c r="B316" t="s">
        <v>309</v>
      </c>
      <c r="C316" t="s">
        <v>310</v>
      </c>
      <c r="D316" t="s">
        <v>311</v>
      </c>
      <c r="E316" t="s">
        <v>312</v>
      </c>
      <c r="F316" t="s">
        <v>261</v>
      </c>
      <c r="G316" t="s">
        <v>196</v>
      </c>
      <c r="H316" t="s">
        <v>213</v>
      </c>
      <c r="I316" t="s">
        <v>214</v>
      </c>
      <c r="K316" t="s">
        <v>215</v>
      </c>
      <c r="O316" t="s">
        <v>265</v>
      </c>
      <c r="P316">
        <v>2050</v>
      </c>
    </row>
    <row r="317" spans="1:17" hidden="1" x14ac:dyDescent="0.25">
      <c r="A317" t="s">
        <v>308</v>
      </c>
      <c r="B317" t="s">
        <v>309</v>
      </c>
      <c r="C317" t="s">
        <v>310</v>
      </c>
      <c r="D317" t="s">
        <v>311</v>
      </c>
      <c r="E317" t="s">
        <v>312</v>
      </c>
      <c r="F317" t="s">
        <v>261</v>
      </c>
      <c r="G317" t="s">
        <v>196</v>
      </c>
      <c r="H317" t="s">
        <v>213</v>
      </c>
      <c r="I317" t="s">
        <v>214</v>
      </c>
      <c r="K317" t="s">
        <v>215</v>
      </c>
      <c r="O317" t="s">
        <v>266</v>
      </c>
      <c r="P317">
        <v>2050</v>
      </c>
    </row>
    <row r="318" spans="1:17" hidden="1" x14ac:dyDescent="0.2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hidden="1" x14ac:dyDescent="0.2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hidden="1" x14ac:dyDescent="0.2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hidden="1" x14ac:dyDescent="0.2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hidden="1" x14ac:dyDescent="0.2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hidden="1" x14ac:dyDescent="0.2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hidden="1" x14ac:dyDescent="0.2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hidden="1" x14ac:dyDescent="0.2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hidden="1" x14ac:dyDescent="0.2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hidden="1" x14ac:dyDescent="0.2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hidden="1" x14ac:dyDescent="0.2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hidden="1" x14ac:dyDescent="0.2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hidden="1" x14ac:dyDescent="0.2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hidden="1" x14ac:dyDescent="0.2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hidden="1" x14ac:dyDescent="0.2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hidden="1" x14ac:dyDescent="0.2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hidden="1" x14ac:dyDescent="0.2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hidden="1" x14ac:dyDescent="0.2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hidden="1" x14ac:dyDescent="0.2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hidden="1" x14ac:dyDescent="0.2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hidden="1" x14ac:dyDescent="0.2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hidden="1" x14ac:dyDescent="0.2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hidden="1" x14ac:dyDescent="0.2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hidden="1" x14ac:dyDescent="0.2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hidden="1" x14ac:dyDescent="0.2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hidden="1" x14ac:dyDescent="0.2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hidden="1" x14ac:dyDescent="0.2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hidden="1" x14ac:dyDescent="0.2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hidden="1" x14ac:dyDescent="0.2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hidden="1" x14ac:dyDescent="0.25">
      <c r="A347" t="s">
        <v>308</v>
      </c>
      <c r="B347" t="s">
        <v>309</v>
      </c>
      <c r="C347" t="s">
        <v>310</v>
      </c>
      <c r="D347" t="s">
        <v>311</v>
      </c>
      <c r="E347" t="s">
        <v>312</v>
      </c>
      <c r="F347" t="s">
        <v>261</v>
      </c>
      <c r="G347" t="s">
        <v>219</v>
      </c>
      <c r="H347" t="s">
        <v>220</v>
      </c>
      <c r="I347" t="s">
        <v>221</v>
      </c>
      <c r="K347" t="s">
        <v>222</v>
      </c>
      <c r="M347" t="s">
        <v>317</v>
      </c>
      <c r="O347" t="s">
        <v>195</v>
      </c>
      <c r="P347">
        <v>2050</v>
      </c>
    </row>
    <row r="348" spans="1:17" hidden="1" x14ac:dyDescent="0.25">
      <c r="A348" t="s">
        <v>308</v>
      </c>
      <c r="B348" t="s">
        <v>309</v>
      </c>
      <c r="C348" t="s">
        <v>310</v>
      </c>
      <c r="D348" t="s">
        <v>311</v>
      </c>
      <c r="E348" t="s">
        <v>312</v>
      </c>
      <c r="F348" t="s">
        <v>261</v>
      </c>
      <c r="G348" t="s">
        <v>219</v>
      </c>
      <c r="H348" t="s">
        <v>220</v>
      </c>
      <c r="I348" t="s">
        <v>221</v>
      </c>
      <c r="K348" t="s">
        <v>222</v>
      </c>
      <c r="M348" t="s">
        <v>317</v>
      </c>
      <c r="O348" t="s">
        <v>265</v>
      </c>
      <c r="P348">
        <v>2050</v>
      </c>
    </row>
    <row r="349" spans="1:17" hidden="1" x14ac:dyDescent="0.25">
      <c r="A349" t="s">
        <v>308</v>
      </c>
      <c r="B349" t="s">
        <v>309</v>
      </c>
      <c r="C349" t="s">
        <v>310</v>
      </c>
      <c r="D349" t="s">
        <v>311</v>
      </c>
      <c r="E349" t="s">
        <v>312</v>
      </c>
      <c r="F349" t="s">
        <v>261</v>
      </c>
      <c r="G349" t="s">
        <v>219</v>
      </c>
      <c r="H349" t="s">
        <v>220</v>
      </c>
      <c r="I349" t="s">
        <v>221</v>
      </c>
      <c r="K349" t="s">
        <v>222</v>
      </c>
      <c r="M349" t="s">
        <v>317</v>
      </c>
      <c r="O349" t="s">
        <v>266</v>
      </c>
      <c r="P349">
        <v>2050</v>
      </c>
    </row>
    <row r="350" spans="1:17" hidden="1" x14ac:dyDescent="0.2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hidden="1" x14ac:dyDescent="0.2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hidden="1" x14ac:dyDescent="0.2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hidden="1" x14ac:dyDescent="0.2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hidden="1" x14ac:dyDescent="0.2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hidden="1" x14ac:dyDescent="0.25">
      <c r="A355" t="s">
        <v>308</v>
      </c>
      <c r="B355" t="s">
        <v>309</v>
      </c>
      <c r="C355" t="s">
        <v>310</v>
      </c>
      <c r="D355" t="s">
        <v>311</v>
      </c>
      <c r="E355" t="s">
        <v>312</v>
      </c>
      <c r="F355" t="s">
        <v>261</v>
      </c>
      <c r="G355" t="s">
        <v>219</v>
      </c>
      <c r="H355" t="s">
        <v>224</v>
      </c>
      <c r="I355" t="s">
        <v>225</v>
      </c>
      <c r="K355" t="s">
        <v>222</v>
      </c>
      <c r="M355" t="s">
        <v>317</v>
      </c>
      <c r="O355" t="s">
        <v>195</v>
      </c>
      <c r="P355">
        <v>2050</v>
      </c>
    </row>
    <row r="356" spans="1:17" hidden="1" x14ac:dyDescent="0.25">
      <c r="A356" t="s">
        <v>308</v>
      </c>
      <c r="B356" t="s">
        <v>309</v>
      </c>
      <c r="C356" t="s">
        <v>310</v>
      </c>
      <c r="D356" t="s">
        <v>311</v>
      </c>
      <c r="E356" t="s">
        <v>312</v>
      </c>
      <c r="F356" t="s">
        <v>261</v>
      </c>
      <c r="G356" t="s">
        <v>219</v>
      </c>
      <c r="H356" t="s">
        <v>224</v>
      </c>
      <c r="I356" t="s">
        <v>225</v>
      </c>
      <c r="K356" t="s">
        <v>222</v>
      </c>
      <c r="M356" t="s">
        <v>317</v>
      </c>
      <c r="O356" t="s">
        <v>265</v>
      </c>
      <c r="P356">
        <v>2050</v>
      </c>
    </row>
    <row r="357" spans="1:17" hidden="1" x14ac:dyDescent="0.25">
      <c r="A357" t="s">
        <v>308</v>
      </c>
      <c r="B357" t="s">
        <v>309</v>
      </c>
      <c r="C357" t="s">
        <v>310</v>
      </c>
      <c r="D357" t="s">
        <v>311</v>
      </c>
      <c r="E357" t="s">
        <v>312</v>
      </c>
      <c r="F357" t="s">
        <v>261</v>
      </c>
      <c r="G357" t="s">
        <v>219</v>
      </c>
      <c r="H357" t="s">
        <v>224</v>
      </c>
      <c r="I357" t="s">
        <v>225</v>
      </c>
      <c r="K357" t="s">
        <v>222</v>
      </c>
      <c r="M357" t="s">
        <v>317</v>
      </c>
      <c r="O357" t="s">
        <v>266</v>
      </c>
      <c r="P357">
        <v>2050</v>
      </c>
    </row>
    <row r="358" spans="1:17" hidden="1" x14ac:dyDescent="0.2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hidden="1" x14ac:dyDescent="0.2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hidden="1" x14ac:dyDescent="0.2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hidden="1" x14ac:dyDescent="0.2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hidden="1" x14ac:dyDescent="0.2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hidden="1" x14ac:dyDescent="0.25">
      <c r="A363" t="s">
        <v>308</v>
      </c>
      <c r="B363" t="s">
        <v>309</v>
      </c>
      <c r="C363" t="s">
        <v>310</v>
      </c>
      <c r="D363" t="s">
        <v>311</v>
      </c>
      <c r="E363" t="s">
        <v>312</v>
      </c>
      <c r="F363" t="s">
        <v>261</v>
      </c>
      <c r="G363" t="s">
        <v>219</v>
      </c>
      <c r="H363" t="s">
        <v>226</v>
      </c>
      <c r="I363" t="s">
        <v>227</v>
      </c>
      <c r="K363" t="s">
        <v>222</v>
      </c>
      <c r="M363" t="s">
        <v>317</v>
      </c>
      <c r="O363" t="s">
        <v>195</v>
      </c>
      <c r="P363">
        <v>2050</v>
      </c>
    </row>
    <row r="364" spans="1:17" hidden="1" x14ac:dyDescent="0.25">
      <c r="A364" t="s">
        <v>308</v>
      </c>
      <c r="B364" t="s">
        <v>309</v>
      </c>
      <c r="C364" t="s">
        <v>310</v>
      </c>
      <c r="D364" t="s">
        <v>311</v>
      </c>
      <c r="E364" t="s">
        <v>312</v>
      </c>
      <c r="F364" t="s">
        <v>261</v>
      </c>
      <c r="G364" t="s">
        <v>219</v>
      </c>
      <c r="H364" t="s">
        <v>226</v>
      </c>
      <c r="I364" t="s">
        <v>227</v>
      </c>
      <c r="K364" t="s">
        <v>222</v>
      </c>
      <c r="M364" t="s">
        <v>317</v>
      </c>
      <c r="O364" t="s">
        <v>265</v>
      </c>
      <c r="P364">
        <v>2050</v>
      </c>
    </row>
    <row r="365" spans="1:17" hidden="1" x14ac:dyDescent="0.25">
      <c r="A365" t="s">
        <v>308</v>
      </c>
      <c r="B365" t="s">
        <v>309</v>
      </c>
      <c r="C365" t="s">
        <v>310</v>
      </c>
      <c r="D365" t="s">
        <v>311</v>
      </c>
      <c r="E365" t="s">
        <v>312</v>
      </c>
      <c r="F365" t="s">
        <v>261</v>
      </c>
      <c r="G365" t="s">
        <v>219</v>
      </c>
      <c r="H365" t="s">
        <v>226</v>
      </c>
      <c r="I365" t="s">
        <v>227</v>
      </c>
      <c r="K365" t="s">
        <v>222</v>
      </c>
      <c r="M365" t="s">
        <v>317</v>
      </c>
      <c r="O365" t="s">
        <v>266</v>
      </c>
      <c r="P365">
        <v>2050</v>
      </c>
    </row>
    <row r="366" spans="1:17" hidden="1" x14ac:dyDescent="0.25">
      <c r="A366" t="s">
        <v>308</v>
      </c>
      <c r="B366" t="s">
        <v>309</v>
      </c>
      <c r="C366" t="s">
        <v>310</v>
      </c>
      <c r="D366" t="s">
        <v>311</v>
      </c>
      <c r="E366" t="s">
        <v>312</v>
      </c>
      <c r="F366" t="s">
        <v>261</v>
      </c>
      <c r="G366" t="s">
        <v>219</v>
      </c>
      <c r="H366" t="s">
        <v>318</v>
      </c>
      <c r="I366" t="s">
        <v>319</v>
      </c>
      <c r="K366" t="s">
        <v>222</v>
      </c>
      <c r="O366" t="s">
        <v>195</v>
      </c>
      <c r="P366">
        <v>2015</v>
      </c>
      <c r="Q366">
        <v>0.3</v>
      </c>
    </row>
    <row r="367" spans="1:17" hidden="1" x14ac:dyDescent="0.25">
      <c r="A367" t="s">
        <v>308</v>
      </c>
      <c r="B367" t="s">
        <v>309</v>
      </c>
      <c r="C367" t="s">
        <v>310</v>
      </c>
      <c r="D367" t="s">
        <v>311</v>
      </c>
      <c r="E367" t="s">
        <v>312</v>
      </c>
      <c r="F367" t="s">
        <v>261</v>
      </c>
      <c r="G367" t="s">
        <v>219</v>
      </c>
      <c r="H367" t="s">
        <v>318</v>
      </c>
      <c r="I367" t="s">
        <v>319</v>
      </c>
      <c r="K367" t="s">
        <v>222</v>
      </c>
      <c r="O367" t="s">
        <v>195</v>
      </c>
      <c r="P367">
        <v>2020</v>
      </c>
      <c r="Q367">
        <v>0.3</v>
      </c>
    </row>
    <row r="368" spans="1:17" hidden="1" x14ac:dyDescent="0.25">
      <c r="A368" t="s">
        <v>308</v>
      </c>
      <c r="B368" t="s">
        <v>309</v>
      </c>
      <c r="C368" t="s">
        <v>310</v>
      </c>
      <c r="D368" t="s">
        <v>311</v>
      </c>
      <c r="E368" t="s">
        <v>312</v>
      </c>
      <c r="F368" t="s">
        <v>261</v>
      </c>
      <c r="G368" t="s">
        <v>219</v>
      </c>
      <c r="H368" t="s">
        <v>318</v>
      </c>
      <c r="I368" t="s">
        <v>319</v>
      </c>
      <c r="K368" t="s">
        <v>222</v>
      </c>
      <c r="O368" t="s">
        <v>265</v>
      </c>
      <c r="P368">
        <v>2020</v>
      </c>
    </row>
    <row r="369" spans="1:17" hidden="1" x14ac:dyDescent="0.25">
      <c r="A369" t="s">
        <v>308</v>
      </c>
      <c r="B369" t="s">
        <v>309</v>
      </c>
      <c r="C369" t="s">
        <v>310</v>
      </c>
      <c r="D369" t="s">
        <v>311</v>
      </c>
      <c r="E369" t="s">
        <v>312</v>
      </c>
      <c r="F369" t="s">
        <v>261</v>
      </c>
      <c r="G369" t="s">
        <v>219</v>
      </c>
      <c r="H369" t="s">
        <v>318</v>
      </c>
      <c r="I369" t="s">
        <v>319</v>
      </c>
      <c r="K369" t="s">
        <v>222</v>
      </c>
      <c r="O369" t="s">
        <v>266</v>
      </c>
      <c r="P369">
        <v>2020</v>
      </c>
    </row>
    <row r="370" spans="1:17" hidden="1" x14ac:dyDescent="0.25">
      <c r="A370" t="s">
        <v>308</v>
      </c>
      <c r="B370" t="s">
        <v>309</v>
      </c>
      <c r="C370" t="s">
        <v>310</v>
      </c>
      <c r="D370" t="s">
        <v>311</v>
      </c>
      <c r="E370" t="s">
        <v>312</v>
      </c>
      <c r="F370" t="s">
        <v>261</v>
      </c>
      <c r="G370" t="s">
        <v>219</v>
      </c>
      <c r="H370" t="s">
        <v>318</v>
      </c>
      <c r="I370" t="s">
        <v>319</v>
      </c>
      <c r="K370" t="s">
        <v>222</v>
      </c>
      <c r="O370" t="s">
        <v>195</v>
      </c>
      <c r="P370">
        <v>2030</v>
      </c>
      <c r="Q370">
        <v>0.3</v>
      </c>
    </row>
    <row r="371" spans="1:17" hidden="1" x14ac:dyDescent="0.25">
      <c r="A371" t="s">
        <v>308</v>
      </c>
      <c r="B371" t="s">
        <v>309</v>
      </c>
      <c r="C371" t="s">
        <v>310</v>
      </c>
      <c r="D371" t="s">
        <v>311</v>
      </c>
      <c r="E371" t="s">
        <v>312</v>
      </c>
      <c r="F371" t="s">
        <v>261</v>
      </c>
      <c r="G371" t="s">
        <v>219</v>
      </c>
      <c r="H371" t="s">
        <v>318</v>
      </c>
      <c r="I371" t="s">
        <v>319</v>
      </c>
      <c r="K371" t="s">
        <v>222</v>
      </c>
      <c r="O371" t="s">
        <v>195</v>
      </c>
      <c r="P371">
        <v>2050</v>
      </c>
    </row>
    <row r="372" spans="1:17" hidden="1" x14ac:dyDescent="0.25">
      <c r="A372" t="s">
        <v>308</v>
      </c>
      <c r="B372" t="s">
        <v>309</v>
      </c>
      <c r="C372" t="s">
        <v>310</v>
      </c>
      <c r="D372" t="s">
        <v>311</v>
      </c>
      <c r="E372" t="s">
        <v>312</v>
      </c>
      <c r="F372" t="s">
        <v>261</v>
      </c>
      <c r="G372" t="s">
        <v>219</v>
      </c>
      <c r="H372" t="s">
        <v>318</v>
      </c>
      <c r="I372" t="s">
        <v>319</v>
      </c>
      <c r="K372" t="s">
        <v>222</v>
      </c>
      <c r="O372" t="s">
        <v>265</v>
      </c>
      <c r="P372">
        <v>2050</v>
      </c>
    </row>
    <row r="373" spans="1:17" hidden="1" x14ac:dyDescent="0.25">
      <c r="A373" t="s">
        <v>308</v>
      </c>
      <c r="B373" t="s">
        <v>309</v>
      </c>
      <c r="C373" t="s">
        <v>310</v>
      </c>
      <c r="D373" t="s">
        <v>311</v>
      </c>
      <c r="E373" t="s">
        <v>312</v>
      </c>
      <c r="F373" t="s">
        <v>261</v>
      </c>
      <c r="G373" t="s">
        <v>219</v>
      </c>
      <c r="H373" t="s">
        <v>318</v>
      </c>
      <c r="I373" t="s">
        <v>319</v>
      </c>
      <c r="K373" t="s">
        <v>222</v>
      </c>
      <c r="O373" t="s">
        <v>266</v>
      </c>
      <c r="P373">
        <v>2050</v>
      </c>
    </row>
    <row r="374" spans="1:17" hidden="1" x14ac:dyDescent="0.2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hidden="1" x14ac:dyDescent="0.2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hidden="1" x14ac:dyDescent="0.2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hidden="1" x14ac:dyDescent="0.2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hidden="1" x14ac:dyDescent="0.2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hidden="1" x14ac:dyDescent="0.2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hidden="1" x14ac:dyDescent="0.2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hidden="1" x14ac:dyDescent="0.2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hidden="1" x14ac:dyDescent="0.2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hidden="1" x14ac:dyDescent="0.2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hidden="1" x14ac:dyDescent="0.2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hidden="1" x14ac:dyDescent="0.2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hidden="1" x14ac:dyDescent="0.2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hidden="1" x14ac:dyDescent="0.2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hidden="1" x14ac:dyDescent="0.2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hidden="1" x14ac:dyDescent="0.2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hidden="1" x14ac:dyDescent="0.2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hidden="1" x14ac:dyDescent="0.2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hidden="1" x14ac:dyDescent="0.2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hidden="1" x14ac:dyDescent="0.2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hidden="1" x14ac:dyDescent="0.2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hidden="1" x14ac:dyDescent="0.2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hidden="1" x14ac:dyDescent="0.2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hidden="1" x14ac:dyDescent="0.2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hidden="1" x14ac:dyDescent="0.2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hidden="1" x14ac:dyDescent="0.2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hidden="1" x14ac:dyDescent="0.2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hidden="1" x14ac:dyDescent="0.2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hidden="1" x14ac:dyDescent="0.2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hidden="1" x14ac:dyDescent="0.2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hidden="1" x14ac:dyDescent="0.2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hidden="1" x14ac:dyDescent="0.2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hidden="1" x14ac:dyDescent="0.2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hidden="1" x14ac:dyDescent="0.2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hidden="1" x14ac:dyDescent="0.2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hidden="1" x14ac:dyDescent="0.2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hidden="1" x14ac:dyDescent="0.2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hidden="1" x14ac:dyDescent="0.2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hidden="1" x14ac:dyDescent="0.2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hidden="1" x14ac:dyDescent="0.2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hidden="1" x14ac:dyDescent="0.2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hidden="1" x14ac:dyDescent="0.2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hidden="1" x14ac:dyDescent="0.2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hidden="1" x14ac:dyDescent="0.2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hidden="1" x14ac:dyDescent="0.2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hidden="1" x14ac:dyDescent="0.2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hidden="1" x14ac:dyDescent="0.2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hidden="1" x14ac:dyDescent="0.2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hidden="1" x14ac:dyDescent="0.2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hidden="1" x14ac:dyDescent="0.2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hidden="1" x14ac:dyDescent="0.2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hidden="1" x14ac:dyDescent="0.2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hidden="1" x14ac:dyDescent="0.2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hidden="1" x14ac:dyDescent="0.2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hidden="1" x14ac:dyDescent="0.2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hidden="1" x14ac:dyDescent="0.2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hidden="1" x14ac:dyDescent="0.2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hidden="1" x14ac:dyDescent="0.2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hidden="1" x14ac:dyDescent="0.2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hidden="1" x14ac:dyDescent="0.2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hidden="1" x14ac:dyDescent="0.2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hidden="1" x14ac:dyDescent="0.2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hidden="1" x14ac:dyDescent="0.2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hidden="1" x14ac:dyDescent="0.2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hidden="1" x14ac:dyDescent="0.2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hidden="1" x14ac:dyDescent="0.2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hidden="1" x14ac:dyDescent="0.2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hidden="1" x14ac:dyDescent="0.2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hidden="1" x14ac:dyDescent="0.2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hidden="1" x14ac:dyDescent="0.2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hidden="1" x14ac:dyDescent="0.2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hidden="1" x14ac:dyDescent="0.2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hidden="1" x14ac:dyDescent="0.2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hidden="1" x14ac:dyDescent="0.2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hidden="1" x14ac:dyDescent="0.2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hidden="1" x14ac:dyDescent="0.2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hidden="1" x14ac:dyDescent="0.2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hidden="1" x14ac:dyDescent="0.2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hidden="1" x14ac:dyDescent="0.2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hidden="1" x14ac:dyDescent="0.2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hidden="1" x14ac:dyDescent="0.2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hidden="1" x14ac:dyDescent="0.2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hidden="1" x14ac:dyDescent="0.2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hidden="1" x14ac:dyDescent="0.2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hidden="1" x14ac:dyDescent="0.2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hidden="1" x14ac:dyDescent="0.2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hidden="1" x14ac:dyDescent="0.2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hidden="1" x14ac:dyDescent="0.2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hidden="1" x14ac:dyDescent="0.2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hidden="1" x14ac:dyDescent="0.2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hidden="1" x14ac:dyDescent="0.2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hidden="1" x14ac:dyDescent="0.2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hidden="1" x14ac:dyDescent="0.2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hidden="1" x14ac:dyDescent="0.2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hidden="1" x14ac:dyDescent="0.2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hidden="1" x14ac:dyDescent="0.2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hidden="1" x14ac:dyDescent="0.2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hidden="1" x14ac:dyDescent="0.2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hidden="1" x14ac:dyDescent="0.2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hidden="1" x14ac:dyDescent="0.2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hidden="1" x14ac:dyDescent="0.2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hidden="1" x14ac:dyDescent="0.2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hidden="1" x14ac:dyDescent="0.2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hidden="1" x14ac:dyDescent="0.2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hidden="1" x14ac:dyDescent="0.2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hidden="1" x14ac:dyDescent="0.2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hidden="1" x14ac:dyDescent="0.2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hidden="1" x14ac:dyDescent="0.2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hidden="1" x14ac:dyDescent="0.2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hidden="1" x14ac:dyDescent="0.2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hidden="1" x14ac:dyDescent="0.2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hidden="1" x14ac:dyDescent="0.2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hidden="1" x14ac:dyDescent="0.2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hidden="1" x14ac:dyDescent="0.2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hidden="1" x14ac:dyDescent="0.2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hidden="1" x14ac:dyDescent="0.2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hidden="1" x14ac:dyDescent="0.2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hidden="1" x14ac:dyDescent="0.2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hidden="1" x14ac:dyDescent="0.2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hidden="1" x14ac:dyDescent="0.2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hidden="1" x14ac:dyDescent="0.2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hidden="1" x14ac:dyDescent="0.2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hidden="1" x14ac:dyDescent="0.2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hidden="1" x14ac:dyDescent="0.2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hidden="1" x14ac:dyDescent="0.2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hidden="1" x14ac:dyDescent="0.2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hidden="1" x14ac:dyDescent="0.2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hidden="1" x14ac:dyDescent="0.2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hidden="1" x14ac:dyDescent="0.2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hidden="1" x14ac:dyDescent="0.2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hidden="1" x14ac:dyDescent="0.2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hidden="1" x14ac:dyDescent="0.2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hidden="1" x14ac:dyDescent="0.2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hidden="1" x14ac:dyDescent="0.2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hidden="1" x14ac:dyDescent="0.2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hidden="1" x14ac:dyDescent="0.2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hidden="1" x14ac:dyDescent="0.2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hidden="1" x14ac:dyDescent="0.2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hidden="1" x14ac:dyDescent="0.2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hidden="1" x14ac:dyDescent="0.2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hidden="1" x14ac:dyDescent="0.2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hidden="1" x14ac:dyDescent="0.2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hidden="1" x14ac:dyDescent="0.2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hidden="1" x14ac:dyDescent="0.2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hidden="1" x14ac:dyDescent="0.2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hidden="1" x14ac:dyDescent="0.2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hidden="1" x14ac:dyDescent="0.2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hidden="1" x14ac:dyDescent="0.2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hidden="1" x14ac:dyDescent="0.2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hidden="1" x14ac:dyDescent="0.2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hidden="1" x14ac:dyDescent="0.2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hidden="1" x14ac:dyDescent="0.2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hidden="1" x14ac:dyDescent="0.25">
      <c r="A526" t="s">
        <v>330</v>
      </c>
      <c r="B526" t="s">
        <v>331</v>
      </c>
      <c r="C526" t="s">
        <v>332</v>
      </c>
      <c r="D526" t="s">
        <v>311</v>
      </c>
      <c r="E526" t="s">
        <v>333</v>
      </c>
      <c r="F526" t="s">
        <v>261</v>
      </c>
      <c r="G526" t="s">
        <v>196</v>
      </c>
      <c r="H526" t="s">
        <v>213</v>
      </c>
      <c r="I526" t="s">
        <v>214</v>
      </c>
      <c r="K526" t="s">
        <v>215</v>
      </c>
      <c r="O526" t="s">
        <v>195</v>
      </c>
      <c r="P526">
        <v>2015</v>
      </c>
      <c r="Q526">
        <v>300</v>
      </c>
    </row>
    <row r="527" spans="1:17" hidden="1" x14ac:dyDescent="0.25">
      <c r="A527" t="s">
        <v>330</v>
      </c>
      <c r="B527" t="s">
        <v>331</v>
      </c>
      <c r="C527" t="s">
        <v>332</v>
      </c>
      <c r="D527" t="s">
        <v>311</v>
      </c>
      <c r="E527" t="s">
        <v>333</v>
      </c>
      <c r="F527" t="s">
        <v>261</v>
      </c>
      <c r="G527" t="s">
        <v>196</v>
      </c>
      <c r="H527" t="s">
        <v>213</v>
      </c>
      <c r="I527" t="s">
        <v>214</v>
      </c>
      <c r="K527" t="s">
        <v>215</v>
      </c>
      <c r="O527" t="s">
        <v>195</v>
      </c>
      <c r="P527">
        <v>2020</v>
      </c>
      <c r="Q527">
        <v>300</v>
      </c>
    </row>
    <row r="528" spans="1:17" hidden="1" x14ac:dyDescent="0.25">
      <c r="A528" t="s">
        <v>330</v>
      </c>
      <c r="B528" t="s">
        <v>331</v>
      </c>
      <c r="C528" t="s">
        <v>332</v>
      </c>
      <c r="D528" t="s">
        <v>311</v>
      </c>
      <c r="E528" t="s">
        <v>333</v>
      </c>
      <c r="F528" t="s">
        <v>261</v>
      </c>
      <c r="G528" t="s">
        <v>196</v>
      </c>
      <c r="H528" t="s">
        <v>213</v>
      </c>
      <c r="I528" t="s">
        <v>214</v>
      </c>
      <c r="K528" t="s">
        <v>215</v>
      </c>
      <c r="O528" t="s">
        <v>265</v>
      </c>
      <c r="P528">
        <v>2020</v>
      </c>
      <c r="Q528">
        <v>200</v>
      </c>
    </row>
    <row r="529" spans="1:17" hidden="1" x14ac:dyDescent="0.25">
      <c r="A529" t="s">
        <v>330</v>
      </c>
      <c r="B529" t="s">
        <v>331</v>
      </c>
      <c r="C529" t="s">
        <v>332</v>
      </c>
      <c r="D529" t="s">
        <v>311</v>
      </c>
      <c r="E529" t="s">
        <v>333</v>
      </c>
      <c r="F529" t="s">
        <v>261</v>
      </c>
      <c r="G529" t="s">
        <v>196</v>
      </c>
      <c r="H529" t="s">
        <v>213</v>
      </c>
      <c r="I529" t="s">
        <v>214</v>
      </c>
      <c r="K529" t="s">
        <v>215</v>
      </c>
      <c r="O529" t="s">
        <v>266</v>
      </c>
      <c r="P529">
        <v>2020</v>
      </c>
      <c r="Q529">
        <v>400</v>
      </c>
    </row>
    <row r="530" spans="1:17" hidden="1" x14ac:dyDescent="0.25">
      <c r="A530" t="s">
        <v>330</v>
      </c>
      <c r="B530" t="s">
        <v>331</v>
      </c>
      <c r="C530" t="s">
        <v>332</v>
      </c>
      <c r="D530" t="s">
        <v>311</v>
      </c>
      <c r="E530" t="s">
        <v>333</v>
      </c>
      <c r="F530" t="s">
        <v>261</v>
      </c>
      <c r="G530" t="s">
        <v>196</v>
      </c>
      <c r="H530" t="s">
        <v>213</v>
      </c>
      <c r="I530" t="s">
        <v>214</v>
      </c>
      <c r="K530" t="s">
        <v>215</v>
      </c>
      <c r="O530" t="s">
        <v>195</v>
      </c>
      <c r="P530">
        <v>2030</v>
      </c>
      <c r="Q530">
        <v>300</v>
      </c>
    </row>
    <row r="531" spans="1:17" hidden="1" x14ac:dyDescent="0.25">
      <c r="A531" t="s">
        <v>330</v>
      </c>
      <c r="B531" t="s">
        <v>331</v>
      </c>
      <c r="C531" t="s">
        <v>332</v>
      </c>
      <c r="D531" t="s">
        <v>311</v>
      </c>
      <c r="E531" t="s">
        <v>333</v>
      </c>
      <c r="F531" t="s">
        <v>261</v>
      </c>
      <c r="G531" t="s">
        <v>196</v>
      </c>
      <c r="H531" t="s">
        <v>213</v>
      </c>
      <c r="I531" t="s">
        <v>214</v>
      </c>
      <c r="K531" t="s">
        <v>215</v>
      </c>
      <c r="O531" t="s">
        <v>195</v>
      </c>
      <c r="P531">
        <v>2050</v>
      </c>
    </row>
    <row r="532" spans="1:17" hidden="1" x14ac:dyDescent="0.25">
      <c r="A532" t="s">
        <v>330</v>
      </c>
      <c r="B532" t="s">
        <v>331</v>
      </c>
      <c r="C532" t="s">
        <v>332</v>
      </c>
      <c r="D532" t="s">
        <v>311</v>
      </c>
      <c r="E532" t="s">
        <v>333</v>
      </c>
      <c r="F532" t="s">
        <v>261</v>
      </c>
      <c r="G532" t="s">
        <v>196</v>
      </c>
      <c r="H532" t="s">
        <v>213</v>
      </c>
      <c r="I532" t="s">
        <v>214</v>
      </c>
      <c r="K532" t="s">
        <v>215</v>
      </c>
      <c r="O532" t="s">
        <v>265</v>
      </c>
      <c r="P532">
        <v>2050</v>
      </c>
    </row>
    <row r="533" spans="1:17" hidden="1" x14ac:dyDescent="0.25">
      <c r="A533" t="s">
        <v>330</v>
      </c>
      <c r="B533" t="s">
        <v>331</v>
      </c>
      <c r="C533" t="s">
        <v>332</v>
      </c>
      <c r="D533" t="s">
        <v>311</v>
      </c>
      <c r="E533" t="s">
        <v>333</v>
      </c>
      <c r="F533" t="s">
        <v>261</v>
      </c>
      <c r="G533" t="s">
        <v>196</v>
      </c>
      <c r="H533" t="s">
        <v>213</v>
      </c>
      <c r="I533" t="s">
        <v>214</v>
      </c>
      <c r="K533" t="s">
        <v>215</v>
      </c>
      <c r="O533" t="s">
        <v>266</v>
      </c>
      <c r="P533">
        <v>2050</v>
      </c>
    </row>
    <row r="534" spans="1:17" hidden="1" x14ac:dyDescent="0.2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hidden="1" x14ac:dyDescent="0.2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hidden="1" x14ac:dyDescent="0.2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hidden="1" x14ac:dyDescent="0.2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hidden="1" x14ac:dyDescent="0.2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hidden="1" x14ac:dyDescent="0.2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hidden="1" x14ac:dyDescent="0.2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hidden="1" x14ac:dyDescent="0.2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hidden="1" x14ac:dyDescent="0.2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hidden="1" x14ac:dyDescent="0.2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hidden="1" x14ac:dyDescent="0.2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hidden="1" x14ac:dyDescent="0.2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hidden="1" x14ac:dyDescent="0.2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hidden="1" x14ac:dyDescent="0.2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hidden="1" x14ac:dyDescent="0.2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hidden="1" x14ac:dyDescent="0.2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hidden="1" x14ac:dyDescent="0.2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hidden="1" x14ac:dyDescent="0.2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hidden="1" x14ac:dyDescent="0.2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hidden="1" x14ac:dyDescent="0.2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hidden="1" x14ac:dyDescent="0.2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hidden="1" x14ac:dyDescent="0.2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hidden="1" x14ac:dyDescent="0.2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hidden="1" x14ac:dyDescent="0.2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hidden="1" x14ac:dyDescent="0.2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hidden="1" x14ac:dyDescent="0.2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hidden="1" x14ac:dyDescent="0.2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hidden="1" x14ac:dyDescent="0.2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hidden="1" x14ac:dyDescent="0.2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hidden="1" x14ac:dyDescent="0.25">
      <c r="A563" t="s">
        <v>330</v>
      </c>
      <c r="B563" t="s">
        <v>331</v>
      </c>
      <c r="C563" t="s">
        <v>332</v>
      </c>
      <c r="D563" t="s">
        <v>311</v>
      </c>
      <c r="E563" t="s">
        <v>333</v>
      </c>
      <c r="F563" t="s">
        <v>261</v>
      </c>
      <c r="G563" t="s">
        <v>219</v>
      </c>
      <c r="H563" t="s">
        <v>220</v>
      </c>
      <c r="I563" t="s">
        <v>221</v>
      </c>
      <c r="K563" t="s">
        <v>222</v>
      </c>
      <c r="M563" t="s">
        <v>317</v>
      </c>
      <c r="O563" t="s">
        <v>195</v>
      </c>
      <c r="P563">
        <v>2050</v>
      </c>
    </row>
    <row r="564" spans="1:17" hidden="1" x14ac:dyDescent="0.25">
      <c r="A564" t="s">
        <v>330</v>
      </c>
      <c r="B564" t="s">
        <v>331</v>
      </c>
      <c r="C564" t="s">
        <v>332</v>
      </c>
      <c r="D564" t="s">
        <v>311</v>
      </c>
      <c r="E564" t="s">
        <v>333</v>
      </c>
      <c r="F564" t="s">
        <v>261</v>
      </c>
      <c r="G564" t="s">
        <v>219</v>
      </c>
      <c r="H564" t="s">
        <v>220</v>
      </c>
      <c r="I564" t="s">
        <v>221</v>
      </c>
      <c r="K564" t="s">
        <v>222</v>
      </c>
      <c r="M564" t="s">
        <v>317</v>
      </c>
      <c r="O564" t="s">
        <v>265</v>
      </c>
      <c r="P564">
        <v>2050</v>
      </c>
    </row>
    <row r="565" spans="1:17" hidden="1" x14ac:dyDescent="0.25">
      <c r="A565" t="s">
        <v>330</v>
      </c>
      <c r="B565" t="s">
        <v>331</v>
      </c>
      <c r="C565" t="s">
        <v>332</v>
      </c>
      <c r="D565" t="s">
        <v>311</v>
      </c>
      <c r="E565" t="s">
        <v>333</v>
      </c>
      <c r="F565" t="s">
        <v>261</v>
      </c>
      <c r="G565" t="s">
        <v>219</v>
      </c>
      <c r="H565" t="s">
        <v>220</v>
      </c>
      <c r="I565" t="s">
        <v>221</v>
      </c>
      <c r="K565" t="s">
        <v>222</v>
      </c>
      <c r="M565" t="s">
        <v>317</v>
      </c>
      <c r="O565" t="s">
        <v>266</v>
      </c>
      <c r="P565">
        <v>2050</v>
      </c>
    </row>
    <row r="566" spans="1:17" hidden="1" x14ac:dyDescent="0.2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hidden="1" x14ac:dyDescent="0.2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hidden="1" x14ac:dyDescent="0.2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hidden="1" x14ac:dyDescent="0.2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hidden="1" x14ac:dyDescent="0.2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hidden="1" x14ac:dyDescent="0.25">
      <c r="A571" t="s">
        <v>330</v>
      </c>
      <c r="B571" t="s">
        <v>331</v>
      </c>
      <c r="C571" t="s">
        <v>332</v>
      </c>
      <c r="D571" t="s">
        <v>311</v>
      </c>
      <c r="E571" t="s">
        <v>333</v>
      </c>
      <c r="F571" t="s">
        <v>261</v>
      </c>
      <c r="G571" t="s">
        <v>219</v>
      </c>
      <c r="H571" t="s">
        <v>224</v>
      </c>
      <c r="I571" t="s">
        <v>225</v>
      </c>
      <c r="K571" t="s">
        <v>222</v>
      </c>
      <c r="M571" t="s">
        <v>317</v>
      </c>
      <c r="O571" t="s">
        <v>195</v>
      </c>
      <c r="P571">
        <v>2050</v>
      </c>
    </row>
    <row r="572" spans="1:17" hidden="1" x14ac:dyDescent="0.25">
      <c r="A572" t="s">
        <v>330</v>
      </c>
      <c r="B572" t="s">
        <v>331</v>
      </c>
      <c r="C572" t="s">
        <v>332</v>
      </c>
      <c r="D572" t="s">
        <v>311</v>
      </c>
      <c r="E572" t="s">
        <v>333</v>
      </c>
      <c r="F572" t="s">
        <v>261</v>
      </c>
      <c r="G572" t="s">
        <v>219</v>
      </c>
      <c r="H572" t="s">
        <v>224</v>
      </c>
      <c r="I572" t="s">
        <v>225</v>
      </c>
      <c r="K572" t="s">
        <v>222</v>
      </c>
      <c r="M572" t="s">
        <v>317</v>
      </c>
      <c r="O572" t="s">
        <v>265</v>
      </c>
      <c r="P572">
        <v>2050</v>
      </c>
    </row>
    <row r="573" spans="1:17" hidden="1" x14ac:dyDescent="0.25">
      <c r="A573" t="s">
        <v>330</v>
      </c>
      <c r="B573" t="s">
        <v>331</v>
      </c>
      <c r="C573" t="s">
        <v>332</v>
      </c>
      <c r="D573" t="s">
        <v>311</v>
      </c>
      <c r="E573" t="s">
        <v>333</v>
      </c>
      <c r="F573" t="s">
        <v>261</v>
      </c>
      <c r="G573" t="s">
        <v>219</v>
      </c>
      <c r="H573" t="s">
        <v>224</v>
      </c>
      <c r="I573" t="s">
        <v>225</v>
      </c>
      <c r="K573" t="s">
        <v>222</v>
      </c>
      <c r="M573" t="s">
        <v>317</v>
      </c>
      <c r="O573" t="s">
        <v>266</v>
      </c>
      <c r="P573">
        <v>2050</v>
      </c>
    </row>
    <row r="574" spans="1:17" hidden="1" x14ac:dyDescent="0.2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hidden="1" x14ac:dyDescent="0.2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hidden="1" x14ac:dyDescent="0.2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hidden="1" x14ac:dyDescent="0.2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hidden="1" x14ac:dyDescent="0.2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hidden="1" x14ac:dyDescent="0.25">
      <c r="A579" t="s">
        <v>330</v>
      </c>
      <c r="B579" t="s">
        <v>331</v>
      </c>
      <c r="C579" t="s">
        <v>332</v>
      </c>
      <c r="D579" t="s">
        <v>311</v>
      </c>
      <c r="E579" t="s">
        <v>333</v>
      </c>
      <c r="F579" t="s">
        <v>261</v>
      </c>
      <c r="G579" t="s">
        <v>219</v>
      </c>
      <c r="H579" t="s">
        <v>226</v>
      </c>
      <c r="I579" t="s">
        <v>227</v>
      </c>
      <c r="K579" t="s">
        <v>222</v>
      </c>
      <c r="M579" t="s">
        <v>317</v>
      </c>
      <c r="O579" t="s">
        <v>195</v>
      </c>
      <c r="P579">
        <v>2050</v>
      </c>
    </row>
    <row r="580" spans="1:17" hidden="1" x14ac:dyDescent="0.25">
      <c r="A580" t="s">
        <v>330</v>
      </c>
      <c r="B580" t="s">
        <v>331</v>
      </c>
      <c r="C580" t="s">
        <v>332</v>
      </c>
      <c r="D580" t="s">
        <v>311</v>
      </c>
      <c r="E580" t="s">
        <v>333</v>
      </c>
      <c r="F580" t="s">
        <v>261</v>
      </c>
      <c r="G580" t="s">
        <v>219</v>
      </c>
      <c r="H580" t="s">
        <v>226</v>
      </c>
      <c r="I580" t="s">
        <v>227</v>
      </c>
      <c r="K580" t="s">
        <v>222</v>
      </c>
      <c r="M580" t="s">
        <v>317</v>
      </c>
      <c r="O580" t="s">
        <v>265</v>
      </c>
      <c r="P580">
        <v>2050</v>
      </c>
    </row>
    <row r="581" spans="1:17" hidden="1" x14ac:dyDescent="0.25">
      <c r="A581" t="s">
        <v>330</v>
      </c>
      <c r="B581" t="s">
        <v>331</v>
      </c>
      <c r="C581" t="s">
        <v>332</v>
      </c>
      <c r="D581" t="s">
        <v>311</v>
      </c>
      <c r="E581" t="s">
        <v>333</v>
      </c>
      <c r="F581" t="s">
        <v>261</v>
      </c>
      <c r="G581" t="s">
        <v>219</v>
      </c>
      <c r="H581" t="s">
        <v>226</v>
      </c>
      <c r="I581" t="s">
        <v>227</v>
      </c>
      <c r="K581" t="s">
        <v>222</v>
      </c>
      <c r="M581" t="s">
        <v>317</v>
      </c>
      <c r="O581" t="s">
        <v>266</v>
      </c>
      <c r="P581">
        <v>2050</v>
      </c>
    </row>
    <row r="582" spans="1:17" hidden="1" x14ac:dyDescent="0.25">
      <c r="A582" t="s">
        <v>330</v>
      </c>
      <c r="B582" t="s">
        <v>331</v>
      </c>
      <c r="C582" t="s">
        <v>332</v>
      </c>
      <c r="D582" t="s">
        <v>311</v>
      </c>
      <c r="E582" t="s">
        <v>333</v>
      </c>
      <c r="F582" t="s">
        <v>261</v>
      </c>
      <c r="G582" t="s">
        <v>219</v>
      </c>
      <c r="H582" t="s">
        <v>318</v>
      </c>
      <c r="I582" t="s">
        <v>319</v>
      </c>
      <c r="K582" t="s">
        <v>222</v>
      </c>
      <c r="O582" t="s">
        <v>195</v>
      </c>
      <c r="P582">
        <v>2015</v>
      </c>
      <c r="Q582">
        <v>0.3</v>
      </c>
    </row>
    <row r="583" spans="1:17" hidden="1" x14ac:dyDescent="0.25">
      <c r="A583" t="s">
        <v>330</v>
      </c>
      <c r="B583" t="s">
        <v>331</v>
      </c>
      <c r="C583" t="s">
        <v>332</v>
      </c>
      <c r="D583" t="s">
        <v>311</v>
      </c>
      <c r="E583" t="s">
        <v>333</v>
      </c>
      <c r="F583" t="s">
        <v>261</v>
      </c>
      <c r="G583" t="s">
        <v>219</v>
      </c>
      <c r="H583" t="s">
        <v>318</v>
      </c>
      <c r="I583" t="s">
        <v>319</v>
      </c>
      <c r="K583" t="s">
        <v>222</v>
      </c>
      <c r="O583" t="s">
        <v>195</v>
      </c>
      <c r="P583">
        <v>2020</v>
      </c>
      <c r="Q583">
        <v>0.3</v>
      </c>
    </row>
    <row r="584" spans="1:17" hidden="1" x14ac:dyDescent="0.25">
      <c r="A584" t="s">
        <v>330</v>
      </c>
      <c r="B584" t="s">
        <v>331</v>
      </c>
      <c r="C584" t="s">
        <v>332</v>
      </c>
      <c r="D584" t="s">
        <v>311</v>
      </c>
      <c r="E584" t="s">
        <v>333</v>
      </c>
      <c r="F584" t="s">
        <v>261</v>
      </c>
      <c r="G584" t="s">
        <v>219</v>
      </c>
      <c r="H584" t="s">
        <v>318</v>
      </c>
      <c r="I584" t="s">
        <v>319</v>
      </c>
      <c r="K584" t="s">
        <v>222</v>
      </c>
      <c r="O584" t="s">
        <v>265</v>
      </c>
      <c r="P584">
        <v>2020</v>
      </c>
    </row>
    <row r="585" spans="1:17" hidden="1" x14ac:dyDescent="0.25">
      <c r="A585" t="s">
        <v>330</v>
      </c>
      <c r="B585" t="s">
        <v>331</v>
      </c>
      <c r="C585" t="s">
        <v>332</v>
      </c>
      <c r="D585" t="s">
        <v>311</v>
      </c>
      <c r="E585" t="s">
        <v>333</v>
      </c>
      <c r="F585" t="s">
        <v>261</v>
      </c>
      <c r="G585" t="s">
        <v>219</v>
      </c>
      <c r="H585" t="s">
        <v>318</v>
      </c>
      <c r="I585" t="s">
        <v>319</v>
      </c>
      <c r="K585" t="s">
        <v>222</v>
      </c>
      <c r="O585" t="s">
        <v>266</v>
      </c>
      <c r="P585">
        <v>2020</v>
      </c>
    </row>
    <row r="586" spans="1:17" hidden="1" x14ac:dyDescent="0.25">
      <c r="A586" t="s">
        <v>330</v>
      </c>
      <c r="B586" t="s">
        <v>331</v>
      </c>
      <c r="C586" t="s">
        <v>332</v>
      </c>
      <c r="D586" t="s">
        <v>311</v>
      </c>
      <c r="E586" t="s">
        <v>333</v>
      </c>
      <c r="F586" t="s">
        <v>261</v>
      </c>
      <c r="G586" t="s">
        <v>219</v>
      </c>
      <c r="H586" t="s">
        <v>318</v>
      </c>
      <c r="I586" t="s">
        <v>319</v>
      </c>
      <c r="K586" t="s">
        <v>222</v>
      </c>
      <c r="O586" t="s">
        <v>195</v>
      </c>
      <c r="P586">
        <v>2030</v>
      </c>
      <c r="Q586">
        <v>0.3</v>
      </c>
    </row>
    <row r="587" spans="1:17" hidden="1" x14ac:dyDescent="0.25">
      <c r="A587" t="s">
        <v>330</v>
      </c>
      <c r="B587" t="s">
        <v>331</v>
      </c>
      <c r="C587" t="s">
        <v>332</v>
      </c>
      <c r="D587" t="s">
        <v>311</v>
      </c>
      <c r="E587" t="s">
        <v>333</v>
      </c>
      <c r="F587" t="s">
        <v>261</v>
      </c>
      <c r="G587" t="s">
        <v>219</v>
      </c>
      <c r="H587" t="s">
        <v>318</v>
      </c>
      <c r="I587" t="s">
        <v>319</v>
      </c>
      <c r="K587" t="s">
        <v>222</v>
      </c>
      <c r="O587" t="s">
        <v>195</v>
      </c>
      <c r="P587">
        <v>2050</v>
      </c>
    </row>
    <row r="588" spans="1:17" hidden="1" x14ac:dyDescent="0.25">
      <c r="A588" t="s">
        <v>330</v>
      </c>
      <c r="B588" t="s">
        <v>331</v>
      </c>
      <c r="C588" t="s">
        <v>332</v>
      </c>
      <c r="D588" t="s">
        <v>311</v>
      </c>
      <c r="E588" t="s">
        <v>333</v>
      </c>
      <c r="F588" t="s">
        <v>261</v>
      </c>
      <c r="G588" t="s">
        <v>219</v>
      </c>
      <c r="H588" t="s">
        <v>318</v>
      </c>
      <c r="I588" t="s">
        <v>319</v>
      </c>
      <c r="K588" t="s">
        <v>222</v>
      </c>
      <c r="O588" t="s">
        <v>265</v>
      </c>
      <c r="P588">
        <v>2050</v>
      </c>
    </row>
    <row r="589" spans="1:17" hidden="1" x14ac:dyDescent="0.25">
      <c r="A589" t="s">
        <v>330</v>
      </c>
      <c r="B589" t="s">
        <v>331</v>
      </c>
      <c r="C589" t="s">
        <v>332</v>
      </c>
      <c r="D589" t="s">
        <v>311</v>
      </c>
      <c r="E589" t="s">
        <v>333</v>
      </c>
      <c r="F589" t="s">
        <v>261</v>
      </c>
      <c r="G589" t="s">
        <v>219</v>
      </c>
      <c r="H589" t="s">
        <v>318</v>
      </c>
      <c r="I589" t="s">
        <v>319</v>
      </c>
      <c r="K589" t="s">
        <v>222</v>
      </c>
      <c r="O589" t="s">
        <v>266</v>
      </c>
      <c r="P589">
        <v>2050</v>
      </c>
    </row>
    <row r="590" spans="1:17" hidden="1" x14ac:dyDescent="0.2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hidden="1" x14ac:dyDescent="0.2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hidden="1" x14ac:dyDescent="0.25">
      <c r="A592" t="s">
        <v>330</v>
      </c>
      <c r="B592" t="s">
        <v>331</v>
      </c>
      <c r="C592" t="s">
        <v>332</v>
      </c>
      <c r="D592" t="s">
        <v>311</v>
      </c>
      <c r="E592" t="s">
        <v>333</v>
      </c>
      <c r="F592" t="s">
        <v>261</v>
      </c>
      <c r="G592" t="s">
        <v>219</v>
      </c>
      <c r="H592" t="s">
        <v>230</v>
      </c>
      <c r="I592" t="s">
        <v>231</v>
      </c>
      <c r="J592" t="s">
        <v>232</v>
      </c>
      <c r="K592" t="s">
        <v>192</v>
      </c>
      <c r="O592" t="s">
        <v>265</v>
      </c>
      <c r="P592">
        <v>2020</v>
      </c>
    </row>
    <row r="593" spans="1:17" hidden="1" x14ac:dyDescent="0.25">
      <c r="A593" t="s">
        <v>330</v>
      </c>
      <c r="B593" t="s">
        <v>331</v>
      </c>
      <c r="C593" t="s">
        <v>332</v>
      </c>
      <c r="D593" t="s">
        <v>311</v>
      </c>
      <c r="E593" t="s">
        <v>333</v>
      </c>
      <c r="F593" t="s">
        <v>261</v>
      </c>
      <c r="G593" t="s">
        <v>219</v>
      </c>
      <c r="H593" t="s">
        <v>230</v>
      </c>
      <c r="I593" t="s">
        <v>231</v>
      </c>
      <c r="J593" t="s">
        <v>232</v>
      </c>
      <c r="K593" t="s">
        <v>192</v>
      </c>
      <c r="O593" t="s">
        <v>266</v>
      </c>
      <c r="P593">
        <v>2020</v>
      </c>
    </row>
    <row r="594" spans="1:17" hidden="1" x14ac:dyDescent="0.2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hidden="1" x14ac:dyDescent="0.25">
      <c r="A595" t="s">
        <v>330</v>
      </c>
      <c r="B595" t="s">
        <v>331</v>
      </c>
      <c r="C595" t="s">
        <v>332</v>
      </c>
      <c r="D595" t="s">
        <v>311</v>
      </c>
      <c r="E595" t="s">
        <v>333</v>
      </c>
      <c r="F595" t="s">
        <v>261</v>
      </c>
      <c r="G595" t="s">
        <v>219</v>
      </c>
      <c r="H595" t="s">
        <v>230</v>
      </c>
      <c r="I595" t="s">
        <v>231</v>
      </c>
      <c r="J595" t="s">
        <v>232</v>
      </c>
      <c r="K595" t="s">
        <v>192</v>
      </c>
      <c r="O595" t="s">
        <v>195</v>
      </c>
      <c r="P595">
        <v>2050</v>
      </c>
    </row>
    <row r="596" spans="1:17" hidden="1" x14ac:dyDescent="0.25">
      <c r="A596" t="s">
        <v>330</v>
      </c>
      <c r="B596" t="s">
        <v>331</v>
      </c>
      <c r="C596" t="s">
        <v>332</v>
      </c>
      <c r="D596" t="s">
        <v>311</v>
      </c>
      <c r="E596" t="s">
        <v>333</v>
      </c>
      <c r="F596" t="s">
        <v>261</v>
      </c>
      <c r="G596" t="s">
        <v>219</v>
      </c>
      <c r="H596" t="s">
        <v>230</v>
      </c>
      <c r="I596" t="s">
        <v>231</v>
      </c>
      <c r="J596" t="s">
        <v>232</v>
      </c>
      <c r="K596" t="s">
        <v>192</v>
      </c>
      <c r="O596" t="s">
        <v>265</v>
      </c>
      <c r="P596">
        <v>2050</v>
      </c>
    </row>
    <row r="597" spans="1:17" hidden="1" x14ac:dyDescent="0.25">
      <c r="A597" t="s">
        <v>330</v>
      </c>
      <c r="B597" t="s">
        <v>331</v>
      </c>
      <c r="C597" t="s">
        <v>332</v>
      </c>
      <c r="D597" t="s">
        <v>311</v>
      </c>
      <c r="E597" t="s">
        <v>333</v>
      </c>
      <c r="F597" t="s">
        <v>261</v>
      </c>
      <c r="G597" t="s">
        <v>219</v>
      </c>
      <c r="H597" t="s">
        <v>230</v>
      </c>
      <c r="I597" t="s">
        <v>231</v>
      </c>
      <c r="J597" t="s">
        <v>232</v>
      </c>
      <c r="K597" t="s">
        <v>192</v>
      </c>
      <c r="O597" t="s">
        <v>266</v>
      </c>
      <c r="P597">
        <v>2050</v>
      </c>
    </row>
    <row r="598" spans="1:17" hidden="1" x14ac:dyDescent="0.2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hidden="1" x14ac:dyDescent="0.2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hidden="1" x14ac:dyDescent="0.2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hidden="1" x14ac:dyDescent="0.2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hidden="1" x14ac:dyDescent="0.2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hidden="1" x14ac:dyDescent="0.2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hidden="1" x14ac:dyDescent="0.2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hidden="1" x14ac:dyDescent="0.2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hidden="1" x14ac:dyDescent="0.2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hidden="1" x14ac:dyDescent="0.2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hidden="1" x14ac:dyDescent="0.2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hidden="1" x14ac:dyDescent="0.2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hidden="1" x14ac:dyDescent="0.2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hidden="1" x14ac:dyDescent="0.2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hidden="1" x14ac:dyDescent="0.2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hidden="1" x14ac:dyDescent="0.2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hidden="1" x14ac:dyDescent="0.2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hidden="1" x14ac:dyDescent="0.2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hidden="1" x14ac:dyDescent="0.2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hidden="1" x14ac:dyDescent="0.2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hidden="1" x14ac:dyDescent="0.2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hidden="1" x14ac:dyDescent="0.2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hidden="1" x14ac:dyDescent="0.2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hidden="1" x14ac:dyDescent="0.2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hidden="1" x14ac:dyDescent="0.2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hidden="1" x14ac:dyDescent="0.2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hidden="1" x14ac:dyDescent="0.2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hidden="1" x14ac:dyDescent="0.2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hidden="1" x14ac:dyDescent="0.2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hidden="1" x14ac:dyDescent="0.2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hidden="1" x14ac:dyDescent="0.2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hidden="1" x14ac:dyDescent="0.2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hidden="1" x14ac:dyDescent="0.2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hidden="1" x14ac:dyDescent="0.2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hidden="1" x14ac:dyDescent="0.2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hidden="1" x14ac:dyDescent="0.2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hidden="1" x14ac:dyDescent="0.2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hidden="1" x14ac:dyDescent="0.2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hidden="1" x14ac:dyDescent="0.2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hidden="1" x14ac:dyDescent="0.2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hidden="1" x14ac:dyDescent="0.2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hidden="1" x14ac:dyDescent="0.2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hidden="1" x14ac:dyDescent="0.2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hidden="1" x14ac:dyDescent="0.2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hidden="1" x14ac:dyDescent="0.2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hidden="1" x14ac:dyDescent="0.2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hidden="1" x14ac:dyDescent="0.2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hidden="1" x14ac:dyDescent="0.2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hidden="1" x14ac:dyDescent="0.2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hidden="1" x14ac:dyDescent="0.2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hidden="1" x14ac:dyDescent="0.2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hidden="1" x14ac:dyDescent="0.2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hidden="1" x14ac:dyDescent="0.2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hidden="1" x14ac:dyDescent="0.2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hidden="1" x14ac:dyDescent="0.2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hidden="1" x14ac:dyDescent="0.2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hidden="1" x14ac:dyDescent="0.2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hidden="1" x14ac:dyDescent="0.2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hidden="1" x14ac:dyDescent="0.2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hidden="1" x14ac:dyDescent="0.2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hidden="1" x14ac:dyDescent="0.2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hidden="1" x14ac:dyDescent="0.2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hidden="1" x14ac:dyDescent="0.2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hidden="1" x14ac:dyDescent="0.2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hidden="1" x14ac:dyDescent="0.2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hidden="1" x14ac:dyDescent="0.2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hidden="1" x14ac:dyDescent="0.2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hidden="1" x14ac:dyDescent="0.2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hidden="1" x14ac:dyDescent="0.2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hidden="1" x14ac:dyDescent="0.2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hidden="1" x14ac:dyDescent="0.2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hidden="1" x14ac:dyDescent="0.2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hidden="1" x14ac:dyDescent="0.2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hidden="1" x14ac:dyDescent="0.2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hidden="1" x14ac:dyDescent="0.2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hidden="1" x14ac:dyDescent="0.2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hidden="1" x14ac:dyDescent="0.2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hidden="1" x14ac:dyDescent="0.2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hidden="1" x14ac:dyDescent="0.2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hidden="1" x14ac:dyDescent="0.2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hidden="1" x14ac:dyDescent="0.2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hidden="1" x14ac:dyDescent="0.2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hidden="1" x14ac:dyDescent="0.2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hidden="1" x14ac:dyDescent="0.2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hidden="1" x14ac:dyDescent="0.2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hidden="1" x14ac:dyDescent="0.2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hidden="1" x14ac:dyDescent="0.2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hidden="1" x14ac:dyDescent="0.2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hidden="1" x14ac:dyDescent="0.2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hidden="1" x14ac:dyDescent="0.2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hidden="1" x14ac:dyDescent="0.2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hidden="1" x14ac:dyDescent="0.2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hidden="1" x14ac:dyDescent="0.2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hidden="1" x14ac:dyDescent="0.2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hidden="1" x14ac:dyDescent="0.2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hidden="1" x14ac:dyDescent="0.2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hidden="1" x14ac:dyDescent="0.2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hidden="1" x14ac:dyDescent="0.2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hidden="1" x14ac:dyDescent="0.2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hidden="1" x14ac:dyDescent="0.2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hidden="1" x14ac:dyDescent="0.2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hidden="1" x14ac:dyDescent="0.2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hidden="1" x14ac:dyDescent="0.2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hidden="1" x14ac:dyDescent="0.2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hidden="1" x14ac:dyDescent="0.2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hidden="1" x14ac:dyDescent="0.2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hidden="1" x14ac:dyDescent="0.2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hidden="1" x14ac:dyDescent="0.2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hidden="1" x14ac:dyDescent="0.2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hidden="1" x14ac:dyDescent="0.2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hidden="1" x14ac:dyDescent="0.2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hidden="1" x14ac:dyDescent="0.2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hidden="1" x14ac:dyDescent="0.2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hidden="1" x14ac:dyDescent="0.2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hidden="1" x14ac:dyDescent="0.2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hidden="1" x14ac:dyDescent="0.2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hidden="1" x14ac:dyDescent="0.2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hidden="1" x14ac:dyDescent="0.2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hidden="1" x14ac:dyDescent="0.2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hidden="1" x14ac:dyDescent="0.2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hidden="1" x14ac:dyDescent="0.2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hidden="1" x14ac:dyDescent="0.2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hidden="1" x14ac:dyDescent="0.2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hidden="1" x14ac:dyDescent="0.2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hidden="1" x14ac:dyDescent="0.2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hidden="1" x14ac:dyDescent="0.2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hidden="1" x14ac:dyDescent="0.2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hidden="1" x14ac:dyDescent="0.2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hidden="1" x14ac:dyDescent="0.2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hidden="1" x14ac:dyDescent="0.2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hidden="1" x14ac:dyDescent="0.2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hidden="1" x14ac:dyDescent="0.2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hidden="1" x14ac:dyDescent="0.2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hidden="1" x14ac:dyDescent="0.2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hidden="1" x14ac:dyDescent="0.2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hidden="1" x14ac:dyDescent="0.2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hidden="1" x14ac:dyDescent="0.2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hidden="1" x14ac:dyDescent="0.2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hidden="1" x14ac:dyDescent="0.2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hidden="1" x14ac:dyDescent="0.2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hidden="1" x14ac:dyDescent="0.2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hidden="1" x14ac:dyDescent="0.2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hidden="1" x14ac:dyDescent="0.2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hidden="1" x14ac:dyDescent="0.2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hidden="1" x14ac:dyDescent="0.25">
      <c r="A742" t="s">
        <v>341</v>
      </c>
      <c r="B742" t="s">
        <v>342</v>
      </c>
      <c r="C742" t="s">
        <v>343</v>
      </c>
      <c r="D742" t="s">
        <v>311</v>
      </c>
      <c r="E742" t="s">
        <v>333</v>
      </c>
      <c r="F742" t="s">
        <v>261</v>
      </c>
      <c r="G742" t="s">
        <v>196</v>
      </c>
      <c r="H742" t="s">
        <v>213</v>
      </c>
      <c r="I742" t="s">
        <v>214</v>
      </c>
      <c r="K742" t="s">
        <v>215</v>
      </c>
      <c r="O742" t="s">
        <v>195</v>
      </c>
      <c r="P742">
        <v>2015</v>
      </c>
      <c r="Q742">
        <v>300</v>
      </c>
    </row>
    <row r="743" spans="1:17" hidden="1" x14ac:dyDescent="0.25">
      <c r="A743" t="s">
        <v>341</v>
      </c>
      <c r="B743" t="s">
        <v>342</v>
      </c>
      <c r="C743" t="s">
        <v>343</v>
      </c>
      <c r="D743" t="s">
        <v>311</v>
      </c>
      <c r="E743" t="s">
        <v>333</v>
      </c>
      <c r="F743" t="s">
        <v>261</v>
      </c>
      <c r="G743" t="s">
        <v>196</v>
      </c>
      <c r="H743" t="s">
        <v>213</v>
      </c>
      <c r="I743" t="s">
        <v>214</v>
      </c>
      <c r="K743" t="s">
        <v>215</v>
      </c>
      <c r="O743" t="s">
        <v>195</v>
      </c>
      <c r="P743">
        <v>2020</v>
      </c>
      <c r="Q743">
        <v>300</v>
      </c>
    </row>
    <row r="744" spans="1:17" hidden="1" x14ac:dyDescent="0.25">
      <c r="A744" t="s">
        <v>341</v>
      </c>
      <c r="B744" t="s">
        <v>342</v>
      </c>
      <c r="C744" t="s">
        <v>343</v>
      </c>
      <c r="D744" t="s">
        <v>311</v>
      </c>
      <c r="E744" t="s">
        <v>333</v>
      </c>
      <c r="F744" t="s">
        <v>261</v>
      </c>
      <c r="G744" t="s">
        <v>196</v>
      </c>
      <c r="H744" t="s">
        <v>213</v>
      </c>
      <c r="I744" t="s">
        <v>214</v>
      </c>
      <c r="K744" t="s">
        <v>215</v>
      </c>
      <c r="O744" t="s">
        <v>265</v>
      </c>
      <c r="P744">
        <v>2020</v>
      </c>
      <c r="Q744">
        <v>200</v>
      </c>
    </row>
    <row r="745" spans="1:17" hidden="1" x14ac:dyDescent="0.25">
      <c r="A745" t="s">
        <v>341</v>
      </c>
      <c r="B745" t="s">
        <v>342</v>
      </c>
      <c r="C745" t="s">
        <v>343</v>
      </c>
      <c r="D745" t="s">
        <v>311</v>
      </c>
      <c r="E745" t="s">
        <v>333</v>
      </c>
      <c r="F745" t="s">
        <v>261</v>
      </c>
      <c r="G745" t="s">
        <v>196</v>
      </c>
      <c r="H745" t="s">
        <v>213</v>
      </c>
      <c r="I745" t="s">
        <v>214</v>
      </c>
      <c r="K745" t="s">
        <v>215</v>
      </c>
      <c r="O745" t="s">
        <v>266</v>
      </c>
      <c r="P745">
        <v>2020</v>
      </c>
      <c r="Q745">
        <v>400</v>
      </c>
    </row>
    <row r="746" spans="1:17" hidden="1" x14ac:dyDescent="0.25">
      <c r="A746" t="s">
        <v>341</v>
      </c>
      <c r="B746" t="s">
        <v>342</v>
      </c>
      <c r="C746" t="s">
        <v>343</v>
      </c>
      <c r="D746" t="s">
        <v>311</v>
      </c>
      <c r="E746" t="s">
        <v>333</v>
      </c>
      <c r="F746" t="s">
        <v>261</v>
      </c>
      <c r="G746" t="s">
        <v>196</v>
      </c>
      <c r="H746" t="s">
        <v>213</v>
      </c>
      <c r="I746" t="s">
        <v>214</v>
      </c>
      <c r="K746" t="s">
        <v>215</v>
      </c>
      <c r="O746" t="s">
        <v>195</v>
      </c>
      <c r="P746">
        <v>2030</v>
      </c>
      <c r="Q746">
        <v>300</v>
      </c>
    </row>
    <row r="747" spans="1:17" hidden="1" x14ac:dyDescent="0.25">
      <c r="A747" t="s">
        <v>341</v>
      </c>
      <c r="B747" t="s">
        <v>342</v>
      </c>
      <c r="C747" t="s">
        <v>343</v>
      </c>
      <c r="D747" t="s">
        <v>311</v>
      </c>
      <c r="E747" t="s">
        <v>333</v>
      </c>
      <c r="F747" t="s">
        <v>261</v>
      </c>
      <c r="G747" t="s">
        <v>196</v>
      </c>
      <c r="H747" t="s">
        <v>213</v>
      </c>
      <c r="I747" t="s">
        <v>214</v>
      </c>
      <c r="K747" t="s">
        <v>215</v>
      </c>
      <c r="O747" t="s">
        <v>195</v>
      </c>
      <c r="P747">
        <v>2050</v>
      </c>
    </row>
    <row r="748" spans="1:17" hidden="1" x14ac:dyDescent="0.25">
      <c r="A748" t="s">
        <v>341</v>
      </c>
      <c r="B748" t="s">
        <v>342</v>
      </c>
      <c r="C748" t="s">
        <v>343</v>
      </c>
      <c r="D748" t="s">
        <v>311</v>
      </c>
      <c r="E748" t="s">
        <v>333</v>
      </c>
      <c r="F748" t="s">
        <v>261</v>
      </c>
      <c r="G748" t="s">
        <v>196</v>
      </c>
      <c r="H748" t="s">
        <v>213</v>
      </c>
      <c r="I748" t="s">
        <v>214</v>
      </c>
      <c r="K748" t="s">
        <v>215</v>
      </c>
      <c r="O748" t="s">
        <v>265</v>
      </c>
      <c r="P748">
        <v>2050</v>
      </c>
    </row>
    <row r="749" spans="1:17" hidden="1" x14ac:dyDescent="0.25">
      <c r="A749" t="s">
        <v>341</v>
      </c>
      <c r="B749" t="s">
        <v>342</v>
      </c>
      <c r="C749" t="s">
        <v>343</v>
      </c>
      <c r="D749" t="s">
        <v>311</v>
      </c>
      <c r="E749" t="s">
        <v>333</v>
      </c>
      <c r="F749" t="s">
        <v>261</v>
      </c>
      <c r="G749" t="s">
        <v>196</v>
      </c>
      <c r="H749" t="s">
        <v>213</v>
      </c>
      <c r="I749" t="s">
        <v>214</v>
      </c>
      <c r="K749" t="s">
        <v>215</v>
      </c>
      <c r="O749" t="s">
        <v>266</v>
      </c>
      <c r="P749">
        <v>2050</v>
      </c>
    </row>
    <row r="750" spans="1:17" hidden="1" x14ac:dyDescent="0.2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hidden="1" x14ac:dyDescent="0.2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hidden="1" x14ac:dyDescent="0.2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hidden="1" x14ac:dyDescent="0.2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hidden="1" x14ac:dyDescent="0.2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hidden="1" x14ac:dyDescent="0.2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hidden="1" x14ac:dyDescent="0.2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hidden="1" x14ac:dyDescent="0.2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hidden="1" x14ac:dyDescent="0.2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hidden="1" x14ac:dyDescent="0.2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hidden="1" x14ac:dyDescent="0.2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hidden="1" x14ac:dyDescent="0.2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hidden="1" x14ac:dyDescent="0.2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hidden="1" x14ac:dyDescent="0.2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hidden="1" x14ac:dyDescent="0.2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hidden="1" x14ac:dyDescent="0.2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hidden="1" x14ac:dyDescent="0.2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hidden="1" x14ac:dyDescent="0.2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hidden="1" x14ac:dyDescent="0.2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hidden="1" x14ac:dyDescent="0.2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hidden="1" x14ac:dyDescent="0.2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hidden="1" x14ac:dyDescent="0.2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hidden="1" x14ac:dyDescent="0.2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hidden="1" x14ac:dyDescent="0.2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hidden="1" x14ac:dyDescent="0.2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hidden="1" x14ac:dyDescent="0.2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hidden="1" x14ac:dyDescent="0.2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hidden="1" x14ac:dyDescent="0.2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hidden="1" x14ac:dyDescent="0.2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hidden="1" x14ac:dyDescent="0.25">
      <c r="A779" t="s">
        <v>341</v>
      </c>
      <c r="B779" t="s">
        <v>342</v>
      </c>
      <c r="C779" t="s">
        <v>343</v>
      </c>
      <c r="D779" t="s">
        <v>311</v>
      </c>
      <c r="E779" t="s">
        <v>333</v>
      </c>
      <c r="F779" t="s">
        <v>261</v>
      </c>
      <c r="G779" t="s">
        <v>219</v>
      </c>
      <c r="H779" t="s">
        <v>220</v>
      </c>
      <c r="I779" t="s">
        <v>221</v>
      </c>
      <c r="K779" t="s">
        <v>222</v>
      </c>
      <c r="M779" t="s">
        <v>317</v>
      </c>
      <c r="O779" t="s">
        <v>195</v>
      </c>
      <c r="P779">
        <v>2050</v>
      </c>
    </row>
    <row r="780" spans="1:17" hidden="1" x14ac:dyDescent="0.25">
      <c r="A780" t="s">
        <v>341</v>
      </c>
      <c r="B780" t="s">
        <v>342</v>
      </c>
      <c r="C780" t="s">
        <v>343</v>
      </c>
      <c r="D780" t="s">
        <v>311</v>
      </c>
      <c r="E780" t="s">
        <v>333</v>
      </c>
      <c r="F780" t="s">
        <v>261</v>
      </c>
      <c r="G780" t="s">
        <v>219</v>
      </c>
      <c r="H780" t="s">
        <v>220</v>
      </c>
      <c r="I780" t="s">
        <v>221</v>
      </c>
      <c r="K780" t="s">
        <v>222</v>
      </c>
      <c r="M780" t="s">
        <v>317</v>
      </c>
      <c r="O780" t="s">
        <v>265</v>
      </c>
      <c r="P780">
        <v>2050</v>
      </c>
    </row>
    <row r="781" spans="1:17" hidden="1" x14ac:dyDescent="0.25">
      <c r="A781" t="s">
        <v>341</v>
      </c>
      <c r="B781" t="s">
        <v>342</v>
      </c>
      <c r="C781" t="s">
        <v>343</v>
      </c>
      <c r="D781" t="s">
        <v>311</v>
      </c>
      <c r="E781" t="s">
        <v>333</v>
      </c>
      <c r="F781" t="s">
        <v>261</v>
      </c>
      <c r="G781" t="s">
        <v>219</v>
      </c>
      <c r="H781" t="s">
        <v>220</v>
      </c>
      <c r="I781" t="s">
        <v>221</v>
      </c>
      <c r="K781" t="s">
        <v>222</v>
      </c>
      <c r="M781" t="s">
        <v>317</v>
      </c>
      <c r="O781" t="s">
        <v>266</v>
      </c>
      <c r="P781">
        <v>2050</v>
      </c>
    </row>
    <row r="782" spans="1:17" hidden="1" x14ac:dyDescent="0.2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hidden="1" x14ac:dyDescent="0.2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hidden="1" x14ac:dyDescent="0.2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hidden="1" x14ac:dyDescent="0.2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hidden="1" x14ac:dyDescent="0.2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hidden="1" x14ac:dyDescent="0.25">
      <c r="A787" t="s">
        <v>341</v>
      </c>
      <c r="B787" t="s">
        <v>342</v>
      </c>
      <c r="C787" t="s">
        <v>343</v>
      </c>
      <c r="D787" t="s">
        <v>311</v>
      </c>
      <c r="E787" t="s">
        <v>333</v>
      </c>
      <c r="F787" t="s">
        <v>261</v>
      </c>
      <c r="G787" t="s">
        <v>219</v>
      </c>
      <c r="H787" t="s">
        <v>224</v>
      </c>
      <c r="I787" t="s">
        <v>225</v>
      </c>
      <c r="K787" t="s">
        <v>222</v>
      </c>
      <c r="M787" t="s">
        <v>317</v>
      </c>
      <c r="O787" t="s">
        <v>195</v>
      </c>
      <c r="P787">
        <v>2050</v>
      </c>
    </row>
    <row r="788" spans="1:17" hidden="1" x14ac:dyDescent="0.25">
      <c r="A788" t="s">
        <v>341</v>
      </c>
      <c r="B788" t="s">
        <v>342</v>
      </c>
      <c r="C788" t="s">
        <v>343</v>
      </c>
      <c r="D788" t="s">
        <v>311</v>
      </c>
      <c r="E788" t="s">
        <v>333</v>
      </c>
      <c r="F788" t="s">
        <v>261</v>
      </c>
      <c r="G788" t="s">
        <v>219</v>
      </c>
      <c r="H788" t="s">
        <v>224</v>
      </c>
      <c r="I788" t="s">
        <v>225</v>
      </c>
      <c r="K788" t="s">
        <v>222</v>
      </c>
      <c r="M788" t="s">
        <v>317</v>
      </c>
      <c r="O788" t="s">
        <v>265</v>
      </c>
      <c r="P788">
        <v>2050</v>
      </c>
    </row>
    <row r="789" spans="1:17" hidden="1" x14ac:dyDescent="0.25">
      <c r="A789" t="s">
        <v>341</v>
      </c>
      <c r="B789" t="s">
        <v>342</v>
      </c>
      <c r="C789" t="s">
        <v>343</v>
      </c>
      <c r="D789" t="s">
        <v>311</v>
      </c>
      <c r="E789" t="s">
        <v>333</v>
      </c>
      <c r="F789" t="s">
        <v>261</v>
      </c>
      <c r="G789" t="s">
        <v>219</v>
      </c>
      <c r="H789" t="s">
        <v>224</v>
      </c>
      <c r="I789" t="s">
        <v>225</v>
      </c>
      <c r="K789" t="s">
        <v>222</v>
      </c>
      <c r="M789" t="s">
        <v>317</v>
      </c>
      <c r="O789" t="s">
        <v>266</v>
      </c>
      <c r="P789">
        <v>2050</v>
      </c>
    </row>
    <row r="790" spans="1:17" hidden="1" x14ac:dyDescent="0.2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hidden="1" x14ac:dyDescent="0.2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hidden="1" x14ac:dyDescent="0.2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hidden="1" x14ac:dyDescent="0.2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hidden="1" x14ac:dyDescent="0.2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hidden="1" x14ac:dyDescent="0.25">
      <c r="A795" t="s">
        <v>341</v>
      </c>
      <c r="B795" t="s">
        <v>342</v>
      </c>
      <c r="C795" t="s">
        <v>343</v>
      </c>
      <c r="D795" t="s">
        <v>311</v>
      </c>
      <c r="E795" t="s">
        <v>333</v>
      </c>
      <c r="F795" t="s">
        <v>261</v>
      </c>
      <c r="G795" t="s">
        <v>219</v>
      </c>
      <c r="H795" t="s">
        <v>226</v>
      </c>
      <c r="I795" t="s">
        <v>227</v>
      </c>
      <c r="K795" t="s">
        <v>222</v>
      </c>
      <c r="M795" t="s">
        <v>317</v>
      </c>
      <c r="O795" t="s">
        <v>195</v>
      </c>
      <c r="P795">
        <v>2050</v>
      </c>
    </row>
    <row r="796" spans="1:17" hidden="1" x14ac:dyDescent="0.25">
      <c r="A796" t="s">
        <v>341</v>
      </c>
      <c r="B796" t="s">
        <v>342</v>
      </c>
      <c r="C796" t="s">
        <v>343</v>
      </c>
      <c r="D796" t="s">
        <v>311</v>
      </c>
      <c r="E796" t="s">
        <v>333</v>
      </c>
      <c r="F796" t="s">
        <v>261</v>
      </c>
      <c r="G796" t="s">
        <v>219</v>
      </c>
      <c r="H796" t="s">
        <v>226</v>
      </c>
      <c r="I796" t="s">
        <v>227</v>
      </c>
      <c r="K796" t="s">
        <v>222</v>
      </c>
      <c r="M796" t="s">
        <v>317</v>
      </c>
      <c r="O796" t="s">
        <v>265</v>
      </c>
      <c r="P796">
        <v>2050</v>
      </c>
    </row>
    <row r="797" spans="1:17" hidden="1" x14ac:dyDescent="0.25">
      <c r="A797" t="s">
        <v>341</v>
      </c>
      <c r="B797" t="s">
        <v>342</v>
      </c>
      <c r="C797" t="s">
        <v>343</v>
      </c>
      <c r="D797" t="s">
        <v>311</v>
      </c>
      <c r="E797" t="s">
        <v>333</v>
      </c>
      <c r="F797" t="s">
        <v>261</v>
      </c>
      <c r="G797" t="s">
        <v>219</v>
      </c>
      <c r="H797" t="s">
        <v>226</v>
      </c>
      <c r="I797" t="s">
        <v>227</v>
      </c>
      <c r="K797" t="s">
        <v>222</v>
      </c>
      <c r="M797" t="s">
        <v>317</v>
      </c>
      <c r="O797" t="s">
        <v>266</v>
      </c>
      <c r="P797">
        <v>2050</v>
      </c>
    </row>
    <row r="798" spans="1:17" hidden="1" x14ac:dyDescent="0.2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hidden="1" x14ac:dyDescent="0.2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hidden="1" x14ac:dyDescent="0.25">
      <c r="A800" t="s">
        <v>341</v>
      </c>
      <c r="B800" t="s">
        <v>342</v>
      </c>
      <c r="C800" t="s">
        <v>343</v>
      </c>
      <c r="D800" t="s">
        <v>311</v>
      </c>
      <c r="E800" t="s">
        <v>333</v>
      </c>
      <c r="F800" t="s">
        <v>261</v>
      </c>
      <c r="G800" t="s">
        <v>219</v>
      </c>
      <c r="H800" t="s">
        <v>318</v>
      </c>
      <c r="I800" t="s">
        <v>319</v>
      </c>
      <c r="K800" t="s">
        <v>222</v>
      </c>
      <c r="M800" t="s">
        <v>317</v>
      </c>
      <c r="O800" t="s">
        <v>265</v>
      </c>
      <c r="P800">
        <v>2020</v>
      </c>
    </row>
    <row r="801" spans="1:17" hidden="1" x14ac:dyDescent="0.25">
      <c r="A801" t="s">
        <v>341</v>
      </c>
      <c r="B801" t="s">
        <v>342</v>
      </c>
      <c r="C801" t="s">
        <v>343</v>
      </c>
      <c r="D801" t="s">
        <v>311</v>
      </c>
      <c r="E801" t="s">
        <v>333</v>
      </c>
      <c r="F801" t="s">
        <v>261</v>
      </c>
      <c r="G801" t="s">
        <v>219</v>
      </c>
      <c r="H801" t="s">
        <v>318</v>
      </c>
      <c r="I801" t="s">
        <v>319</v>
      </c>
      <c r="K801" t="s">
        <v>222</v>
      </c>
      <c r="M801" t="s">
        <v>317</v>
      </c>
      <c r="O801" t="s">
        <v>266</v>
      </c>
      <c r="P801">
        <v>2020</v>
      </c>
    </row>
    <row r="802" spans="1:17" hidden="1" x14ac:dyDescent="0.2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hidden="1" x14ac:dyDescent="0.25">
      <c r="A803" t="s">
        <v>341</v>
      </c>
      <c r="B803" t="s">
        <v>342</v>
      </c>
      <c r="C803" t="s">
        <v>343</v>
      </c>
      <c r="D803" t="s">
        <v>311</v>
      </c>
      <c r="E803" t="s">
        <v>333</v>
      </c>
      <c r="F803" t="s">
        <v>261</v>
      </c>
      <c r="G803" t="s">
        <v>219</v>
      </c>
      <c r="H803" t="s">
        <v>318</v>
      </c>
      <c r="I803" t="s">
        <v>319</v>
      </c>
      <c r="K803" t="s">
        <v>222</v>
      </c>
      <c r="M803" t="s">
        <v>317</v>
      </c>
      <c r="O803" t="s">
        <v>195</v>
      </c>
      <c r="P803">
        <v>2050</v>
      </c>
    </row>
    <row r="804" spans="1:17" hidden="1" x14ac:dyDescent="0.25">
      <c r="A804" t="s">
        <v>341</v>
      </c>
      <c r="B804" t="s">
        <v>342</v>
      </c>
      <c r="C804" t="s">
        <v>343</v>
      </c>
      <c r="D804" t="s">
        <v>311</v>
      </c>
      <c r="E804" t="s">
        <v>333</v>
      </c>
      <c r="F804" t="s">
        <v>261</v>
      </c>
      <c r="G804" t="s">
        <v>219</v>
      </c>
      <c r="H804" t="s">
        <v>318</v>
      </c>
      <c r="I804" t="s">
        <v>319</v>
      </c>
      <c r="K804" t="s">
        <v>222</v>
      </c>
      <c r="M804" t="s">
        <v>317</v>
      </c>
      <c r="O804" t="s">
        <v>265</v>
      </c>
      <c r="P804">
        <v>2050</v>
      </c>
    </row>
    <row r="805" spans="1:17" hidden="1" x14ac:dyDescent="0.25">
      <c r="A805" t="s">
        <v>341</v>
      </c>
      <c r="B805" t="s">
        <v>342</v>
      </c>
      <c r="C805" t="s">
        <v>343</v>
      </c>
      <c r="D805" t="s">
        <v>311</v>
      </c>
      <c r="E805" t="s">
        <v>333</v>
      </c>
      <c r="F805" t="s">
        <v>261</v>
      </c>
      <c r="G805" t="s">
        <v>219</v>
      </c>
      <c r="H805" t="s">
        <v>318</v>
      </c>
      <c r="I805" t="s">
        <v>319</v>
      </c>
      <c r="K805" t="s">
        <v>222</v>
      </c>
      <c r="M805" t="s">
        <v>317</v>
      </c>
      <c r="O805" t="s">
        <v>266</v>
      </c>
      <c r="P805">
        <v>2050</v>
      </c>
    </row>
    <row r="806" spans="1:17" hidden="1" x14ac:dyDescent="0.2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hidden="1" x14ac:dyDescent="0.2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hidden="1" x14ac:dyDescent="0.2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hidden="1" x14ac:dyDescent="0.2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hidden="1" x14ac:dyDescent="0.2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hidden="1" x14ac:dyDescent="0.2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hidden="1" x14ac:dyDescent="0.2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hidden="1" x14ac:dyDescent="0.2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hidden="1" x14ac:dyDescent="0.2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hidden="1" x14ac:dyDescent="0.2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hidden="1" x14ac:dyDescent="0.2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hidden="1" x14ac:dyDescent="0.2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hidden="1" x14ac:dyDescent="0.2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hidden="1" x14ac:dyDescent="0.2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hidden="1" x14ac:dyDescent="0.2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hidden="1" x14ac:dyDescent="0.2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hidden="1" x14ac:dyDescent="0.2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hidden="1" x14ac:dyDescent="0.2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hidden="1" x14ac:dyDescent="0.2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hidden="1" x14ac:dyDescent="0.2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hidden="1" x14ac:dyDescent="0.2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hidden="1" x14ac:dyDescent="0.2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hidden="1" x14ac:dyDescent="0.2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hidden="1" x14ac:dyDescent="0.2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hidden="1" x14ac:dyDescent="0.2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hidden="1" x14ac:dyDescent="0.2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hidden="1" x14ac:dyDescent="0.2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hidden="1" x14ac:dyDescent="0.2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hidden="1" x14ac:dyDescent="0.2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hidden="1" x14ac:dyDescent="0.2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hidden="1" x14ac:dyDescent="0.2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hidden="1" x14ac:dyDescent="0.2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hidden="1" x14ac:dyDescent="0.2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hidden="1" x14ac:dyDescent="0.2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hidden="1" x14ac:dyDescent="0.2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hidden="1" x14ac:dyDescent="0.2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hidden="1" x14ac:dyDescent="0.2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hidden="1" x14ac:dyDescent="0.2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hidden="1" x14ac:dyDescent="0.2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hidden="1" x14ac:dyDescent="0.2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hidden="1" x14ac:dyDescent="0.2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hidden="1" x14ac:dyDescent="0.2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hidden="1" x14ac:dyDescent="0.2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hidden="1" x14ac:dyDescent="0.2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hidden="1" x14ac:dyDescent="0.2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hidden="1" x14ac:dyDescent="0.2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hidden="1" x14ac:dyDescent="0.2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hidden="1" x14ac:dyDescent="0.2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hidden="1" x14ac:dyDescent="0.2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hidden="1" x14ac:dyDescent="0.2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hidden="1" x14ac:dyDescent="0.2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hidden="1" x14ac:dyDescent="0.2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hidden="1" x14ac:dyDescent="0.2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hidden="1" x14ac:dyDescent="0.2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hidden="1" x14ac:dyDescent="0.2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hidden="1" x14ac:dyDescent="0.2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hidden="1" x14ac:dyDescent="0.2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hidden="1" x14ac:dyDescent="0.2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hidden="1" x14ac:dyDescent="0.2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hidden="1" x14ac:dyDescent="0.2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hidden="1" x14ac:dyDescent="0.2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hidden="1" x14ac:dyDescent="0.2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hidden="1" x14ac:dyDescent="0.2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hidden="1" x14ac:dyDescent="0.2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hidden="1" x14ac:dyDescent="0.2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hidden="1" x14ac:dyDescent="0.2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hidden="1" x14ac:dyDescent="0.2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hidden="1" x14ac:dyDescent="0.2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hidden="1" x14ac:dyDescent="0.2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hidden="1" x14ac:dyDescent="0.2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hidden="1" x14ac:dyDescent="0.2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hidden="1" x14ac:dyDescent="0.2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hidden="1" x14ac:dyDescent="0.2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hidden="1" x14ac:dyDescent="0.2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hidden="1" x14ac:dyDescent="0.2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hidden="1" x14ac:dyDescent="0.2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hidden="1" x14ac:dyDescent="0.2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hidden="1" x14ac:dyDescent="0.2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hidden="1" x14ac:dyDescent="0.2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hidden="1" x14ac:dyDescent="0.2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hidden="1" x14ac:dyDescent="0.2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hidden="1" x14ac:dyDescent="0.2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hidden="1" x14ac:dyDescent="0.2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hidden="1" x14ac:dyDescent="0.2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hidden="1" x14ac:dyDescent="0.2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hidden="1" x14ac:dyDescent="0.2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hidden="1" x14ac:dyDescent="0.2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hidden="1" x14ac:dyDescent="0.2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hidden="1" x14ac:dyDescent="0.2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hidden="1" x14ac:dyDescent="0.2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hidden="1" x14ac:dyDescent="0.2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hidden="1" x14ac:dyDescent="0.2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hidden="1" x14ac:dyDescent="0.2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hidden="1" x14ac:dyDescent="0.2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hidden="1" x14ac:dyDescent="0.2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hidden="1" x14ac:dyDescent="0.2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hidden="1" x14ac:dyDescent="0.25">
      <c r="A902" t="s">
        <v>346</v>
      </c>
      <c r="B902" t="s">
        <v>347</v>
      </c>
      <c r="C902" t="s">
        <v>348</v>
      </c>
      <c r="D902" t="s">
        <v>311</v>
      </c>
      <c r="E902" t="s">
        <v>333</v>
      </c>
      <c r="F902" t="s">
        <v>349</v>
      </c>
      <c r="G902" t="s">
        <v>196</v>
      </c>
      <c r="H902" t="s">
        <v>201</v>
      </c>
      <c r="I902" t="s">
        <v>202</v>
      </c>
      <c r="K902" t="s">
        <v>203</v>
      </c>
      <c r="O902" t="s">
        <v>195</v>
      </c>
      <c r="P902">
        <v>2015</v>
      </c>
    </row>
    <row r="903" spans="1:16" hidden="1" x14ac:dyDescent="0.25">
      <c r="A903" t="s">
        <v>346</v>
      </c>
      <c r="B903" t="s">
        <v>347</v>
      </c>
      <c r="C903" t="s">
        <v>348</v>
      </c>
      <c r="D903" t="s">
        <v>311</v>
      </c>
      <c r="E903" t="s">
        <v>333</v>
      </c>
      <c r="F903" t="s">
        <v>349</v>
      </c>
      <c r="G903" t="s">
        <v>196</v>
      </c>
      <c r="H903" t="s">
        <v>201</v>
      </c>
      <c r="I903" t="s">
        <v>202</v>
      </c>
      <c r="K903" t="s">
        <v>203</v>
      </c>
      <c r="O903" t="s">
        <v>195</v>
      </c>
      <c r="P903">
        <v>2020</v>
      </c>
    </row>
    <row r="904" spans="1:16" hidden="1" x14ac:dyDescent="0.25">
      <c r="A904" t="s">
        <v>346</v>
      </c>
      <c r="B904" t="s">
        <v>347</v>
      </c>
      <c r="C904" t="s">
        <v>348</v>
      </c>
      <c r="D904" t="s">
        <v>311</v>
      </c>
      <c r="E904" t="s">
        <v>333</v>
      </c>
      <c r="F904" t="s">
        <v>349</v>
      </c>
      <c r="G904" t="s">
        <v>196</v>
      </c>
      <c r="H904" t="s">
        <v>201</v>
      </c>
      <c r="I904" t="s">
        <v>202</v>
      </c>
      <c r="K904" t="s">
        <v>203</v>
      </c>
      <c r="O904" t="s">
        <v>265</v>
      </c>
      <c r="P904">
        <v>2020</v>
      </c>
    </row>
    <row r="905" spans="1:16" hidden="1" x14ac:dyDescent="0.25">
      <c r="A905" t="s">
        <v>346</v>
      </c>
      <c r="B905" t="s">
        <v>347</v>
      </c>
      <c r="C905" t="s">
        <v>348</v>
      </c>
      <c r="D905" t="s">
        <v>311</v>
      </c>
      <c r="E905" t="s">
        <v>333</v>
      </c>
      <c r="F905" t="s">
        <v>349</v>
      </c>
      <c r="G905" t="s">
        <v>196</v>
      </c>
      <c r="H905" t="s">
        <v>201</v>
      </c>
      <c r="I905" t="s">
        <v>202</v>
      </c>
      <c r="K905" t="s">
        <v>203</v>
      </c>
      <c r="O905" t="s">
        <v>266</v>
      </c>
      <c r="P905">
        <v>2020</v>
      </c>
    </row>
    <row r="906" spans="1:16" hidden="1" x14ac:dyDescent="0.25">
      <c r="A906" t="s">
        <v>346</v>
      </c>
      <c r="B906" t="s">
        <v>347</v>
      </c>
      <c r="C906" t="s">
        <v>348</v>
      </c>
      <c r="D906" t="s">
        <v>311</v>
      </c>
      <c r="E906" t="s">
        <v>333</v>
      </c>
      <c r="F906" t="s">
        <v>349</v>
      </c>
      <c r="G906" t="s">
        <v>196</v>
      </c>
      <c r="H906" t="s">
        <v>201</v>
      </c>
      <c r="I906" t="s">
        <v>202</v>
      </c>
      <c r="K906" t="s">
        <v>203</v>
      </c>
      <c r="O906" t="s">
        <v>195</v>
      </c>
      <c r="P906">
        <v>2030</v>
      </c>
    </row>
    <row r="907" spans="1:16" hidden="1" x14ac:dyDescent="0.25">
      <c r="A907" t="s">
        <v>346</v>
      </c>
      <c r="B907" t="s">
        <v>347</v>
      </c>
      <c r="C907" t="s">
        <v>348</v>
      </c>
      <c r="D907" t="s">
        <v>311</v>
      </c>
      <c r="E907" t="s">
        <v>333</v>
      </c>
      <c r="F907" t="s">
        <v>349</v>
      </c>
      <c r="G907" t="s">
        <v>196</v>
      </c>
      <c r="H907" t="s">
        <v>201</v>
      </c>
      <c r="I907" t="s">
        <v>202</v>
      </c>
      <c r="K907" t="s">
        <v>203</v>
      </c>
      <c r="O907" t="s">
        <v>195</v>
      </c>
      <c r="P907">
        <v>2050</v>
      </c>
    </row>
    <row r="908" spans="1:16" hidden="1" x14ac:dyDescent="0.25">
      <c r="A908" t="s">
        <v>346</v>
      </c>
      <c r="B908" t="s">
        <v>347</v>
      </c>
      <c r="C908" t="s">
        <v>348</v>
      </c>
      <c r="D908" t="s">
        <v>311</v>
      </c>
      <c r="E908" t="s">
        <v>333</v>
      </c>
      <c r="F908" t="s">
        <v>349</v>
      </c>
      <c r="G908" t="s">
        <v>196</v>
      </c>
      <c r="H908" t="s">
        <v>201</v>
      </c>
      <c r="I908" t="s">
        <v>202</v>
      </c>
      <c r="K908" t="s">
        <v>203</v>
      </c>
      <c r="O908" t="s">
        <v>265</v>
      </c>
      <c r="P908">
        <v>2050</v>
      </c>
    </row>
    <row r="909" spans="1:16" hidden="1" x14ac:dyDescent="0.25">
      <c r="A909" t="s">
        <v>346</v>
      </c>
      <c r="B909" t="s">
        <v>347</v>
      </c>
      <c r="C909" t="s">
        <v>348</v>
      </c>
      <c r="D909" t="s">
        <v>311</v>
      </c>
      <c r="E909" t="s">
        <v>333</v>
      </c>
      <c r="F909" t="s">
        <v>349</v>
      </c>
      <c r="G909" t="s">
        <v>196</v>
      </c>
      <c r="H909" t="s">
        <v>201</v>
      </c>
      <c r="I909" t="s">
        <v>202</v>
      </c>
      <c r="K909" t="s">
        <v>203</v>
      </c>
      <c r="O909" t="s">
        <v>266</v>
      </c>
      <c r="P909">
        <v>2050</v>
      </c>
    </row>
    <row r="910" spans="1:16" hidden="1" x14ac:dyDescent="0.25">
      <c r="A910" t="s">
        <v>346</v>
      </c>
      <c r="B910" t="s">
        <v>347</v>
      </c>
      <c r="C910" t="s">
        <v>348</v>
      </c>
      <c r="D910" t="s">
        <v>311</v>
      </c>
      <c r="E910" t="s">
        <v>333</v>
      </c>
      <c r="F910" t="s">
        <v>349</v>
      </c>
      <c r="G910" t="s">
        <v>196</v>
      </c>
      <c r="H910" t="s">
        <v>205</v>
      </c>
      <c r="I910" t="s">
        <v>206</v>
      </c>
      <c r="J910" t="s">
        <v>199</v>
      </c>
      <c r="N910" t="s">
        <v>350</v>
      </c>
      <c r="O910" t="s">
        <v>195</v>
      </c>
      <c r="P910">
        <v>2015</v>
      </c>
    </row>
    <row r="911" spans="1:16" hidden="1" x14ac:dyDescent="0.25">
      <c r="A911" t="s">
        <v>346</v>
      </c>
      <c r="B911" t="s">
        <v>347</v>
      </c>
      <c r="C911" t="s">
        <v>348</v>
      </c>
      <c r="D911" t="s">
        <v>311</v>
      </c>
      <c r="E911" t="s">
        <v>333</v>
      </c>
      <c r="F911" t="s">
        <v>349</v>
      </c>
      <c r="G911" t="s">
        <v>196</v>
      </c>
      <c r="H911" t="s">
        <v>205</v>
      </c>
      <c r="I911" t="s">
        <v>206</v>
      </c>
      <c r="J911" t="s">
        <v>199</v>
      </c>
      <c r="N911" t="s">
        <v>350</v>
      </c>
      <c r="O911" t="s">
        <v>195</v>
      </c>
      <c r="P911">
        <v>2020</v>
      </c>
    </row>
    <row r="912" spans="1:16" hidden="1" x14ac:dyDescent="0.25">
      <c r="A912" t="s">
        <v>346</v>
      </c>
      <c r="B912" t="s">
        <v>347</v>
      </c>
      <c r="C912" t="s">
        <v>348</v>
      </c>
      <c r="D912" t="s">
        <v>311</v>
      </c>
      <c r="E912" t="s">
        <v>333</v>
      </c>
      <c r="F912" t="s">
        <v>349</v>
      </c>
      <c r="G912" t="s">
        <v>196</v>
      </c>
      <c r="H912" t="s">
        <v>205</v>
      </c>
      <c r="I912" t="s">
        <v>206</v>
      </c>
      <c r="J912" t="s">
        <v>199</v>
      </c>
      <c r="N912" t="s">
        <v>350</v>
      </c>
      <c r="O912" t="s">
        <v>265</v>
      </c>
      <c r="P912">
        <v>2020</v>
      </c>
    </row>
    <row r="913" spans="1:17" hidden="1" x14ac:dyDescent="0.25">
      <c r="A913" t="s">
        <v>346</v>
      </c>
      <c r="B913" t="s">
        <v>347</v>
      </c>
      <c r="C913" t="s">
        <v>348</v>
      </c>
      <c r="D913" t="s">
        <v>311</v>
      </c>
      <c r="E913" t="s">
        <v>333</v>
      </c>
      <c r="F913" t="s">
        <v>349</v>
      </c>
      <c r="G913" t="s">
        <v>196</v>
      </c>
      <c r="H913" t="s">
        <v>205</v>
      </c>
      <c r="I913" t="s">
        <v>206</v>
      </c>
      <c r="J913" t="s">
        <v>199</v>
      </c>
      <c r="N913" t="s">
        <v>350</v>
      </c>
      <c r="O913" t="s">
        <v>266</v>
      </c>
      <c r="P913">
        <v>2020</v>
      </c>
    </row>
    <row r="914" spans="1:17" hidden="1" x14ac:dyDescent="0.25">
      <c r="A914" t="s">
        <v>346</v>
      </c>
      <c r="B914" t="s">
        <v>347</v>
      </c>
      <c r="C914" t="s">
        <v>348</v>
      </c>
      <c r="D914" t="s">
        <v>311</v>
      </c>
      <c r="E914" t="s">
        <v>333</v>
      </c>
      <c r="F914" t="s">
        <v>349</v>
      </c>
      <c r="G914" t="s">
        <v>196</v>
      </c>
      <c r="H914" t="s">
        <v>205</v>
      </c>
      <c r="I914" t="s">
        <v>206</v>
      </c>
      <c r="J914" t="s">
        <v>199</v>
      </c>
      <c r="N914" t="s">
        <v>350</v>
      </c>
      <c r="O914" t="s">
        <v>195</v>
      </c>
      <c r="P914">
        <v>2030</v>
      </c>
    </row>
    <row r="915" spans="1:17" hidden="1" x14ac:dyDescent="0.25">
      <c r="A915" t="s">
        <v>346</v>
      </c>
      <c r="B915" t="s">
        <v>347</v>
      </c>
      <c r="C915" t="s">
        <v>348</v>
      </c>
      <c r="D915" t="s">
        <v>311</v>
      </c>
      <c r="E915" t="s">
        <v>333</v>
      </c>
      <c r="F915" t="s">
        <v>349</v>
      </c>
      <c r="G915" t="s">
        <v>196</v>
      </c>
      <c r="H915" t="s">
        <v>205</v>
      </c>
      <c r="I915" t="s">
        <v>206</v>
      </c>
      <c r="J915" t="s">
        <v>199</v>
      </c>
      <c r="N915" t="s">
        <v>350</v>
      </c>
      <c r="O915" t="s">
        <v>195</v>
      </c>
      <c r="P915">
        <v>2050</v>
      </c>
    </row>
    <row r="916" spans="1:17" hidden="1" x14ac:dyDescent="0.25">
      <c r="A916" t="s">
        <v>346</v>
      </c>
      <c r="B916" t="s">
        <v>347</v>
      </c>
      <c r="C916" t="s">
        <v>348</v>
      </c>
      <c r="D916" t="s">
        <v>311</v>
      </c>
      <c r="E916" t="s">
        <v>333</v>
      </c>
      <c r="F916" t="s">
        <v>349</v>
      </c>
      <c r="G916" t="s">
        <v>196</v>
      </c>
      <c r="H916" t="s">
        <v>205</v>
      </c>
      <c r="I916" t="s">
        <v>206</v>
      </c>
      <c r="J916" t="s">
        <v>199</v>
      </c>
      <c r="N916" t="s">
        <v>350</v>
      </c>
      <c r="O916" t="s">
        <v>265</v>
      </c>
      <c r="P916">
        <v>2050</v>
      </c>
    </row>
    <row r="917" spans="1:17" hidden="1" x14ac:dyDescent="0.25">
      <c r="A917" t="s">
        <v>346</v>
      </c>
      <c r="B917" t="s">
        <v>347</v>
      </c>
      <c r="C917" t="s">
        <v>348</v>
      </c>
      <c r="D917" t="s">
        <v>311</v>
      </c>
      <c r="E917" t="s">
        <v>333</v>
      </c>
      <c r="F917" t="s">
        <v>349</v>
      </c>
      <c r="G917" t="s">
        <v>196</v>
      </c>
      <c r="H917" t="s">
        <v>205</v>
      </c>
      <c r="I917" t="s">
        <v>206</v>
      </c>
      <c r="J917" t="s">
        <v>199</v>
      </c>
      <c r="N917" t="s">
        <v>350</v>
      </c>
      <c r="O917" t="s">
        <v>266</v>
      </c>
      <c r="P917">
        <v>2050</v>
      </c>
    </row>
    <row r="918" spans="1:17" hidden="1" x14ac:dyDescent="0.2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hidden="1" x14ac:dyDescent="0.2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hidden="1" x14ac:dyDescent="0.2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hidden="1" x14ac:dyDescent="0.2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hidden="1" x14ac:dyDescent="0.2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hidden="1" x14ac:dyDescent="0.2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hidden="1" x14ac:dyDescent="0.2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hidden="1" x14ac:dyDescent="0.2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hidden="1" x14ac:dyDescent="0.2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hidden="1" x14ac:dyDescent="0.2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hidden="1" x14ac:dyDescent="0.2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hidden="1" x14ac:dyDescent="0.2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hidden="1" x14ac:dyDescent="0.2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hidden="1" x14ac:dyDescent="0.2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hidden="1" x14ac:dyDescent="0.2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hidden="1" x14ac:dyDescent="0.2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hidden="1" x14ac:dyDescent="0.2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hidden="1" x14ac:dyDescent="0.2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hidden="1" x14ac:dyDescent="0.2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hidden="1" x14ac:dyDescent="0.2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hidden="1" x14ac:dyDescent="0.2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hidden="1" x14ac:dyDescent="0.2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hidden="1" x14ac:dyDescent="0.2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hidden="1" x14ac:dyDescent="0.2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hidden="1" x14ac:dyDescent="0.2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hidden="1" x14ac:dyDescent="0.2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hidden="1" x14ac:dyDescent="0.2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hidden="1" x14ac:dyDescent="0.2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hidden="1" x14ac:dyDescent="0.2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hidden="1" x14ac:dyDescent="0.2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hidden="1" x14ac:dyDescent="0.2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hidden="1" x14ac:dyDescent="0.2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hidden="1" x14ac:dyDescent="0.2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hidden="1" x14ac:dyDescent="0.2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hidden="1" x14ac:dyDescent="0.2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hidden="1" x14ac:dyDescent="0.2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hidden="1" x14ac:dyDescent="0.2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hidden="1" x14ac:dyDescent="0.2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hidden="1" x14ac:dyDescent="0.2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hidden="1" x14ac:dyDescent="0.2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hidden="1" x14ac:dyDescent="0.25">
      <c r="A958" t="s">
        <v>346</v>
      </c>
      <c r="B958" t="s">
        <v>347</v>
      </c>
      <c r="C958" t="s">
        <v>348</v>
      </c>
      <c r="D958" t="s">
        <v>311</v>
      </c>
      <c r="E958" t="s">
        <v>333</v>
      </c>
      <c r="F958" t="s">
        <v>349</v>
      </c>
      <c r="G958" t="s">
        <v>196</v>
      </c>
      <c r="H958" t="s">
        <v>356</v>
      </c>
      <c r="I958" t="s">
        <v>278</v>
      </c>
      <c r="K958" t="s">
        <v>279</v>
      </c>
      <c r="O958" t="s">
        <v>195</v>
      </c>
      <c r="P958">
        <v>2015</v>
      </c>
    </row>
    <row r="959" spans="1:17" hidden="1" x14ac:dyDescent="0.25">
      <c r="A959" t="s">
        <v>346</v>
      </c>
      <c r="B959" t="s">
        <v>347</v>
      </c>
      <c r="C959" t="s">
        <v>348</v>
      </c>
      <c r="D959" t="s">
        <v>311</v>
      </c>
      <c r="E959" t="s">
        <v>333</v>
      </c>
      <c r="F959" t="s">
        <v>349</v>
      </c>
      <c r="G959" t="s">
        <v>196</v>
      </c>
      <c r="H959" t="s">
        <v>356</v>
      </c>
      <c r="I959" t="s">
        <v>278</v>
      </c>
      <c r="K959" t="s">
        <v>279</v>
      </c>
      <c r="O959" t="s">
        <v>195</v>
      </c>
      <c r="P959">
        <v>2020</v>
      </c>
    </row>
    <row r="960" spans="1:17" hidden="1" x14ac:dyDescent="0.25">
      <c r="A960" t="s">
        <v>346</v>
      </c>
      <c r="B960" t="s">
        <v>347</v>
      </c>
      <c r="C960" t="s">
        <v>348</v>
      </c>
      <c r="D960" t="s">
        <v>311</v>
      </c>
      <c r="E960" t="s">
        <v>333</v>
      </c>
      <c r="F960" t="s">
        <v>349</v>
      </c>
      <c r="G960" t="s">
        <v>196</v>
      </c>
      <c r="H960" t="s">
        <v>356</v>
      </c>
      <c r="I960" t="s">
        <v>278</v>
      </c>
      <c r="K960" t="s">
        <v>279</v>
      </c>
      <c r="O960" t="s">
        <v>265</v>
      </c>
      <c r="P960">
        <v>2020</v>
      </c>
    </row>
    <row r="961" spans="1:17" hidden="1" x14ac:dyDescent="0.25">
      <c r="A961" t="s">
        <v>346</v>
      </c>
      <c r="B961" t="s">
        <v>347</v>
      </c>
      <c r="C961" t="s">
        <v>348</v>
      </c>
      <c r="D961" t="s">
        <v>311</v>
      </c>
      <c r="E961" t="s">
        <v>333</v>
      </c>
      <c r="F961" t="s">
        <v>349</v>
      </c>
      <c r="G961" t="s">
        <v>196</v>
      </c>
      <c r="H961" t="s">
        <v>356</v>
      </c>
      <c r="I961" t="s">
        <v>278</v>
      </c>
      <c r="K961" t="s">
        <v>279</v>
      </c>
      <c r="O961" t="s">
        <v>266</v>
      </c>
      <c r="P961">
        <v>2020</v>
      </c>
    </row>
    <row r="962" spans="1:17" hidden="1" x14ac:dyDescent="0.25">
      <c r="A962" t="s">
        <v>346</v>
      </c>
      <c r="B962" t="s">
        <v>347</v>
      </c>
      <c r="C962" t="s">
        <v>348</v>
      </c>
      <c r="D962" t="s">
        <v>311</v>
      </c>
      <c r="E962" t="s">
        <v>333</v>
      </c>
      <c r="F962" t="s">
        <v>349</v>
      </c>
      <c r="G962" t="s">
        <v>196</v>
      </c>
      <c r="H962" t="s">
        <v>356</v>
      </c>
      <c r="I962" t="s">
        <v>278</v>
      </c>
      <c r="K962" t="s">
        <v>279</v>
      </c>
      <c r="O962" t="s">
        <v>195</v>
      </c>
      <c r="P962">
        <v>2030</v>
      </c>
    </row>
    <row r="963" spans="1:17" hidden="1" x14ac:dyDescent="0.25">
      <c r="A963" t="s">
        <v>346</v>
      </c>
      <c r="B963" t="s">
        <v>347</v>
      </c>
      <c r="C963" t="s">
        <v>348</v>
      </c>
      <c r="D963" t="s">
        <v>311</v>
      </c>
      <c r="E963" t="s">
        <v>333</v>
      </c>
      <c r="F963" t="s">
        <v>349</v>
      </c>
      <c r="G963" t="s">
        <v>196</v>
      </c>
      <c r="H963" t="s">
        <v>356</v>
      </c>
      <c r="I963" t="s">
        <v>278</v>
      </c>
      <c r="K963" t="s">
        <v>279</v>
      </c>
      <c r="O963" t="s">
        <v>195</v>
      </c>
      <c r="P963">
        <v>2050</v>
      </c>
    </row>
    <row r="964" spans="1:17" hidden="1" x14ac:dyDescent="0.25">
      <c r="A964" t="s">
        <v>346</v>
      </c>
      <c r="B964" t="s">
        <v>347</v>
      </c>
      <c r="C964" t="s">
        <v>348</v>
      </c>
      <c r="D964" t="s">
        <v>311</v>
      </c>
      <c r="E964" t="s">
        <v>333</v>
      </c>
      <c r="F964" t="s">
        <v>349</v>
      </c>
      <c r="G964" t="s">
        <v>196</v>
      </c>
      <c r="H964" t="s">
        <v>356</v>
      </c>
      <c r="I964" t="s">
        <v>278</v>
      </c>
      <c r="K964" t="s">
        <v>279</v>
      </c>
      <c r="O964" t="s">
        <v>265</v>
      </c>
      <c r="P964">
        <v>2050</v>
      </c>
    </row>
    <row r="965" spans="1:17" hidden="1" x14ac:dyDescent="0.25">
      <c r="A965" t="s">
        <v>346</v>
      </c>
      <c r="B965" t="s">
        <v>347</v>
      </c>
      <c r="C965" t="s">
        <v>348</v>
      </c>
      <c r="D965" t="s">
        <v>311</v>
      </c>
      <c r="E965" t="s">
        <v>333</v>
      </c>
      <c r="F965" t="s">
        <v>349</v>
      </c>
      <c r="G965" t="s">
        <v>196</v>
      </c>
      <c r="H965" t="s">
        <v>356</v>
      </c>
      <c r="I965" t="s">
        <v>278</v>
      </c>
      <c r="K965" t="s">
        <v>279</v>
      </c>
      <c r="O965" t="s">
        <v>266</v>
      </c>
      <c r="P965">
        <v>2050</v>
      </c>
    </row>
    <row r="966" spans="1:17" hidden="1" x14ac:dyDescent="0.25">
      <c r="A966" t="s">
        <v>346</v>
      </c>
      <c r="B966" t="s">
        <v>347</v>
      </c>
      <c r="C966" t="s">
        <v>348</v>
      </c>
      <c r="D966" t="s">
        <v>311</v>
      </c>
      <c r="E966" t="s">
        <v>333</v>
      </c>
      <c r="F966" t="s">
        <v>349</v>
      </c>
      <c r="G966" t="s">
        <v>196</v>
      </c>
      <c r="H966" t="s">
        <v>216</v>
      </c>
      <c r="I966" t="s">
        <v>217</v>
      </c>
      <c r="K966" t="s">
        <v>203</v>
      </c>
      <c r="O966" t="s">
        <v>195</v>
      </c>
      <c r="P966">
        <v>2015</v>
      </c>
      <c r="Q966">
        <v>15</v>
      </c>
    </row>
    <row r="967" spans="1:17" hidden="1" x14ac:dyDescent="0.25">
      <c r="A967" t="s">
        <v>346</v>
      </c>
      <c r="B967" t="s">
        <v>347</v>
      </c>
      <c r="C967" t="s">
        <v>348</v>
      </c>
      <c r="D967" t="s">
        <v>311</v>
      </c>
      <c r="E967" t="s">
        <v>333</v>
      </c>
      <c r="F967" t="s">
        <v>349</v>
      </c>
      <c r="G967" t="s">
        <v>196</v>
      </c>
      <c r="H967" t="s">
        <v>216</v>
      </c>
      <c r="I967" t="s">
        <v>217</v>
      </c>
      <c r="K967" t="s">
        <v>203</v>
      </c>
      <c r="O967" t="s">
        <v>195</v>
      </c>
      <c r="P967">
        <v>2020</v>
      </c>
    </row>
    <row r="968" spans="1:17" hidden="1" x14ac:dyDescent="0.25">
      <c r="A968" t="s">
        <v>346</v>
      </c>
      <c r="B968" t="s">
        <v>347</v>
      </c>
      <c r="C968" t="s">
        <v>348</v>
      </c>
      <c r="D968" t="s">
        <v>311</v>
      </c>
      <c r="E968" t="s">
        <v>333</v>
      </c>
      <c r="F968" t="s">
        <v>349</v>
      </c>
      <c r="G968" t="s">
        <v>196</v>
      </c>
      <c r="H968" t="s">
        <v>216</v>
      </c>
      <c r="I968" t="s">
        <v>217</v>
      </c>
      <c r="K968" t="s">
        <v>203</v>
      </c>
      <c r="O968" t="s">
        <v>265</v>
      </c>
      <c r="P968">
        <v>2020</v>
      </c>
    </row>
    <row r="969" spans="1:17" hidden="1" x14ac:dyDescent="0.25">
      <c r="A969" t="s">
        <v>346</v>
      </c>
      <c r="B969" t="s">
        <v>347</v>
      </c>
      <c r="C969" t="s">
        <v>348</v>
      </c>
      <c r="D969" t="s">
        <v>311</v>
      </c>
      <c r="E969" t="s">
        <v>333</v>
      </c>
      <c r="F969" t="s">
        <v>349</v>
      </c>
      <c r="G969" t="s">
        <v>196</v>
      </c>
      <c r="H969" t="s">
        <v>216</v>
      </c>
      <c r="I969" t="s">
        <v>217</v>
      </c>
      <c r="K969" t="s">
        <v>203</v>
      </c>
      <c r="O969" t="s">
        <v>266</v>
      </c>
      <c r="P969">
        <v>2020</v>
      </c>
    </row>
    <row r="970" spans="1:17" hidden="1" x14ac:dyDescent="0.25">
      <c r="A970" t="s">
        <v>346</v>
      </c>
      <c r="B970" t="s">
        <v>347</v>
      </c>
      <c r="C970" t="s">
        <v>348</v>
      </c>
      <c r="D970" t="s">
        <v>311</v>
      </c>
      <c r="E970" t="s">
        <v>333</v>
      </c>
      <c r="F970" t="s">
        <v>349</v>
      </c>
      <c r="G970" t="s">
        <v>196</v>
      </c>
      <c r="H970" t="s">
        <v>216</v>
      </c>
      <c r="I970" t="s">
        <v>217</v>
      </c>
      <c r="K970" t="s">
        <v>203</v>
      </c>
      <c r="O970" t="s">
        <v>195</v>
      </c>
      <c r="P970">
        <v>2030</v>
      </c>
    </row>
    <row r="971" spans="1:17" hidden="1" x14ac:dyDescent="0.25">
      <c r="A971" t="s">
        <v>346</v>
      </c>
      <c r="B971" t="s">
        <v>347</v>
      </c>
      <c r="C971" t="s">
        <v>348</v>
      </c>
      <c r="D971" t="s">
        <v>311</v>
      </c>
      <c r="E971" t="s">
        <v>333</v>
      </c>
      <c r="F971" t="s">
        <v>349</v>
      </c>
      <c r="G971" t="s">
        <v>196</v>
      </c>
      <c r="H971" t="s">
        <v>216</v>
      </c>
      <c r="I971" t="s">
        <v>217</v>
      </c>
      <c r="K971" t="s">
        <v>203</v>
      </c>
      <c r="O971" t="s">
        <v>195</v>
      </c>
      <c r="P971">
        <v>2050</v>
      </c>
    </row>
    <row r="972" spans="1:17" hidden="1" x14ac:dyDescent="0.25">
      <c r="A972" t="s">
        <v>346</v>
      </c>
      <c r="B972" t="s">
        <v>347</v>
      </c>
      <c r="C972" t="s">
        <v>348</v>
      </c>
      <c r="D972" t="s">
        <v>311</v>
      </c>
      <c r="E972" t="s">
        <v>333</v>
      </c>
      <c r="F972" t="s">
        <v>349</v>
      </c>
      <c r="G972" t="s">
        <v>196</v>
      </c>
      <c r="H972" t="s">
        <v>216</v>
      </c>
      <c r="I972" t="s">
        <v>217</v>
      </c>
      <c r="K972" t="s">
        <v>203</v>
      </c>
      <c r="O972" t="s">
        <v>265</v>
      </c>
      <c r="P972">
        <v>2050</v>
      </c>
    </row>
    <row r="973" spans="1:17" hidden="1" x14ac:dyDescent="0.25">
      <c r="A973" t="s">
        <v>346</v>
      </c>
      <c r="B973" t="s">
        <v>347</v>
      </c>
      <c r="C973" t="s">
        <v>348</v>
      </c>
      <c r="D973" t="s">
        <v>311</v>
      </c>
      <c r="E973" t="s">
        <v>333</v>
      </c>
      <c r="F973" t="s">
        <v>349</v>
      </c>
      <c r="G973" t="s">
        <v>196</v>
      </c>
      <c r="H973" t="s">
        <v>216</v>
      </c>
      <c r="I973" t="s">
        <v>217</v>
      </c>
      <c r="K973" t="s">
        <v>203</v>
      </c>
      <c r="O973" t="s">
        <v>266</v>
      </c>
      <c r="P973">
        <v>2050</v>
      </c>
    </row>
    <row r="974" spans="1:17" hidden="1" x14ac:dyDescent="0.2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hidden="1" x14ac:dyDescent="0.2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hidden="1" x14ac:dyDescent="0.2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hidden="1" x14ac:dyDescent="0.2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hidden="1" x14ac:dyDescent="0.2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hidden="1" x14ac:dyDescent="0.2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hidden="1" x14ac:dyDescent="0.2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hidden="1" x14ac:dyDescent="0.2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hidden="1" x14ac:dyDescent="0.2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hidden="1" x14ac:dyDescent="0.2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hidden="1" x14ac:dyDescent="0.2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hidden="1" x14ac:dyDescent="0.2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hidden="1" x14ac:dyDescent="0.2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hidden="1" x14ac:dyDescent="0.2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hidden="1" x14ac:dyDescent="0.2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hidden="1" x14ac:dyDescent="0.2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hidden="1" x14ac:dyDescent="0.2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hidden="1" x14ac:dyDescent="0.2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hidden="1" x14ac:dyDescent="0.2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hidden="1" x14ac:dyDescent="0.2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hidden="1" x14ac:dyDescent="0.2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hidden="1" x14ac:dyDescent="0.2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hidden="1" x14ac:dyDescent="0.2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hidden="1" x14ac:dyDescent="0.2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hidden="1" x14ac:dyDescent="0.2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hidden="1" x14ac:dyDescent="0.2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hidden="1" x14ac:dyDescent="0.2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hidden="1" x14ac:dyDescent="0.2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hidden="1" x14ac:dyDescent="0.2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hidden="1" x14ac:dyDescent="0.2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hidden="1" x14ac:dyDescent="0.2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hidden="1" x14ac:dyDescent="0.2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hidden="1" x14ac:dyDescent="0.2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hidden="1" x14ac:dyDescent="0.2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hidden="1" x14ac:dyDescent="0.2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hidden="1" x14ac:dyDescent="0.2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hidden="1" x14ac:dyDescent="0.2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hidden="1" x14ac:dyDescent="0.2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hidden="1" x14ac:dyDescent="0.2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hidden="1" x14ac:dyDescent="0.2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hidden="1" x14ac:dyDescent="0.2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hidden="1" x14ac:dyDescent="0.2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hidden="1" x14ac:dyDescent="0.2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hidden="1" x14ac:dyDescent="0.2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hidden="1" x14ac:dyDescent="0.2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hidden="1" x14ac:dyDescent="0.2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hidden="1" x14ac:dyDescent="0.2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hidden="1" x14ac:dyDescent="0.2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hidden="1" x14ac:dyDescent="0.2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hidden="1" x14ac:dyDescent="0.2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hidden="1" x14ac:dyDescent="0.2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hidden="1" x14ac:dyDescent="0.2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hidden="1" x14ac:dyDescent="0.2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hidden="1" x14ac:dyDescent="0.2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hidden="1" x14ac:dyDescent="0.2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hidden="1" x14ac:dyDescent="0.2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hidden="1" x14ac:dyDescent="0.2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hidden="1" x14ac:dyDescent="0.2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hidden="1" x14ac:dyDescent="0.2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hidden="1" x14ac:dyDescent="0.2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hidden="1" x14ac:dyDescent="0.2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hidden="1" x14ac:dyDescent="0.2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hidden="1" x14ac:dyDescent="0.2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hidden="1" x14ac:dyDescent="0.2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hidden="1" x14ac:dyDescent="0.2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hidden="1" x14ac:dyDescent="0.2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hidden="1" x14ac:dyDescent="0.2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hidden="1" x14ac:dyDescent="0.2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hidden="1" x14ac:dyDescent="0.2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hidden="1" x14ac:dyDescent="0.2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hidden="1" x14ac:dyDescent="0.2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hidden="1" x14ac:dyDescent="0.2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hidden="1" x14ac:dyDescent="0.2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hidden="1" x14ac:dyDescent="0.2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hidden="1" x14ac:dyDescent="0.2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hidden="1" x14ac:dyDescent="0.2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hidden="1" x14ac:dyDescent="0.2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hidden="1" x14ac:dyDescent="0.2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hidden="1" x14ac:dyDescent="0.2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hidden="1" x14ac:dyDescent="0.2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hidden="1" x14ac:dyDescent="0.2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hidden="1" x14ac:dyDescent="0.2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hidden="1" x14ac:dyDescent="0.2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hidden="1" x14ac:dyDescent="0.2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hidden="1" x14ac:dyDescent="0.2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hidden="1" x14ac:dyDescent="0.2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hidden="1" x14ac:dyDescent="0.2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hidden="1" x14ac:dyDescent="0.2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hidden="1" x14ac:dyDescent="0.2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hidden="1" x14ac:dyDescent="0.2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hidden="1" x14ac:dyDescent="0.2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hidden="1" x14ac:dyDescent="0.2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hidden="1" x14ac:dyDescent="0.2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hidden="1" x14ac:dyDescent="0.2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hidden="1" x14ac:dyDescent="0.2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hidden="1" x14ac:dyDescent="0.2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hidden="1" x14ac:dyDescent="0.2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hidden="1" x14ac:dyDescent="0.2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hidden="1" x14ac:dyDescent="0.2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hidden="1" x14ac:dyDescent="0.2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hidden="1" x14ac:dyDescent="0.2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hidden="1" x14ac:dyDescent="0.2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hidden="1" x14ac:dyDescent="0.2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hidden="1" x14ac:dyDescent="0.2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hidden="1" x14ac:dyDescent="0.2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hidden="1" x14ac:dyDescent="0.2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hidden="1" x14ac:dyDescent="0.2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hidden="1" x14ac:dyDescent="0.2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hidden="1" x14ac:dyDescent="0.2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hidden="1" x14ac:dyDescent="0.2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hidden="1" x14ac:dyDescent="0.2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hidden="1" x14ac:dyDescent="0.2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hidden="1" x14ac:dyDescent="0.2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hidden="1" x14ac:dyDescent="0.2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hidden="1" x14ac:dyDescent="0.2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hidden="1" x14ac:dyDescent="0.2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hidden="1" x14ac:dyDescent="0.2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hidden="1" x14ac:dyDescent="0.2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hidden="1" x14ac:dyDescent="0.2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hidden="1" x14ac:dyDescent="0.2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hidden="1" x14ac:dyDescent="0.2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hidden="1" x14ac:dyDescent="0.2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hidden="1" x14ac:dyDescent="0.2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hidden="1" x14ac:dyDescent="0.2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hidden="1" x14ac:dyDescent="0.2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hidden="1" x14ac:dyDescent="0.2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hidden="1" x14ac:dyDescent="0.2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hidden="1" x14ac:dyDescent="0.2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hidden="1" x14ac:dyDescent="0.2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hidden="1" x14ac:dyDescent="0.2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hidden="1" x14ac:dyDescent="0.2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hidden="1" x14ac:dyDescent="0.2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hidden="1" x14ac:dyDescent="0.2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hidden="1" x14ac:dyDescent="0.2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hidden="1" x14ac:dyDescent="0.2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hidden="1" x14ac:dyDescent="0.2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hidden="1" x14ac:dyDescent="0.2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hidden="1" x14ac:dyDescent="0.2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hidden="1" x14ac:dyDescent="0.2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hidden="1" x14ac:dyDescent="0.2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hidden="1" x14ac:dyDescent="0.2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hidden="1" x14ac:dyDescent="0.2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hidden="1" x14ac:dyDescent="0.2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hidden="1" x14ac:dyDescent="0.2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hidden="1" x14ac:dyDescent="0.2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hidden="1" x14ac:dyDescent="0.2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hidden="1" x14ac:dyDescent="0.2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hidden="1" x14ac:dyDescent="0.2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hidden="1" x14ac:dyDescent="0.2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hidden="1" x14ac:dyDescent="0.2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hidden="1" x14ac:dyDescent="0.2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hidden="1" x14ac:dyDescent="0.2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hidden="1" x14ac:dyDescent="0.2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hidden="1" x14ac:dyDescent="0.2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hidden="1" x14ac:dyDescent="0.2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hidden="1" x14ac:dyDescent="0.2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hidden="1" x14ac:dyDescent="0.2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hidden="1" x14ac:dyDescent="0.2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hidden="1" x14ac:dyDescent="0.2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hidden="1" x14ac:dyDescent="0.2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hidden="1" x14ac:dyDescent="0.2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hidden="1" x14ac:dyDescent="0.2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hidden="1" x14ac:dyDescent="0.2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hidden="1" x14ac:dyDescent="0.2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hidden="1" x14ac:dyDescent="0.2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hidden="1" x14ac:dyDescent="0.2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hidden="1" x14ac:dyDescent="0.2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hidden="1" x14ac:dyDescent="0.2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hidden="1" x14ac:dyDescent="0.2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hidden="1" x14ac:dyDescent="0.2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hidden="1" x14ac:dyDescent="0.2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hidden="1" x14ac:dyDescent="0.2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hidden="1" x14ac:dyDescent="0.2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hidden="1" x14ac:dyDescent="0.2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hidden="1" x14ac:dyDescent="0.2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hidden="1" x14ac:dyDescent="0.2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hidden="1" x14ac:dyDescent="0.2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hidden="1" x14ac:dyDescent="0.2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hidden="1" x14ac:dyDescent="0.2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hidden="1" x14ac:dyDescent="0.2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hidden="1" x14ac:dyDescent="0.2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hidden="1" x14ac:dyDescent="0.2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hidden="1" x14ac:dyDescent="0.2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hidden="1" x14ac:dyDescent="0.2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hidden="1" x14ac:dyDescent="0.2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hidden="1" x14ac:dyDescent="0.2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hidden="1" x14ac:dyDescent="0.2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hidden="1" x14ac:dyDescent="0.2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hidden="1" x14ac:dyDescent="0.2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hidden="1" x14ac:dyDescent="0.2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hidden="1" x14ac:dyDescent="0.2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hidden="1" x14ac:dyDescent="0.2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hidden="1" x14ac:dyDescent="0.2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hidden="1" x14ac:dyDescent="0.2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hidden="1" x14ac:dyDescent="0.2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hidden="1" x14ac:dyDescent="0.2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hidden="1" x14ac:dyDescent="0.2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hidden="1" x14ac:dyDescent="0.2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hidden="1" x14ac:dyDescent="0.2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hidden="1" x14ac:dyDescent="0.2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hidden="1" x14ac:dyDescent="0.2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hidden="1" x14ac:dyDescent="0.2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hidden="1" x14ac:dyDescent="0.2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hidden="1" x14ac:dyDescent="0.2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hidden="1" x14ac:dyDescent="0.2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hidden="1" x14ac:dyDescent="0.2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hidden="1" x14ac:dyDescent="0.2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hidden="1" x14ac:dyDescent="0.2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hidden="1" x14ac:dyDescent="0.2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hidden="1" x14ac:dyDescent="0.2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hidden="1" x14ac:dyDescent="0.2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hidden="1" x14ac:dyDescent="0.2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hidden="1" x14ac:dyDescent="0.2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hidden="1" x14ac:dyDescent="0.2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hidden="1" x14ac:dyDescent="0.2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hidden="1" x14ac:dyDescent="0.2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hidden="1" x14ac:dyDescent="0.2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hidden="1" x14ac:dyDescent="0.2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hidden="1" x14ac:dyDescent="0.2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hidden="1" x14ac:dyDescent="0.2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hidden="1" x14ac:dyDescent="0.2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hidden="1" x14ac:dyDescent="0.2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hidden="1" x14ac:dyDescent="0.2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hidden="1" x14ac:dyDescent="0.2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hidden="1" x14ac:dyDescent="0.2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hidden="1" x14ac:dyDescent="0.2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hidden="1" x14ac:dyDescent="0.2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hidden="1" x14ac:dyDescent="0.2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hidden="1" x14ac:dyDescent="0.2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hidden="1" x14ac:dyDescent="0.2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hidden="1" x14ac:dyDescent="0.2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hidden="1" x14ac:dyDescent="0.2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hidden="1" x14ac:dyDescent="0.2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hidden="1" x14ac:dyDescent="0.2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hidden="1" x14ac:dyDescent="0.2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hidden="1" x14ac:dyDescent="0.2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hidden="1" x14ac:dyDescent="0.2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hidden="1" x14ac:dyDescent="0.2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hidden="1" x14ac:dyDescent="0.2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hidden="1" x14ac:dyDescent="0.2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hidden="1" x14ac:dyDescent="0.2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hidden="1" x14ac:dyDescent="0.2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hidden="1" x14ac:dyDescent="0.2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hidden="1" x14ac:dyDescent="0.2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hidden="1" x14ac:dyDescent="0.2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hidden="1" x14ac:dyDescent="0.2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hidden="1" x14ac:dyDescent="0.2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hidden="1" x14ac:dyDescent="0.2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hidden="1" x14ac:dyDescent="0.2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hidden="1" x14ac:dyDescent="0.2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hidden="1" x14ac:dyDescent="0.2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hidden="1" x14ac:dyDescent="0.2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hidden="1" x14ac:dyDescent="0.2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hidden="1" x14ac:dyDescent="0.2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hidden="1" x14ac:dyDescent="0.2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hidden="1" x14ac:dyDescent="0.2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hidden="1" x14ac:dyDescent="0.2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hidden="1" x14ac:dyDescent="0.2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hidden="1" x14ac:dyDescent="0.2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hidden="1" x14ac:dyDescent="0.2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hidden="1" x14ac:dyDescent="0.2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hidden="1" x14ac:dyDescent="0.2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hidden="1" x14ac:dyDescent="0.2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hidden="1" x14ac:dyDescent="0.2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hidden="1" x14ac:dyDescent="0.2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hidden="1" x14ac:dyDescent="0.2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hidden="1" x14ac:dyDescent="0.2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hidden="1" x14ac:dyDescent="0.2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hidden="1" x14ac:dyDescent="0.2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hidden="1" x14ac:dyDescent="0.2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hidden="1" x14ac:dyDescent="0.2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hidden="1" x14ac:dyDescent="0.2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hidden="1" x14ac:dyDescent="0.2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hidden="1" x14ac:dyDescent="0.2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hidden="1" x14ac:dyDescent="0.2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hidden="1" x14ac:dyDescent="0.2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hidden="1" x14ac:dyDescent="0.2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hidden="1" x14ac:dyDescent="0.2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hidden="1" x14ac:dyDescent="0.2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hidden="1" x14ac:dyDescent="0.2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hidden="1" x14ac:dyDescent="0.2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hidden="1" x14ac:dyDescent="0.2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hidden="1" x14ac:dyDescent="0.2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hidden="1" x14ac:dyDescent="0.2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hidden="1" x14ac:dyDescent="0.2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hidden="1" x14ac:dyDescent="0.2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hidden="1" x14ac:dyDescent="0.2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hidden="1" x14ac:dyDescent="0.2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hidden="1" x14ac:dyDescent="0.2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hidden="1" x14ac:dyDescent="0.2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hidden="1" x14ac:dyDescent="0.2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hidden="1" x14ac:dyDescent="0.2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hidden="1" x14ac:dyDescent="0.2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hidden="1" x14ac:dyDescent="0.2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hidden="1" x14ac:dyDescent="0.2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hidden="1" x14ac:dyDescent="0.2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hidden="1" x14ac:dyDescent="0.2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hidden="1" x14ac:dyDescent="0.2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hidden="1" x14ac:dyDescent="0.2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hidden="1" x14ac:dyDescent="0.2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hidden="1" x14ac:dyDescent="0.2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hidden="1" x14ac:dyDescent="0.2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hidden="1" x14ac:dyDescent="0.2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hidden="1" x14ac:dyDescent="0.2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hidden="1" x14ac:dyDescent="0.2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hidden="1" x14ac:dyDescent="0.2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hidden="1" x14ac:dyDescent="0.2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hidden="1" x14ac:dyDescent="0.2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hidden="1" x14ac:dyDescent="0.2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hidden="1" x14ac:dyDescent="0.2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hidden="1" x14ac:dyDescent="0.2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hidden="1" x14ac:dyDescent="0.2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hidden="1" x14ac:dyDescent="0.2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hidden="1" x14ac:dyDescent="0.2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hidden="1" x14ac:dyDescent="0.2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hidden="1" x14ac:dyDescent="0.2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hidden="1" x14ac:dyDescent="0.2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hidden="1" x14ac:dyDescent="0.2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hidden="1" x14ac:dyDescent="0.2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hidden="1" x14ac:dyDescent="0.2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hidden="1" x14ac:dyDescent="0.2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hidden="1" x14ac:dyDescent="0.2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hidden="1" x14ac:dyDescent="0.2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hidden="1" x14ac:dyDescent="0.2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hidden="1" x14ac:dyDescent="0.2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hidden="1" x14ac:dyDescent="0.2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hidden="1" x14ac:dyDescent="0.2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hidden="1" x14ac:dyDescent="0.2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hidden="1" x14ac:dyDescent="0.2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hidden="1" x14ac:dyDescent="0.2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hidden="1" x14ac:dyDescent="0.2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hidden="1" x14ac:dyDescent="0.2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hidden="1" x14ac:dyDescent="0.2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hidden="1" x14ac:dyDescent="0.2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hidden="1" x14ac:dyDescent="0.2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hidden="1" x14ac:dyDescent="0.2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hidden="1" x14ac:dyDescent="0.2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hidden="1" x14ac:dyDescent="0.2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hidden="1" x14ac:dyDescent="0.2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hidden="1" x14ac:dyDescent="0.2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hidden="1" x14ac:dyDescent="0.2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hidden="1" x14ac:dyDescent="0.2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hidden="1" x14ac:dyDescent="0.2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hidden="1" x14ac:dyDescent="0.2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hidden="1" x14ac:dyDescent="0.2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hidden="1" x14ac:dyDescent="0.2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hidden="1" x14ac:dyDescent="0.2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hidden="1" x14ac:dyDescent="0.2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hidden="1" x14ac:dyDescent="0.2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hidden="1" x14ac:dyDescent="0.2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hidden="1" x14ac:dyDescent="0.2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hidden="1" x14ac:dyDescent="0.2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hidden="1" x14ac:dyDescent="0.2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hidden="1" x14ac:dyDescent="0.2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hidden="1" x14ac:dyDescent="0.2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hidden="1" x14ac:dyDescent="0.2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hidden="1" x14ac:dyDescent="0.2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hidden="1" x14ac:dyDescent="0.2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hidden="1" x14ac:dyDescent="0.2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hidden="1" x14ac:dyDescent="0.2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hidden="1" x14ac:dyDescent="0.2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hidden="1" x14ac:dyDescent="0.2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hidden="1" x14ac:dyDescent="0.2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hidden="1" x14ac:dyDescent="0.2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hidden="1" x14ac:dyDescent="0.2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hidden="1" x14ac:dyDescent="0.2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hidden="1" x14ac:dyDescent="0.2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hidden="1" x14ac:dyDescent="0.2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hidden="1" x14ac:dyDescent="0.2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hidden="1" x14ac:dyDescent="0.2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hidden="1" x14ac:dyDescent="0.2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hidden="1" x14ac:dyDescent="0.2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hidden="1" x14ac:dyDescent="0.2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hidden="1" x14ac:dyDescent="0.2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hidden="1" x14ac:dyDescent="0.2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hidden="1" x14ac:dyDescent="0.2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hidden="1" x14ac:dyDescent="0.2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hidden="1" x14ac:dyDescent="0.2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hidden="1" x14ac:dyDescent="0.2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hidden="1" x14ac:dyDescent="0.2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hidden="1" x14ac:dyDescent="0.2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hidden="1" x14ac:dyDescent="0.2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hidden="1" x14ac:dyDescent="0.2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hidden="1" x14ac:dyDescent="0.2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hidden="1" x14ac:dyDescent="0.2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hidden="1" x14ac:dyDescent="0.2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hidden="1" x14ac:dyDescent="0.2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hidden="1" x14ac:dyDescent="0.2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hidden="1" x14ac:dyDescent="0.2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hidden="1" x14ac:dyDescent="0.2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hidden="1" x14ac:dyDescent="0.2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hidden="1" x14ac:dyDescent="0.2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hidden="1" x14ac:dyDescent="0.2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hidden="1" x14ac:dyDescent="0.2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hidden="1" x14ac:dyDescent="0.2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hidden="1" x14ac:dyDescent="0.2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hidden="1" x14ac:dyDescent="0.2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hidden="1" x14ac:dyDescent="0.2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hidden="1" x14ac:dyDescent="0.2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hidden="1" x14ac:dyDescent="0.2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hidden="1" x14ac:dyDescent="0.2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hidden="1" x14ac:dyDescent="0.2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hidden="1" x14ac:dyDescent="0.2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hidden="1" x14ac:dyDescent="0.2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hidden="1" x14ac:dyDescent="0.2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hidden="1" x14ac:dyDescent="0.2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hidden="1" x14ac:dyDescent="0.2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hidden="1" x14ac:dyDescent="0.2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hidden="1" x14ac:dyDescent="0.2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hidden="1" x14ac:dyDescent="0.2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hidden="1" x14ac:dyDescent="0.2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hidden="1" x14ac:dyDescent="0.2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hidden="1" x14ac:dyDescent="0.2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hidden="1" x14ac:dyDescent="0.2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hidden="1" x14ac:dyDescent="0.2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hidden="1" x14ac:dyDescent="0.2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hidden="1" x14ac:dyDescent="0.2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hidden="1" x14ac:dyDescent="0.2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hidden="1" x14ac:dyDescent="0.2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hidden="1" x14ac:dyDescent="0.2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hidden="1" x14ac:dyDescent="0.2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hidden="1" x14ac:dyDescent="0.2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hidden="1" x14ac:dyDescent="0.2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hidden="1" x14ac:dyDescent="0.2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hidden="1" x14ac:dyDescent="0.2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hidden="1" x14ac:dyDescent="0.2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hidden="1" x14ac:dyDescent="0.2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hidden="1" x14ac:dyDescent="0.2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hidden="1" x14ac:dyDescent="0.2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hidden="1" x14ac:dyDescent="0.2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hidden="1" x14ac:dyDescent="0.2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hidden="1" x14ac:dyDescent="0.2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hidden="1" x14ac:dyDescent="0.2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hidden="1" x14ac:dyDescent="0.2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hidden="1" x14ac:dyDescent="0.2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hidden="1" x14ac:dyDescent="0.2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hidden="1" x14ac:dyDescent="0.2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hidden="1" x14ac:dyDescent="0.2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hidden="1" x14ac:dyDescent="0.2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hidden="1" x14ac:dyDescent="0.2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hidden="1" x14ac:dyDescent="0.2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hidden="1" x14ac:dyDescent="0.2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hidden="1" x14ac:dyDescent="0.2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hidden="1" x14ac:dyDescent="0.2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hidden="1" x14ac:dyDescent="0.2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hidden="1" x14ac:dyDescent="0.2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hidden="1" x14ac:dyDescent="0.2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hidden="1" x14ac:dyDescent="0.2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hidden="1" x14ac:dyDescent="0.2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hidden="1" x14ac:dyDescent="0.2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hidden="1" x14ac:dyDescent="0.2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hidden="1" x14ac:dyDescent="0.2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hidden="1" x14ac:dyDescent="0.2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hidden="1" x14ac:dyDescent="0.2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hidden="1" x14ac:dyDescent="0.2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hidden="1" x14ac:dyDescent="0.2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hidden="1" x14ac:dyDescent="0.2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hidden="1" x14ac:dyDescent="0.2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hidden="1" x14ac:dyDescent="0.2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hidden="1" x14ac:dyDescent="0.2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hidden="1" x14ac:dyDescent="0.2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hidden="1" x14ac:dyDescent="0.2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hidden="1" x14ac:dyDescent="0.2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hidden="1" x14ac:dyDescent="0.2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hidden="1" x14ac:dyDescent="0.2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hidden="1" x14ac:dyDescent="0.2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hidden="1" x14ac:dyDescent="0.2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hidden="1" x14ac:dyDescent="0.2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hidden="1" x14ac:dyDescent="0.2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hidden="1" x14ac:dyDescent="0.2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hidden="1" x14ac:dyDescent="0.2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hidden="1" x14ac:dyDescent="0.2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hidden="1" x14ac:dyDescent="0.2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hidden="1" x14ac:dyDescent="0.2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hidden="1" x14ac:dyDescent="0.2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hidden="1" x14ac:dyDescent="0.2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hidden="1" x14ac:dyDescent="0.2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hidden="1" x14ac:dyDescent="0.2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hidden="1" x14ac:dyDescent="0.2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hidden="1" x14ac:dyDescent="0.2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hidden="1" x14ac:dyDescent="0.2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hidden="1" x14ac:dyDescent="0.2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hidden="1" x14ac:dyDescent="0.2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hidden="1" x14ac:dyDescent="0.2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hidden="1" x14ac:dyDescent="0.2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hidden="1" x14ac:dyDescent="0.2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hidden="1" x14ac:dyDescent="0.2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hidden="1" x14ac:dyDescent="0.2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hidden="1" x14ac:dyDescent="0.2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hidden="1" x14ac:dyDescent="0.2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hidden="1" x14ac:dyDescent="0.2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hidden="1" x14ac:dyDescent="0.2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hidden="1" x14ac:dyDescent="0.2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hidden="1" x14ac:dyDescent="0.2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hidden="1" x14ac:dyDescent="0.2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hidden="1" x14ac:dyDescent="0.2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hidden="1" x14ac:dyDescent="0.2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hidden="1" x14ac:dyDescent="0.2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hidden="1" x14ac:dyDescent="0.2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hidden="1" x14ac:dyDescent="0.2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hidden="1" x14ac:dyDescent="0.2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hidden="1" x14ac:dyDescent="0.2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hidden="1" x14ac:dyDescent="0.2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hidden="1" x14ac:dyDescent="0.2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hidden="1" x14ac:dyDescent="0.2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hidden="1" x14ac:dyDescent="0.2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hidden="1" x14ac:dyDescent="0.2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hidden="1" x14ac:dyDescent="0.2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hidden="1" x14ac:dyDescent="0.2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hidden="1" x14ac:dyDescent="0.2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hidden="1" x14ac:dyDescent="0.2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hidden="1" x14ac:dyDescent="0.2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hidden="1" x14ac:dyDescent="0.2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hidden="1" x14ac:dyDescent="0.2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hidden="1" x14ac:dyDescent="0.2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hidden="1" x14ac:dyDescent="0.2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hidden="1" x14ac:dyDescent="0.2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hidden="1" x14ac:dyDescent="0.2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hidden="1" x14ac:dyDescent="0.2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hidden="1" x14ac:dyDescent="0.2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hidden="1" x14ac:dyDescent="0.2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hidden="1" x14ac:dyDescent="0.2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hidden="1" x14ac:dyDescent="0.2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hidden="1" x14ac:dyDescent="0.2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hidden="1" x14ac:dyDescent="0.2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hidden="1" x14ac:dyDescent="0.2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hidden="1" x14ac:dyDescent="0.2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hidden="1" x14ac:dyDescent="0.2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hidden="1" x14ac:dyDescent="0.2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hidden="1" x14ac:dyDescent="0.2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hidden="1" x14ac:dyDescent="0.2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hidden="1" x14ac:dyDescent="0.2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hidden="1" x14ac:dyDescent="0.2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hidden="1" x14ac:dyDescent="0.2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hidden="1" x14ac:dyDescent="0.2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hidden="1" x14ac:dyDescent="0.2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hidden="1" x14ac:dyDescent="0.2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hidden="1" x14ac:dyDescent="0.2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hidden="1" x14ac:dyDescent="0.2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hidden="1" x14ac:dyDescent="0.2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hidden="1" x14ac:dyDescent="0.2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hidden="1" x14ac:dyDescent="0.2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hidden="1" x14ac:dyDescent="0.2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hidden="1" x14ac:dyDescent="0.2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hidden="1" x14ac:dyDescent="0.2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hidden="1" x14ac:dyDescent="0.2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hidden="1" x14ac:dyDescent="0.2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hidden="1" x14ac:dyDescent="0.2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hidden="1" x14ac:dyDescent="0.2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hidden="1" x14ac:dyDescent="0.2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hidden="1" x14ac:dyDescent="0.2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hidden="1" x14ac:dyDescent="0.2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hidden="1" x14ac:dyDescent="0.2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hidden="1" x14ac:dyDescent="0.2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hidden="1" x14ac:dyDescent="0.2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hidden="1" x14ac:dyDescent="0.2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hidden="1" x14ac:dyDescent="0.2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hidden="1" x14ac:dyDescent="0.2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hidden="1" x14ac:dyDescent="0.2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hidden="1" x14ac:dyDescent="0.2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hidden="1" x14ac:dyDescent="0.2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hidden="1" x14ac:dyDescent="0.2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hidden="1" x14ac:dyDescent="0.25">
      <c r="A1536" t="s">
        <v>376</v>
      </c>
      <c r="B1536" t="s">
        <v>377</v>
      </c>
      <c r="C1536" t="s">
        <v>361</v>
      </c>
      <c r="D1536" t="s">
        <v>362</v>
      </c>
      <c r="E1536" t="s">
        <v>363</v>
      </c>
      <c r="F1536" t="s">
        <v>378</v>
      </c>
      <c r="G1536" t="s">
        <v>196</v>
      </c>
      <c r="H1536" t="s">
        <v>353</v>
      </c>
      <c r="I1536" t="s">
        <v>135</v>
      </c>
      <c r="K1536" t="s">
        <v>192</v>
      </c>
      <c r="O1536" t="s">
        <v>265</v>
      </c>
      <c r="P1536">
        <v>2020</v>
      </c>
    </row>
    <row r="1537" spans="1:17" hidden="1" x14ac:dyDescent="0.25">
      <c r="A1537" t="s">
        <v>376</v>
      </c>
      <c r="B1537" t="s">
        <v>377</v>
      </c>
      <c r="C1537" t="s">
        <v>361</v>
      </c>
      <c r="D1537" t="s">
        <v>362</v>
      </c>
      <c r="E1537" t="s">
        <v>363</v>
      </c>
      <c r="F1537" t="s">
        <v>378</v>
      </c>
      <c r="G1537" t="s">
        <v>196</v>
      </c>
      <c r="H1537" t="s">
        <v>353</v>
      </c>
      <c r="I1537" t="s">
        <v>135</v>
      </c>
      <c r="K1537" t="s">
        <v>192</v>
      </c>
      <c r="O1537" t="s">
        <v>266</v>
      </c>
      <c r="P1537">
        <v>2020</v>
      </c>
    </row>
    <row r="1538" spans="1:17" hidden="1" x14ac:dyDescent="0.2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hidden="1" x14ac:dyDescent="0.2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hidden="1" x14ac:dyDescent="0.25">
      <c r="A1540" t="s">
        <v>376</v>
      </c>
      <c r="B1540" t="s">
        <v>377</v>
      </c>
      <c r="C1540" t="s">
        <v>361</v>
      </c>
      <c r="D1540" t="s">
        <v>362</v>
      </c>
      <c r="E1540" t="s">
        <v>363</v>
      </c>
      <c r="F1540" t="s">
        <v>378</v>
      </c>
      <c r="G1540" t="s">
        <v>196</v>
      </c>
      <c r="H1540" t="s">
        <v>353</v>
      </c>
      <c r="I1540" t="s">
        <v>135</v>
      </c>
      <c r="K1540" t="s">
        <v>192</v>
      </c>
      <c r="O1540" t="s">
        <v>265</v>
      </c>
      <c r="P1540">
        <v>2050</v>
      </c>
    </row>
    <row r="1541" spans="1:17" hidden="1" x14ac:dyDescent="0.25">
      <c r="A1541" t="s">
        <v>376</v>
      </c>
      <c r="B1541" t="s">
        <v>377</v>
      </c>
      <c r="C1541" t="s">
        <v>361</v>
      </c>
      <c r="D1541" t="s">
        <v>362</v>
      </c>
      <c r="E1541" t="s">
        <v>363</v>
      </c>
      <c r="F1541" t="s">
        <v>378</v>
      </c>
      <c r="G1541" t="s">
        <v>196</v>
      </c>
      <c r="H1541" t="s">
        <v>353</v>
      </c>
      <c r="I1541" t="s">
        <v>135</v>
      </c>
      <c r="K1541" t="s">
        <v>192</v>
      </c>
      <c r="O1541" t="s">
        <v>266</v>
      </c>
      <c r="P1541">
        <v>2050</v>
      </c>
    </row>
    <row r="1542" spans="1:17" hidden="1" x14ac:dyDescent="0.25">
      <c r="A1542" t="s">
        <v>376</v>
      </c>
      <c r="B1542" t="s">
        <v>377</v>
      </c>
      <c r="C1542" t="s">
        <v>361</v>
      </c>
      <c r="D1542" t="s">
        <v>362</v>
      </c>
      <c r="E1542" t="s">
        <v>363</v>
      </c>
      <c r="F1542" t="s">
        <v>378</v>
      </c>
      <c r="G1542" t="s">
        <v>196</v>
      </c>
      <c r="H1542" t="s">
        <v>213</v>
      </c>
      <c r="I1542" t="s">
        <v>214</v>
      </c>
      <c r="K1542" t="s">
        <v>215</v>
      </c>
      <c r="O1542" t="s">
        <v>195</v>
      </c>
      <c r="P1542">
        <v>2015</v>
      </c>
    </row>
    <row r="1543" spans="1:17" hidden="1" x14ac:dyDescent="0.25">
      <c r="A1543" t="s">
        <v>376</v>
      </c>
      <c r="B1543" t="s">
        <v>377</v>
      </c>
      <c r="C1543" t="s">
        <v>361</v>
      </c>
      <c r="D1543" t="s">
        <v>362</v>
      </c>
      <c r="E1543" t="s">
        <v>363</v>
      </c>
      <c r="F1543" t="s">
        <v>378</v>
      </c>
      <c r="G1543" t="s">
        <v>196</v>
      </c>
      <c r="H1543" t="s">
        <v>213</v>
      </c>
      <c r="I1543" t="s">
        <v>214</v>
      </c>
      <c r="K1543" t="s">
        <v>215</v>
      </c>
      <c r="O1543" t="s">
        <v>195</v>
      </c>
      <c r="P1543">
        <v>2020</v>
      </c>
    </row>
    <row r="1544" spans="1:17" hidden="1" x14ac:dyDescent="0.2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hidden="1" x14ac:dyDescent="0.25">
      <c r="A1545" t="s">
        <v>376</v>
      </c>
      <c r="B1545" t="s">
        <v>377</v>
      </c>
      <c r="C1545" t="s">
        <v>361</v>
      </c>
      <c r="D1545" t="s">
        <v>362</v>
      </c>
      <c r="E1545" t="s">
        <v>363</v>
      </c>
      <c r="F1545" t="s">
        <v>378</v>
      </c>
      <c r="G1545" t="s">
        <v>196</v>
      </c>
      <c r="H1545" t="s">
        <v>213</v>
      </c>
      <c r="I1545" t="s">
        <v>214</v>
      </c>
      <c r="K1545" t="s">
        <v>215</v>
      </c>
      <c r="O1545" t="s">
        <v>266</v>
      </c>
      <c r="P1545">
        <v>2020</v>
      </c>
      <c r="Q1545">
        <v>0.2</v>
      </c>
    </row>
    <row r="1546" spans="1:17" hidden="1" x14ac:dyDescent="0.25">
      <c r="A1546" t="s">
        <v>376</v>
      </c>
      <c r="B1546" t="s">
        <v>377</v>
      </c>
      <c r="C1546" t="s">
        <v>361</v>
      </c>
      <c r="D1546" t="s">
        <v>362</v>
      </c>
      <c r="E1546" t="s">
        <v>363</v>
      </c>
      <c r="F1546" t="s">
        <v>378</v>
      </c>
      <c r="G1546" t="s">
        <v>196</v>
      </c>
      <c r="H1546" t="s">
        <v>213</v>
      </c>
      <c r="I1546" t="s">
        <v>214</v>
      </c>
      <c r="K1546" t="s">
        <v>215</v>
      </c>
      <c r="O1546" t="s">
        <v>195</v>
      </c>
      <c r="P1546">
        <v>2030</v>
      </c>
    </row>
    <row r="1547" spans="1:17" hidden="1" x14ac:dyDescent="0.25">
      <c r="A1547" t="s">
        <v>376</v>
      </c>
      <c r="B1547" t="s">
        <v>377</v>
      </c>
      <c r="C1547" t="s">
        <v>361</v>
      </c>
      <c r="D1547" t="s">
        <v>362</v>
      </c>
      <c r="E1547" t="s">
        <v>363</v>
      </c>
      <c r="F1547" t="s">
        <v>378</v>
      </c>
      <c r="G1547" t="s">
        <v>196</v>
      </c>
      <c r="H1547" t="s">
        <v>213</v>
      </c>
      <c r="I1547" t="s">
        <v>214</v>
      </c>
      <c r="K1547" t="s">
        <v>215</v>
      </c>
      <c r="O1547" t="s">
        <v>195</v>
      </c>
      <c r="P1547">
        <v>2050</v>
      </c>
    </row>
    <row r="1548" spans="1:17" hidden="1" x14ac:dyDescent="0.2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hidden="1" x14ac:dyDescent="0.25">
      <c r="A1549" t="s">
        <v>376</v>
      </c>
      <c r="B1549" t="s">
        <v>377</v>
      </c>
      <c r="C1549" t="s">
        <v>361</v>
      </c>
      <c r="D1549" t="s">
        <v>362</v>
      </c>
      <c r="E1549" t="s">
        <v>363</v>
      </c>
      <c r="F1549" t="s">
        <v>378</v>
      </c>
      <c r="G1549" t="s">
        <v>196</v>
      </c>
      <c r="H1549" t="s">
        <v>213</v>
      </c>
      <c r="I1549" t="s">
        <v>214</v>
      </c>
      <c r="K1549" t="s">
        <v>215</v>
      </c>
      <c r="O1549" t="s">
        <v>266</v>
      </c>
      <c r="P1549">
        <v>2050</v>
      </c>
      <c r="Q1549">
        <v>0.2</v>
      </c>
    </row>
    <row r="1550" spans="1:17" hidden="1" x14ac:dyDescent="0.25">
      <c r="A1550" t="s">
        <v>376</v>
      </c>
      <c r="B1550" t="s">
        <v>377</v>
      </c>
      <c r="C1550" t="s">
        <v>361</v>
      </c>
      <c r="D1550" t="s">
        <v>362</v>
      </c>
      <c r="E1550" t="s">
        <v>363</v>
      </c>
      <c r="F1550" t="s">
        <v>378</v>
      </c>
      <c r="G1550" t="s">
        <v>196</v>
      </c>
      <c r="H1550" t="s">
        <v>355</v>
      </c>
      <c r="I1550" t="s">
        <v>136</v>
      </c>
      <c r="K1550" t="s">
        <v>276</v>
      </c>
      <c r="O1550" t="s">
        <v>195</v>
      </c>
      <c r="P1550">
        <v>2015</v>
      </c>
    </row>
    <row r="1551" spans="1:17" hidden="1" x14ac:dyDescent="0.25">
      <c r="A1551" t="s">
        <v>376</v>
      </c>
      <c r="B1551" t="s">
        <v>377</v>
      </c>
      <c r="C1551" t="s">
        <v>361</v>
      </c>
      <c r="D1551" t="s">
        <v>362</v>
      </c>
      <c r="E1551" t="s">
        <v>363</v>
      </c>
      <c r="F1551" t="s">
        <v>378</v>
      </c>
      <c r="G1551" t="s">
        <v>196</v>
      </c>
      <c r="H1551" t="s">
        <v>355</v>
      </c>
      <c r="I1551" t="s">
        <v>136</v>
      </c>
      <c r="K1551" t="s">
        <v>276</v>
      </c>
      <c r="O1551" t="s">
        <v>195</v>
      </c>
      <c r="P1551">
        <v>2020</v>
      </c>
    </row>
    <row r="1552" spans="1:17" hidden="1" x14ac:dyDescent="0.25">
      <c r="A1552" t="s">
        <v>376</v>
      </c>
      <c r="B1552" t="s">
        <v>377</v>
      </c>
      <c r="C1552" t="s">
        <v>361</v>
      </c>
      <c r="D1552" t="s">
        <v>362</v>
      </c>
      <c r="E1552" t="s">
        <v>363</v>
      </c>
      <c r="F1552" t="s">
        <v>378</v>
      </c>
      <c r="G1552" t="s">
        <v>196</v>
      </c>
      <c r="H1552" t="s">
        <v>355</v>
      </c>
      <c r="I1552" t="s">
        <v>136</v>
      </c>
      <c r="K1552" t="s">
        <v>276</v>
      </c>
      <c r="O1552" t="s">
        <v>265</v>
      </c>
      <c r="P1552">
        <v>2020</v>
      </c>
    </row>
    <row r="1553" spans="1:17" hidden="1" x14ac:dyDescent="0.25">
      <c r="A1553" t="s">
        <v>376</v>
      </c>
      <c r="B1553" t="s">
        <v>377</v>
      </c>
      <c r="C1553" t="s">
        <v>361</v>
      </c>
      <c r="D1553" t="s">
        <v>362</v>
      </c>
      <c r="E1553" t="s">
        <v>363</v>
      </c>
      <c r="F1553" t="s">
        <v>378</v>
      </c>
      <c r="G1553" t="s">
        <v>196</v>
      </c>
      <c r="H1553" t="s">
        <v>355</v>
      </c>
      <c r="I1553" t="s">
        <v>136</v>
      </c>
      <c r="K1553" t="s">
        <v>276</v>
      </c>
      <c r="O1553" t="s">
        <v>266</v>
      </c>
      <c r="P1553">
        <v>2020</v>
      </c>
    </row>
    <row r="1554" spans="1:17" hidden="1" x14ac:dyDescent="0.25">
      <c r="A1554" t="s">
        <v>376</v>
      </c>
      <c r="B1554" t="s">
        <v>377</v>
      </c>
      <c r="C1554" t="s">
        <v>361</v>
      </c>
      <c r="D1554" t="s">
        <v>362</v>
      </c>
      <c r="E1554" t="s">
        <v>363</v>
      </c>
      <c r="F1554" t="s">
        <v>378</v>
      </c>
      <c r="G1554" t="s">
        <v>196</v>
      </c>
      <c r="H1554" t="s">
        <v>355</v>
      </c>
      <c r="I1554" t="s">
        <v>136</v>
      </c>
      <c r="K1554" t="s">
        <v>276</v>
      </c>
      <c r="O1554" t="s">
        <v>195</v>
      </c>
      <c r="P1554">
        <v>2030</v>
      </c>
    </row>
    <row r="1555" spans="1:17" hidden="1" x14ac:dyDescent="0.25">
      <c r="A1555" t="s">
        <v>376</v>
      </c>
      <c r="B1555" t="s">
        <v>377</v>
      </c>
      <c r="C1555" t="s">
        <v>361</v>
      </c>
      <c r="D1555" t="s">
        <v>362</v>
      </c>
      <c r="E1555" t="s">
        <v>363</v>
      </c>
      <c r="F1555" t="s">
        <v>378</v>
      </c>
      <c r="G1555" t="s">
        <v>196</v>
      </c>
      <c r="H1555" t="s">
        <v>355</v>
      </c>
      <c r="I1555" t="s">
        <v>136</v>
      </c>
      <c r="K1555" t="s">
        <v>276</v>
      </c>
      <c r="O1555" t="s">
        <v>195</v>
      </c>
      <c r="P1555">
        <v>2050</v>
      </c>
    </row>
    <row r="1556" spans="1:17" hidden="1" x14ac:dyDescent="0.25">
      <c r="A1556" t="s">
        <v>376</v>
      </c>
      <c r="B1556" t="s">
        <v>377</v>
      </c>
      <c r="C1556" t="s">
        <v>361</v>
      </c>
      <c r="D1556" t="s">
        <v>362</v>
      </c>
      <c r="E1556" t="s">
        <v>363</v>
      </c>
      <c r="F1556" t="s">
        <v>378</v>
      </c>
      <c r="G1556" t="s">
        <v>196</v>
      </c>
      <c r="H1556" t="s">
        <v>355</v>
      </c>
      <c r="I1556" t="s">
        <v>136</v>
      </c>
      <c r="K1556" t="s">
        <v>276</v>
      </c>
      <c r="O1556" t="s">
        <v>265</v>
      </c>
      <c r="P1556">
        <v>2050</v>
      </c>
    </row>
    <row r="1557" spans="1:17" hidden="1" x14ac:dyDescent="0.25">
      <c r="A1557" t="s">
        <v>376</v>
      </c>
      <c r="B1557" t="s">
        <v>377</v>
      </c>
      <c r="C1557" t="s">
        <v>361</v>
      </c>
      <c r="D1557" t="s">
        <v>362</v>
      </c>
      <c r="E1557" t="s">
        <v>363</v>
      </c>
      <c r="F1557" t="s">
        <v>378</v>
      </c>
      <c r="G1557" t="s">
        <v>196</v>
      </c>
      <c r="H1557" t="s">
        <v>355</v>
      </c>
      <c r="I1557" t="s">
        <v>136</v>
      </c>
      <c r="K1557" t="s">
        <v>276</v>
      </c>
      <c r="O1557" t="s">
        <v>266</v>
      </c>
      <c r="P1557">
        <v>2050</v>
      </c>
    </row>
    <row r="1558" spans="1:17" hidden="1" x14ac:dyDescent="0.2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hidden="1" x14ac:dyDescent="0.2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hidden="1" x14ac:dyDescent="0.2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hidden="1" x14ac:dyDescent="0.2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hidden="1" x14ac:dyDescent="0.2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hidden="1" x14ac:dyDescent="0.2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hidden="1" x14ac:dyDescent="0.2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hidden="1" x14ac:dyDescent="0.2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hidden="1" x14ac:dyDescent="0.2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hidden="1" x14ac:dyDescent="0.2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hidden="1" x14ac:dyDescent="0.2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hidden="1" x14ac:dyDescent="0.2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hidden="1" x14ac:dyDescent="0.2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hidden="1" x14ac:dyDescent="0.2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hidden="1" x14ac:dyDescent="0.2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hidden="1" x14ac:dyDescent="0.2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hidden="1" x14ac:dyDescent="0.2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hidden="1" x14ac:dyDescent="0.2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hidden="1" x14ac:dyDescent="0.2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hidden="1" x14ac:dyDescent="0.2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hidden="1" x14ac:dyDescent="0.2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hidden="1" x14ac:dyDescent="0.2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hidden="1" x14ac:dyDescent="0.2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hidden="1" x14ac:dyDescent="0.2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hidden="1" x14ac:dyDescent="0.2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hidden="1" x14ac:dyDescent="0.2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hidden="1" x14ac:dyDescent="0.2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hidden="1" x14ac:dyDescent="0.2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hidden="1" x14ac:dyDescent="0.2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hidden="1" x14ac:dyDescent="0.2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hidden="1" x14ac:dyDescent="0.2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hidden="1" x14ac:dyDescent="0.2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hidden="1" x14ac:dyDescent="0.2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hidden="1" x14ac:dyDescent="0.2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hidden="1" x14ac:dyDescent="0.2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hidden="1" x14ac:dyDescent="0.2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hidden="1" x14ac:dyDescent="0.2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hidden="1" x14ac:dyDescent="0.2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hidden="1" x14ac:dyDescent="0.2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hidden="1" x14ac:dyDescent="0.2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hidden="1" x14ac:dyDescent="0.2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hidden="1" x14ac:dyDescent="0.2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hidden="1" x14ac:dyDescent="0.2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hidden="1" x14ac:dyDescent="0.2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hidden="1" x14ac:dyDescent="0.2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hidden="1" x14ac:dyDescent="0.2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hidden="1" x14ac:dyDescent="0.2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hidden="1" x14ac:dyDescent="0.2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hidden="1" x14ac:dyDescent="0.2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hidden="1" x14ac:dyDescent="0.2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hidden="1" x14ac:dyDescent="0.2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hidden="1" x14ac:dyDescent="0.2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hidden="1" x14ac:dyDescent="0.2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hidden="1" x14ac:dyDescent="0.2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hidden="1" x14ac:dyDescent="0.2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hidden="1" x14ac:dyDescent="0.2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hidden="1" x14ac:dyDescent="0.2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hidden="1" x14ac:dyDescent="0.2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hidden="1" x14ac:dyDescent="0.2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hidden="1" x14ac:dyDescent="0.2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hidden="1" x14ac:dyDescent="0.2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hidden="1" x14ac:dyDescent="0.2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hidden="1" x14ac:dyDescent="0.2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hidden="1" x14ac:dyDescent="0.2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hidden="1" x14ac:dyDescent="0.2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hidden="1" x14ac:dyDescent="0.2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hidden="1" x14ac:dyDescent="0.2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hidden="1" x14ac:dyDescent="0.2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hidden="1" x14ac:dyDescent="0.2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hidden="1" x14ac:dyDescent="0.2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hidden="1" x14ac:dyDescent="0.2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hidden="1" x14ac:dyDescent="0.2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hidden="1" x14ac:dyDescent="0.2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hidden="1" x14ac:dyDescent="0.2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hidden="1" x14ac:dyDescent="0.2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hidden="1" x14ac:dyDescent="0.2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hidden="1" x14ac:dyDescent="0.2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hidden="1" x14ac:dyDescent="0.2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hidden="1" x14ac:dyDescent="0.2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hidden="1" x14ac:dyDescent="0.2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hidden="1" x14ac:dyDescent="0.2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hidden="1" x14ac:dyDescent="0.2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hidden="1" x14ac:dyDescent="0.2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hidden="1" x14ac:dyDescent="0.2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hidden="1" x14ac:dyDescent="0.2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hidden="1" x14ac:dyDescent="0.2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hidden="1" x14ac:dyDescent="0.2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hidden="1" x14ac:dyDescent="0.2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hidden="1" x14ac:dyDescent="0.25">
      <c r="A1646" t="s">
        <v>376</v>
      </c>
      <c r="B1646" t="s">
        <v>377</v>
      </c>
      <c r="C1646" t="s">
        <v>361</v>
      </c>
      <c r="D1646" t="s">
        <v>362</v>
      </c>
      <c r="E1646" t="s">
        <v>363</v>
      </c>
      <c r="F1646" t="s">
        <v>378</v>
      </c>
      <c r="G1646" t="s">
        <v>244</v>
      </c>
      <c r="H1646" t="s">
        <v>357</v>
      </c>
      <c r="I1646" t="s">
        <v>299</v>
      </c>
      <c r="K1646" t="s">
        <v>78</v>
      </c>
      <c r="O1646" t="s">
        <v>195</v>
      </c>
      <c r="P1646">
        <v>2015</v>
      </c>
      <c r="Q1646">
        <v>0.5</v>
      </c>
    </row>
    <row r="1647" spans="1:17" hidden="1" x14ac:dyDescent="0.25">
      <c r="A1647" t="s">
        <v>376</v>
      </c>
      <c r="B1647" t="s">
        <v>377</v>
      </c>
      <c r="C1647" t="s">
        <v>361</v>
      </c>
      <c r="D1647" t="s">
        <v>362</v>
      </c>
      <c r="E1647" t="s">
        <v>363</v>
      </c>
      <c r="F1647" t="s">
        <v>378</v>
      </c>
      <c r="G1647" t="s">
        <v>244</v>
      </c>
      <c r="H1647" t="s">
        <v>357</v>
      </c>
      <c r="I1647" t="s">
        <v>299</v>
      </c>
      <c r="K1647" t="s">
        <v>78</v>
      </c>
      <c r="O1647" t="s">
        <v>195</v>
      </c>
      <c r="P1647">
        <v>2020</v>
      </c>
      <c r="Q1647">
        <v>0.5</v>
      </c>
    </row>
    <row r="1648" spans="1:17" hidden="1" x14ac:dyDescent="0.25">
      <c r="A1648" t="s">
        <v>376</v>
      </c>
      <c r="B1648" t="s">
        <v>377</v>
      </c>
      <c r="C1648" t="s">
        <v>361</v>
      </c>
      <c r="D1648" t="s">
        <v>362</v>
      </c>
      <c r="E1648" t="s">
        <v>363</v>
      </c>
      <c r="F1648" t="s">
        <v>378</v>
      </c>
      <c r="G1648" t="s">
        <v>244</v>
      </c>
      <c r="H1648" t="s">
        <v>357</v>
      </c>
      <c r="I1648" t="s">
        <v>299</v>
      </c>
      <c r="K1648" t="s">
        <v>78</v>
      </c>
      <c r="O1648" t="s">
        <v>265</v>
      </c>
      <c r="P1648">
        <v>2020</v>
      </c>
    </row>
    <row r="1649" spans="1:17" hidden="1" x14ac:dyDescent="0.25">
      <c r="A1649" t="s">
        <v>376</v>
      </c>
      <c r="B1649" t="s">
        <v>377</v>
      </c>
      <c r="C1649" t="s">
        <v>361</v>
      </c>
      <c r="D1649" t="s">
        <v>362</v>
      </c>
      <c r="E1649" t="s">
        <v>363</v>
      </c>
      <c r="F1649" t="s">
        <v>378</v>
      </c>
      <c r="G1649" t="s">
        <v>244</v>
      </c>
      <c r="H1649" t="s">
        <v>357</v>
      </c>
      <c r="I1649" t="s">
        <v>299</v>
      </c>
      <c r="K1649" t="s">
        <v>78</v>
      </c>
      <c r="O1649" t="s">
        <v>266</v>
      </c>
      <c r="P1649">
        <v>2020</v>
      </c>
    </row>
    <row r="1650" spans="1:17" hidden="1" x14ac:dyDescent="0.25">
      <c r="A1650" t="s">
        <v>376</v>
      </c>
      <c r="B1650" t="s">
        <v>377</v>
      </c>
      <c r="C1650" t="s">
        <v>361</v>
      </c>
      <c r="D1650" t="s">
        <v>362</v>
      </c>
      <c r="E1650" t="s">
        <v>363</v>
      </c>
      <c r="F1650" t="s">
        <v>378</v>
      </c>
      <c r="G1650" t="s">
        <v>244</v>
      </c>
      <c r="H1650" t="s">
        <v>357</v>
      </c>
      <c r="I1650" t="s">
        <v>299</v>
      </c>
      <c r="K1650" t="s">
        <v>78</v>
      </c>
      <c r="O1650" t="s">
        <v>195</v>
      </c>
      <c r="P1650">
        <v>2030</v>
      </c>
      <c r="Q1650">
        <v>0.5</v>
      </c>
    </row>
    <row r="1651" spans="1:17" hidden="1" x14ac:dyDescent="0.25">
      <c r="A1651" t="s">
        <v>376</v>
      </c>
      <c r="B1651" t="s">
        <v>377</v>
      </c>
      <c r="C1651" t="s">
        <v>361</v>
      </c>
      <c r="D1651" t="s">
        <v>362</v>
      </c>
      <c r="E1651" t="s">
        <v>363</v>
      </c>
      <c r="F1651" t="s">
        <v>378</v>
      </c>
      <c r="G1651" t="s">
        <v>244</v>
      </c>
      <c r="H1651" t="s">
        <v>357</v>
      </c>
      <c r="I1651" t="s">
        <v>299</v>
      </c>
      <c r="K1651" t="s">
        <v>78</v>
      </c>
      <c r="O1651" t="s">
        <v>195</v>
      </c>
      <c r="P1651">
        <v>2050</v>
      </c>
      <c r="Q1651">
        <v>0.5</v>
      </c>
    </row>
    <row r="1652" spans="1:17" hidden="1" x14ac:dyDescent="0.25">
      <c r="A1652" t="s">
        <v>376</v>
      </c>
      <c r="B1652" t="s">
        <v>377</v>
      </c>
      <c r="C1652" t="s">
        <v>361</v>
      </c>
      <c r="D1652" t="s">
        <v>362</v>
      </c>
      <c r="E1652" t="s">
        <v>363</v>
      </c>
      <c r="F1652" t="s">
        <v>378</v>
      </c>
      <c r="G1652" t="s">
        <v>244</v>
      </c>
      <c r="H1652" t="s">
        <v>357</v>
      </c>
      <c r="I1652" t="s">
        <v>299</v>
      </c>
      <c r="K1652" t="s">
        <v>78</v>
      </c>
      <c r="O1652" t="s">
        <v>265</v>
      </c>
      <c r="P1652">
        <v>2050</v>
      </c>
    </row>
    <row r="1653" spans="1:17" hidden="1" x14ac:dyDescent="0.25">
      <c r="A1653" t="s">
        <v>376</v>
      </c>
      <c r="B1653" t="s">
        <v>377</v>
      </c>
      <c r="C1653" t="s">
        <v>361</v>
      </c>
      <c r="D1653" t="s">
        <v>362</v>
      </c>
      <c r="E1653" t="s">
        <v>363</v>
      </c>
      <c r="F1653" t="s">
        <v>378</v>
      </c>
      <c r="G1653" t="s">
        <v>244</v>
      </c>
      <c r="H1653" t="s">
        <v>357</v>
      </c>
      <c r="I1653" t="s">
        <v>299</v>
      </c>
      <c r="K1653" t="s">
        <v>78</v>
      </c>
      <c r="O1653" t="s">
        <v>266</v>
      </c>
      <c r="P1653">
        <v>2050</v>
      </c>
    </row>
    <row r="1654" spans="1:17" hidden="1" x14ac:dyDescent="0.2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hidden="1" x14ac:dyDescent="0.2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hidden="1" x14ac:dyDescent="0.2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hidden="1" x14ac:dyDescent="0.2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hidden="1" x14ac:dyDescent="0.2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hidden="1" x14ac:dyDescent="0.2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hidden="1" x14ac:dyDescent="0.2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hidden="1" x14ac:dyDescent="0.2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hidden="1" x14ac:dyDescent="0.2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hidden="1" x14ac:dyDescent="0.2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hidden="1" x14ac:dyDescent="0.2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hidden="1" x14ac:dyDescent="0.2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hidden="1" x14ac:dyDescent="0.2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hidden="1" x14ac:dyDescent="0.2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hidden="1" x14ac:dyDescent="0.2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hidden="1" x14ac:dyDescent="0.2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hidden="1" x14ac:dyDescent="0.2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hidden="1" x14ac:dyDescent="0.2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hidden="1" x14ac:dyDescent="0.2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hidden="1" x14ac:dyDescent="0.2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hidden="1" x14ac:dyDescent="0.2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hidden="1" x14ac:dyDescent="0.2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hidden="1" x14ac:dyDescent="0.2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hidden="1" x14ac:dyDescent="0.2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hidden="1" x14ac:dyDescent="0.25">
      <c r="A1678" t="s">
        <v>376</v>
      </c>
      <c r="B1678" t="s">
        <v>377</v>
      </c>
      <c r="C1678" t="s">
        <v>361</v>
      </c>
      <c r="D1678" t="s">
        <v>362</v>
      </c>
      <c r="E1678" t="s">
        <v>363</v>
      </c>
      <c r="F1678" t="s">
        <v>378</v>
      </c>
      <c r="G1678" t="s">
        <v>244</v>
      </c>
      <c r="H1678" t="s">
        <v>358</v>
      </c>
      <c r="I1678" t="s">
        <v>307</v>
      </c>
      <c r="K1678" t="s">
        <v>78</v>
      </c>
      <c r="O1678" t="s">
        <v>195</v>
      </c>
      <c r="P1678">
        <v>2015</v>
      </c>
      <c r="Q1678">
        <v>0.25</v>
      </c>
    </row>
    <row r="1679" spans="1:17" hidden="1" x14ac:dyDescent="0.25">
      <c r="A1679" t="s">
        <v>376</v>
      </c>
      <c r="B1679" t="s">
        <v>377</v>
      </c>
      <c r="C1679" t="s">
        <v>361</v>
      </c>
      <c r="D1679" t="s">
        <v>362</v>
      </c>
      <c r="E1679" t="s">
        <v>363</v>
      </c>
      <c r="F1679" t="s">
        <v>378</v>
      </c>
      <c r="G1679" t="s">
        <v>244</v>
      </c>
      <c r="H1679" t="s">
        <v>358</v>
      </c>
      <c r="I1679" t="s">
        <v>307</v>
      </c>
      <c r="K1679" t="s">
        <v>78</v>
      </c>
      <c r="O1679" t="s">
        <v>195</v>
      </c>
      <c r="P1679">
        <v>2020</v>
      </c>
      <c r="Q1679">
        <v>0.25</v>
      </c>
    </row>
    <row r="1680" spans="1:17" hidden="1" x14ac:dyDescent="0.25">
      <c r="A1680" t="s">
        <v>376</v>
      </c>
      <c r="B1680" t="s">
        <v>377</v>
      </c>
      <c r="C1680" t="s">
        <v>361</v>
      </c>
      <c r="D1680" t="s">
        <v>362</v>
      </c>
      <c r="E1680" t="s">
        <v>363</v>
      </c>
      <c r="F1680" t="s">
        <v>378</v>
      </c>
      <c r="G1680" t="s">
        <v>244</v>
      </c>
      <c r="H1680" t="s">
        <v>358</v>
      </c>
      <c r="I1680" t="s">
        <v>307</v>
      </c>
      <c r="K1680" t="s">
        <v>78</v>
      </c>
      <c r="O1680" t="s">
        <v>265</v>
      </c>
      <c r="P1680">
        <v>2020</v>
      </c>
    </row>
    <row r="1681" spans="1:17" hidden="1" x14ac:dyDescent="0.25">
      <c r="A1681" t="s">
        <v>376</v>
      </c>
      <c r="B1681" t="s">
        <v>377</v>
      </c>
      <c r="C1681" t="s">
        <v>361</v>
      </c>
      <c r="D1681" t="s">
        <v>362</v>
      </c>
      <c r="E1681" t="s">
        <v>363</v>
      </c>
      <c r="F1681" t="s">
        <v>378</v>
      </c>
      <c r="G1681" t="s">
        <v>244</v>
      </c>
      <c r="H1681" t="s">
        <v>358</v>
      </c>
      <c r="I1681" t="s">
        <v>307</v>
      </c>
      <c r="K1681" t="s">
        <v>78</v>
      </c>
      <c r="O1681" t="s">
        <v>266</v>
      </c>
      <c r="P1681">
        <v>2020</v>
      </c>
    </row>
    <row r="1682" spans="1:17" hidden="1" x14ac:dyDescent="0.25">
      <c r="A1682" t="s">
        <v>376</v>
      </c>
      <c r="B1682" t="s">
        <v>377</v>
      </c>
      <c r="C1682" t="s">
        <v>361</v>
      </c>
      <c r="D1682" t="s">
        <v>362</v>
      </c>
      <c r="E1682" t="s">
        <v>363</v>
      </c>
      <c r="F1682" t="s">
        <v>378</v>
      </c>
      <c r="G1682" t="s">
        <v>244</v>
      </c>
      <c r="H1682" t="s">
        <v>358</v>
      </c>
      <c r="I1682" t="s">
        <v>307</v>
      </c>
      <c r="K1682" t="s">
        <v>78</v>
      </c>
      <c r="O1682" t="s">
        <v>195</v>
      </c>
      <c r="P1682">
        <v>2030</v>
      </c>
      <c r="Q1682">
        <v>0.25</v>
      </c>
    </row>
    <row r="1683" spans="1:17" hidden="1" x14ac:dyDescent="0.25">
      <c r="A1683" t="s">
        <v>376</v>
      </c>
      <c r="B1683" t="s">
        <v>377</v>
      </c>
      <c r="C1683" t="s">
        <v>361</v>
      </c>
      <c r="D1683" t="s">
        <v>362</v>
      </c>
      <c r="E1683" t="s">
        <v>363</v>
      </c>
      <c r="F1683" t="s">
        <v>378</v>
      </c>
      <c r="G1683" t="s">
        <v>244</v>
      </c>
      <c r="H1683" t="s">
        <v>358</v>
      </c>
      <c r="I1683" t="s">
        <v>307</v>
      </c>
      <c r="K1683" t="s">
        <v>78</v>
      </c>
      <c r="O1683" t="s">
        <v>195</v>
      </c>
      <c r="P1683">
        <v>2050</v>
      </c>
      <c r="Q1683">
        <v>0.25</v>
      </c>
    </row>
    <row r="1684" spans="1:17" hidden="1" x14ac:dyDescent="0.25">
      <c r="A1684" t="s">
        <v>376</v>
      </c>
      <c r="B1684" t="s">
        <v>377</v>
      </c>
      <c r="C1684" t="s">
        <v>361</v>
      </c>
      <c r="D1684" t="s">
        <v>362</v>
      </c>
      <c r="E1684" t="s">
        <v>363</v>
      </c>
      <c r="F1684" t="s">
        <v>378</v>
      </c>
      <c r="G1684" t="s">
        <v>244</v>
      </c>
      <c r="H1684" t="s">
        <v>358</v>
      </c>
      <c r="I1684" t="s">
        <v>307</v>
      </c>
      <c r="K1684" t="s">
        <v>78</v>
      </c>
      <c r="O1684" t="s">
        <v>265</v>
      </c>
      <c r="P1684">
        <v>2050</v>
      </c>
    </row>
    <row r="1685" spans="1:17" hidden="1" x14ac:dyDescent="0.25">
      <c r="A1685" t="s">
        <v>376</v>
      </c>
      <c r="B1685" t="s">
        <v>377</v>
      </c>
      <c r="C1685" t="s">
        <v>361</v>
      </c>
      <c r="D1685" t="s">
        <v>362</v>
      </c>
      <c r="E1685" t="s">
        <v>363</v>
      </c>
      <c r="F1685" t="s">
        <v>378</v>
      </c>
      <c r="G1685" t="s">
        <v>244</v>
      </c>
      <c r="H1685" t="s">
        <v>358</v>
      </c>
      <c r="I1685" t="s">
        <v>307</v>
      </c>
      <c r="K1685" t="s">
        <v>78</v>
      </c>
      <c r="O1685" t="s">
        <v>266</v>
      </c>
      <c r="P1685">
        <v>2050</v>
      </c>
    </row>
    <row r="1686" spans="1:17" hidden="1" x14ac:dyDescent="0.25">
      <c r="A1686" t="s">
        <v>383</v>
      </c>
      <c r="B1686" t="s">
        <v>384</v>
      </c>
      <c r="C1686" t="s">
        <v>385</v>
      </c>
      <c r="D1686" t="s">
        <v>186</v>
      </c>
      <c r="E1686" t="s">
        <v>363</v>
      </c>
      <c r="F1686" t="s">
        <v>261</v>
      </c>
      <c r="G1686" t="s">
        <v>196</v>
      </c>
      <c r="H1686" t="s">
        <v>197</v>
      </c>
      <c r="I1686" t="s">
        <v>198</v>
      </c>
      <c r="J1686" t="s">
        <v>199</v>
      </c>
      <c r="O1686" t="s">
        <v>195</v>
      </c>
      <c r="P1686">
        <v>2015</v>
      </c>
      <c r="Q1686">
        <v>1.7</v>
      </c>
    </row>
    <row r="1687" spans="1:17" hidden="1" x14ac:dyDescent="0.25">
      <c r="A1687" t="s">
        <v>383</v>
      </c>
      <c r="B1687" t="s">
        <v>384</v>
      </c>
      <c r="C1687" t="s">
        <v>385</v>
      </c>
      <c r="D1687" t="s">
        <v>186</v>
      </c>
      <c r="E1687" t="s">
        <v>363</v>
      </c>
      <c r="F1687" t="s">
        <v>261</v>
      </c>
      <c r="G1687" t="s">
        <v>196</v>
      </c>
      <c r="H1687" t="s">
        <v>197</v>
      </c>
      <c r="I1687" t="s">
        <v>198</v>
      </c>
      <c r="J1687" t="s">
        <v>199</v>
      </c>
      <c r="O1687" t="s">
        <v>195</v>
      </c>
      <c r="P1687">
        <v>2020</v>
      </c>
      <c r="Q1687">
        <v>1.8</v>
      </c>
    </row>
    <row r="1688" spans="1:17" hidden="1" x14ac:dyDescent="0.25">
      <c r="A1688" t="s">
        <v>383</v>
      </c>
      <c r="B1688" t="s">
        <v>384</v>
      </c>
      <c r="C1688" t="s">
        <v>385</v>
      </c>
      <c r="D1688" t="s">
        <v>186</v>
      </c>
      <c r="E1688" t="s">
        <v>363</v>
      </c>
      <c r="F1688" t="s">
        <v>261</v>
      </c>
      <c r="G1688" t="s">
        <v>196</v>
      </c>
      <c r="H1688" t="s">
        <v>197</v>
      </c>
      <c r="I1688" t="s">
        <v>198</v>
      </c>
      <c r="J1688" t="s">
        <v>199</v>
      </c>
      <c r="O1688" t="s">
        <v>265</v>
      </c>
      <c r="P1688">
        <v>2020</v>
      </c>
      <c r="Q1688">
        <v>1.5</v>
      </c>
    </row>
    <row r="1689" spans="1:17" hidden="1" x14ac:dyDescent="0.2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hidden="1" x14ac:dyDescent="0.25">
      <c r="A1690" t="s">
        <v>383</v>
      </c>
      <c r="B1690" t="s">
        <v>384</v>
      </c>
      <c r="C1690" t="s">
        <v>385</v>
      </c>
      <c r="D1690" t="s">
        <v>186</v>
      </c>
      <c r="E1690" t="s">
        <v>363</v>
      </c>
      <c r="F1690" t="s">
        <v>261</v>
      </c>
      <c r="G1690" t="s">
        <v>196</v>
      </c>
      <c r="H1690" t="s">
        <v>197</v>
      </c>
      <c r="I1690" t="s">
        <v>198</v>
      </c>
      <c r="J1690" t="s">
        <v>199</v>
      </c>
      <c r="O1690" t="s">
        <v>195</v>
      </c>
      <c r="P1690">
        <v>2030</v>
      </c>
      <c r="Q1690">
        <v>2</v>
      </c>
    </row>
    <row r="1691" spans="1:17" hidden="1" x14ac:dyDescent="0.2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hidden="1" x14ac:dyDescent="0.25">
      <c r="A1692" t="s">
        <v>383</v>
      </c>
      <c r="B1692" t="s">
        <v>384</v>
      </c>
      <c r="C1692" t="s">
        <v>385</v>
      </c>
      <c r="D1692" t="s">
        <v>186</v>
      </c>
      <c r="E1692" t="s">
        <v>363</v>
      </c>
      <c r="F1692" t="s">
        <v>261</v>
      </c>
      <c r="G1692" t="s">
        <v>196</v>
      </c>
      <c r="H1692" t="s">
        <v>197</v>
      </c>
      <c r="I1692" t="s">
        <v>198</v>
      </c>
      <c r="J1692" t="s">
        <v>199</v>
      </c>
      <c r="O1692" t="s">
        <v>265</v>
      </c>
      <c r="P1692">
        <v>2050</v>
      </c>
      <c r="Q1692">
        <v>1.5</v>
      </c>
    </row>
    <row r="1693" spans="1:17" hidden="1" x14ac:dyDescent="0.25">
      <c r="A1693" t="s">
        <v>383</v>
      </c>
      <c r="B1693" t="s">
        <v>384</v>
      </c>
      <c r="C1693" t="s">
        <v>385</v>
      </c>
      <c r="D1693" t="s">
        <v>186</v>
      </c>
      <c r="E1693" t="s">
        <v>363</v>
      </c>
      <c r="F1693" t="s">
        <v>261</v>
      </c>
      <c r="G1693" t="s">
        <v>196</v>
      </c>
      <c r="H1693" t="s">
        <v>197</v>
      </c>
      <c r="I1693" t="s">
        <v>198</v>
      </c>
      <c r="J1693" t="s">
        <v>199</v>
      </c>
      <c r="O1693" t="s">
        <v>266</v>
      </c>
      <c r="P1693">
        <v>2050</v>
      </c>
      <c r="Q1693">
        <v>2.4</v>
      </c>
    </row>
    <row r="1694" spans="1:17" hidden="1" x14ac:dyDescent="0.2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hidden="1" x14ac:dyDescent="0.2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hidden="1" x14ac:dyDescent="0.2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hidden="1" x14ac:dyDescent="0.2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hidden="1" x14ac:dyDescent="0.2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hidden="1" x14ac:dyDescent="0.2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hidden="1" x14ac:dyDescent="0.2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hidden="1" x14ac:dyDescent="0.2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hidden="1" x14ac:dyDescent="0.2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hidden="1" x14ac:dyDescent="0.2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hidden="1" x14ac:dyDescent="0.2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hidden="1" x14ac:dyDescent="0.2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hidden="1" x14ac:dyDescent="0.2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hidden="1" x14ac:dyDescent="0.2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hidden="1" x14ac:dyDescent="0.2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hidden="1" x14ac:dyDescent="0.2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hidden="1" x14ac:dyDescent="0.2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hidden="1" x14ac:dyDescent="0.2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hidden="1" x14ac:dyDescent="0.2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hidden="1" x14ac:dyDescent="0.2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hidden="1" x14ac:dyDescent="0.2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hidden="1" x14ac:dyDescent="0.2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hidden="1" x14ac:dyDescent="0.2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hidden="1" x14ac:dyDescent="0.2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hidden="1" x14ac:dyDescent="0.2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hidden="1" x14ac:dyDescent="0.2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hidden="1" x14ac:dyDescent="0.2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hidden="1" x14ac:dyDescent="0.2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hidden="1" x14ac:dyDescent="0.2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hidden="1" x14ac:dyDescent="0.2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hidden="1" x14ac:dyDescent="0.2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hidden="1" x14ac:dyDescent="0.2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hidden="1" x14ac:dyDescent="0.2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hidden="1" x14ac:dyDescent="0.2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hidden="1" x14ac:dyDescent="0.2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hidden="1" x14ac:dyDescent="0.2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hidden="1" x14ac:dyDescent="0.2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hidden="1" x14ac:dyDescent="0.2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hidden="1" x14ac:dyDescent="0.2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hidden="1" x14ac:dyDescent="0.2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hidden="1" x14ac:dyDescent="0.2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hidden="1" x14ac:dyDescent="0.2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hidden="1" x14ac:dyDescent="0.2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hidden="1" x14ac:dyDescent="0.2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hidden="1" x14ac:dyDescent="0.2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hidden="1" x14ac:dyDescent="0.2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hidden="1" x14ac:dyDescent="0.2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hidden="1" x14ac:dyDescent="0.2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hidden="1" x14ac:dyDescent="0.2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hidden="1" x14ac:dyDescent="0.2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hidden="1" x14ac:dyDescent="0.2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hidden="1" x14ac:dyDescent="0.2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hidden="1" x14ac:dyDescent="0.2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hidden="1" x14ac:dyDescent="0.2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hidden="1" x14ac:dyDescent="0.2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hidden="1" x14ac:dyDescent="0.2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hidden="1" x14ac:dyDescent="0.2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hidden="1" x14ac:dyDescent="0.2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hidden="1" x14ac:dyDescent="0.2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hidden="1" x14ac:dyDescent="0.2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hidden="1" x14ac:dyDescent="0.2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hidden="1" x14ac:dyDescent="0.2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hidden="1" x14ac:dyDescent="0.2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hidden="1" x14ac:dyDescent="0.2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hidden="1" x14ac:dyDescent="0.2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hidden="1" x14ac:dyDescent="0.2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hidden="1" x14ac:dyDescent="0.2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hidden="1" x14ac:dyDescent="0.2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hidden="1" x14ac:dyDescent="0.2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hidden="1" x14ac:dyDescent="0.2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hidden="1" x14ac:dyDescent="0.2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hidden="1" x14ac:dyDescent="0.2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hidden="1" x14ac:dyDescent="0.2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hidden="1" x14ac:dyDescent="0.2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hidden="1" x14ac:dyDescent="0.2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hidden="1" x14ac:dyDescent="0.2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hidden="1" x14ac:dyDescent="0.2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hidden="1" x14ac:dyDescent="0.2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hidden="1" x14ac:dyDescent="0.2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hidden="1" x14ac:dyDescent="0.2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hidden="1" x14ac:dyDescent="0.2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hidden="1" x14ac:dyDescent="0.2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hidden="1" x14ac:dyDescent="0.2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hidden="1" x14ac:dyDescent="0.2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hidden="1" x14ac:dyDescent="0.2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hidden="1" x14ac:dyDescent="0.2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hidden="1" x14ac:dyDescent="0.2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hidden="1" x14ac:dyDescent="0.2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hidden="1" x14ac:dyDescent="0.2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hidden="1" x14ac:dyDescent="0.2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hidden="1" x14ac:dyDescent="0.2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hidden="1" x14ac:dyDescent="0.2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hidden="1" x14ac:dyDescent="0.2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hidden="1" x14ac:dyDescent="0.2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hidden="1" x14ac:dyDescent="0.2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hidden="1" x14ac:dyDescent="0.2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hidden="1" x14ac:dyDescent="0.2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hidden="1" x14ac:dyDescent="0.2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hidden="1" x14ac:dyDescent="0.2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hidden="1" x14ac:dyDescent="0.2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hidden="1" x14ac:dyDescent="0.2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hidden="1" x14ac:dyDescent="0.2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hidden="1" x14ac:dyDescent="0.2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hidden="1" x14ac:dyDescent="0.2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hidden="1" x14ac:dyDescent="0.2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hidden="1" x14ac:dyDescent="0.2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hidden="1" x14ac:dyDescent="0.2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hidden="1" x14ac:dyDescent="0.2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hidden="1" x14ac:dyDescent="0.2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hidden="1" x14ac:dyDescent="0.2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hidden="1" x14ac:dyDescent="0.2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hidden="1" x14ac:dyDescent="0.2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hidden="1" x14ac:dyDescent="0.2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hidden="1" x14ac:dyDescent="0.2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hidden="1" x14ac:dyDescent="0.2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hidden="1" x14ac:dyDescent="0.2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hidden="1" x14ac:dyDescent="0.2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hidden="1" x14ac:dyDescent="0.2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hidden="1" x14ac:dyDescent="0.2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hidden="1" x14ac:dyDescent="0.2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hidden="1" x14ac:dyDescent="0.2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hidden="1" x14ac:dyDescent="0.2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hidden="1" x14ac:dyDescent="0.2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hidden="1" x14ac:dyDescent="0.2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hidden="1" x14ac:dyDescent="0.2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hidden="1" x14ac:dyDescent="0.2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hidden="1" x14ac:dyDescent="0.2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hidden="1" x14ac:dyDescent="0.2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hidden="1" x14ac:dyDescent="0.2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hidden="1" x14ac:dyDescent="0.2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hidden="1" x14ac:dyDescent="0.2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hidden="1" x14ac:dyDescent="0.2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hidden="1" x14ac:dyDescent="0.2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hidden="1" x14ac:dyDescent="0.2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hidden="1" x14ac:dyDescent="0.2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hidden="1" x14ac:dyDescent="0.2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hidden="1" x14ac:dyDescent="0.2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hidden="1" x14ac:dyDescent="0.2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hidden="1" x14ac:dyDescent="0.2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hidden="1" x14ac:dyDescent="0.2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hidden="1" x14ac:dyDescent="0.2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hidden="1" x14ac:dyDescent="0.2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hidden="1" x14ac:dyDescent="0.2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hidden="1" x14ac:dyDescent="0.2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hidden="1" x14ac:dyDescent="0.2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hidden="1" x14ac:dyDescent="0.2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hidden="1" x14ac:dyDescent="0.2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hidden="1" x14ac:dyDescent="0.2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hidden="1" x14ac:dyDescent="0.2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hidden="1" x14ac:dyDescent="0.2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hidden="1" x14ac:dyDescent="0.2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hidden="1" x14ac:dyDescent="0.2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hidden="1" x14ac:dyDescent="0.2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hidden="1" x14ac:dyDescent="0.2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hidden="1" x14ac:dyDescent="0.2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hidden="1" x14ac:dyDescent="0.2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hidden="1" x14ac:dyDescent="0.2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hidden="1" x14ac:dyDescent="0.2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hidden="1" x14ac:dyDescent="0.2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hidden="1" x14ac:dyDescent="0.2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hidden="1" x14ac:dyDescent="0.2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hidden="1" x14ac:dyDescent="0.2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hidden="1" x14ac:dyDescent="0.2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hidden="1" x14ac:dyDescent="0.2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hidden="1" x14ac:dyDescent="0.2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hidden="1" x14ac:dyDescent="0.2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hidden="1" x14ac:dyDescent="0.2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hidden="1" x14ac:dyDescent="0.2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hidden="1" x14ac:dyDescent="0.2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hidden="1" x14ac:dyDescent="0.2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hidden="1" x14ac:dyDescent="0.2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hidden="1" x14ac:dyDescent="0.2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hidden="1" x14ac:dyDescent="0.2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hidden="1" x14ac:dyDescent="0.2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hidden="1" x14ac:dyDescent="0.2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hidden="1" x14ac:dyDescent="0.2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hidden="1" x14ac:dyDescent="0.2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hidden="1" x14ac:dyDescent="0.2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hidden="1" x14ac:dyDescent="0.2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hidden="1" x14ac:dyDescent="0.2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hidden="1" x14ac:dyDescent="0.2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hidden="1" x14ac:dyDescent="0.2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hidden="1" x14ac:dyDescent="0.2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hidden="1" x14ac:dyDescent="0.2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hidden="1" x14ac:dyDescent="0.25">
      <c r="A1878" t="s">
        <v>394</v>
      </c>
      <c r="B1878" t="s">
        <v>395</v>
      </c>
      <c r="C1878" t="s">
        <v>385</v>
      </c>
      <c r="D1878" t="s">
        <v>362</v>
      </c>
      <c r="E1878" t="s">
        <v>363</v>
      </c>
      <c r="F1878" t="s">
        <v>188</v>
      </c>
      <c r="G1878" t="s">
        <v>196</v>
      </c>
      <c r="H1878" t="s">
        <v>197</v>
      </c>
      <c r="I1878" t="s">
        <v>198</v>
      </c>
      <c r="J1878" t="s">
        <v>199</v>
      </c>
      <c r="O1878" t="s">
        <v>195</v>
      </c>
      <c r="P1878">
        <v>2015</v>
      </c>
      <c r="Q1878">
        <v>1.2</v>
      </c>
    </row>
    <row r="1879" spans="1:17" hidden="1" x14ac:dyDescent="0.25">
      <c r="A1879" t="s">
        <v>394</v>
      </c>
      <c r="B1879" t="s">
        <v>395</v>
      </c>
      <c r="C1879" t="s">
        <v>385</v>
      </c>
      <c r="D1879" t="s">
        <v>362</v>
      </c>
      <c r="E1879" t="s">
        <v>363</v>
      </c>
      <c r="F1879" t="s">
        <v>188</v>
      </c>
      <c r="G1879" t="s">
        <v>196</v>
      </c>
      <c r="H1879" t="s">
        <v>197</v>
      </c>
      <c r="I1879" t="s">
        <v>198</v>
      </c>
      <c r="J1879" t="s">
        <v>199</v>
      </c>
      <c r="O1879" t="s">
        <v>195</v>
      </c>
      <c r="P1879">
        <v>2020</v>
      </c>
      <c r="Q1879">
        <v>1.3</v>
      </c>
    </row>
    <row r="1880" spans="1:17" hidden="1" x14ac:dyDescent="0.25">
      <c r="A1880" t="s">
        <v>394</v>
      </c>
      <c r="B1880" t="s">
        <v>395</v>
      </c>
      <c r="C1880" t="s">
        <v>385</v>
      </c>
      <c r="D1880" t="s">
        <v>362</v>
      </c>
      <c r="E1880" t="s">
        <v>363</v>
      </c>
      <c r="F1880" t="s">
        <v>188</v>
      </c>
      <c r="G1880" t="s">
        <v>196</v>
      </c>
      <c r="H1880" t="s">
        <v>197</v>
      </c>
      <c r="I1880" t="s">
        <v>198</v>
      </c>
      <c r="J1880" t="s">
        <v>199</v>
      </c>
      <c r="O1880" t="s">
        <v>265</v>
      </c>
      <c r="P1880">
        <v>2020</v>
      </c>
      <c r="Q1880">
        <v>0.9</v>
      </c>
    </row>
    <row r="1881" spans="1:17" hidden="1" x14ac:dyDescent="0.25">
      <c r="A1881" t="s">
        <v>394</v>
      </c>
      <c r="B1881" t="s">
        <v>395</v>
      </c>
      <c r="C1881" t="s">
        <v>385</v>
      </c>
      <c r="D1881" t="s">
        <v>362</v>
      </c>
      <c r="E1881" t="s">
        <v>363</v>
      </c>
      <c r="F1881" t="s">
        <v>188</v>
      </c>
      <c r="G1881" t="s">
        <v>196</v>
      </c>
      <c r="H1881" t="s">
        <v>197</v>
      </c>
      <c r="I1881" t="s">
        <v>198</v>
      </c>
      <c r="J1881" t="s">
        <v>199</v>
      </c>
      <c r="O1881" t="s">
        <v>266</v>
      </c>
      <c r="P1881">
        <v>2020</v>
      </c>
      <c r="Q1881">
        <v>1.6</v>
      </c>
    </row>
    <row r="1882" spans="1:17" hidden="1" x14ac:dyDescent="0.25">
      <c r="A1882" t="s">
        <v>394</v>
      </c>
      <c r="B1882" t="s">
        <v>395</v>
      </c>
      <c r="C1882" t="s">
        <v>385</v>
      </c>
      <c r="D1882" t="s">
        <v>362</v>
      </c>
      <c r="E1882" t="s">
        <v>363</v>
      </c>
      <c r="F1882" t="s">
        <v>188</v>
      </c>
      <c r="G1882" t="s">
        <v>196</v>
      </c>
      <c r="H1882" t="s">
        <v>197</v>
      </c>
      <c r="I1882" t="s">
        <v>198</v>
      </c>
      <c r="J1882" t="s">
        <v>199</v>
      </c>
      <c r="O1882" t="s">
        <v>195</v>
      </c>
      <c r="P1882">
        <v>2030</v>
      </c>
      <c r="Q1882">
        <v>1.4</v>
      </c>
    </row>
    <row r="1883" spans="1:17" hidden="1" x14ac:dyDescent="0.2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hidden="1" x14ac:dyDescent="0.2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hidden="1" x14ac:dyDescent="0.25">
      <c r="A1885" t="s">
        <v>394</v>
      </c>
      <c r="B1885" t="s">
        <v>395</v>
      </c>
      <c r="C1885" t="s">
        <v>385</v>
      </c>
      <c r="D1885" t="s">
        <v>362</v>
      </c>
      <c r="E1885" t="s">
        <v>363</v>
      </c>
      <c r="F1885" t="s">
        <v>188</v>
      </c>
      <c r="G1885" t="s">
        <v>196</v>
      </c>
      <c r="H1885" t="s">
        <v>197</v>
      </c>
      <c r="I1885" t="s">
        <v>198</v>
      </c>
      <c r="J1885" t="s">
        <v>199</v>
      </c>
      <c r="O1885" t="s">
        <v>266</v>
      </c>
      <c r="P1885">
        <v>2050</v>
      </c>
      <c r="Q1885">
        <v>1.7</v>
      </c>
    </row>
    <row r="1886" spans="1:17" hidden="1" x14ac:dyDescent="0.2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hidden="1" x14ac:dyDescent="0.2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hidden="1" x14ac:dyDescent="0.2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hidden="1" x14ac:dyDescent="0.2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hidden="1" x14ac:dyDescent="0.2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hidden="1" x14ac:dyDescent="0.2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hidden="1" x14ac:dyDescent="0.2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hidden="1" x14ac:dyDescent="0.2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hidden="1" x14ac:dyDescent="0.2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hidden="1" x14ac:dyDescent="0.2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hidden="1" x14ac:dyDescent="0.2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hidden="1" x14ac:dyDescent="0.2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hidden="1" x14ac:dyDescent="0.2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hidden="1" x14ac:dyDescent="0.2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hidden="1" x14ac:dyDescent="0.2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hidden="1" x14ac:dyDescent="0.2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hidden="1" x14ac:dyDescent="0.2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hidden="1" x14ac:dyDescent="0.2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hidden="1" x14ac:dyDescent="0.2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hidden="1" x14ac:dyDescent="0.2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hidden="1" x14ac:dyDescent="0.2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hidden="1" x14ac:dyDescent="0.2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hidden="1" x14ac:dyDescent="0.2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hidden="1" x14ac:dyDescent="0.2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hidden="1" x14ac:dyDescent="0.2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hidden="1" x14ac:dyDescent="0.2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hidden="1" x14ac:dyDescent="0.2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hidden="1" x14ac:dyDescent="0.2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hidden="1" x14ac:dyDescent="0.2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hidden="1" x14ac:dyDescent="0.2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hidden="1" x14ac:dyDescent="0.2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hidden="1" x14ac:dyDescent="0.2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hidden="1" x14ac:dyDescent="0.2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hidden="1" x14ac:dyDescent="0.2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hidden="1" x14ac:dyDescent="0.2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hidden="1" x14ac:dyDescent="0.2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hidden="1" x14ac:dyDescent="0.2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hidden="1" x14ac:dyDescent="0.2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hidden="1" x14ac:dyDescent="0.2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hidden="1" x14ac:dyDescent="0.2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hidden="1" x14ac:dyDescent="0.2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hidden="1" x14ac:dyDescent="0.2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hidden="1" x14ac:dyDescent="0.2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hidden="1" x14ac:dyDescent="0.2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hidden="1" x14ac:dyDescent="0.2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hidden="1" x14ac:dyDescent="0.2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hidden="1" x14ac:dyDescent="0.2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hidden="1" x14ac:dyDescent="0.2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hidden="1" x14ac:dyDescent="0.2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hidden="1" x14ac:dyDescent="0.2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hidden="1" x14ac:dyDescent="0.2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hidden="1" x14ac:dyDescent="0.2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hidden="1" x14ac:dyDescent="0.2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hidden="1" x14ac:dyDescent="0.2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hidden="1" x14ac:dyDescent="0.2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hidden="1" x14ac:dyDescent="0.2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hidden="1" x14ac:dyDescent="0.2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hidden="1" x14ac:dyDescent="0.2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hidden="1" x14ac:dyDescent="0.2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hidden="1" x14ac:dyDescent="0.2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hidden="1" x14ac:dyDescent="0.2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hidden="1" x14ac:dyDescent="0.2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hidden="1" x14ac:dyDescent="0.2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hidden="1" x14ac:dyDescent="0.2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hidden="1" x14ac:dyDescent="0.2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hidden="1" x14ac:dyDescent="0.2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hidden="1" x14ac:dyDescent="0.2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hidden="1" x14ac:dyDescent="0.2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hidden="1" x14ac:dyDescent="0.2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hidden="1" x14ac:dyDescent="0.2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hidden="1" x14ac:dyDescent="0.2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hidden="1" x14ac:dyDescent="0.2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hidden="1" x14ac:dyDescent="0.2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hidden="1" x14ac:dyDescent="0.2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hidden="1" x14ac:dyDescent="0.2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hidden="1" x14ac:dyDescent="0.2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hidden="1" x14ac:dyDescent="0.2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hidden="1" x14ac:dyDescent="0.2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hidden="1" x14ac:dyDescent="0.2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hidden="1" x14ac:dyDescent="0.2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hidden="1" x14ac:dyDescent="0.2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hidden="1" x14ac:dyDescent="0.2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hidden="1" x14ac:dyDescent="0.2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hidden="1" x14ac:dyDescent="0.2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hidden="1" x14ac:dyDescent="0.2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hidden="1" x14ac:dyDescent="0.2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hidden="1" x14ac:dyDescent="0.2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hidden="1" x14ac:dyDescent="0.2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hidden="1" x14ac:dyDescent="0.2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hidden="1" x14ac:dyDescent="0.2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hidden="1" x14ac:dyDescent="0.2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hidden="1" x14ac:dyDescent="0.2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hidden="1" x14ac:dyDescent="0.2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hidden="1" x14ac:dyDescent="0.2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hidden="1" x14ac:dyDescent="0.2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hidden="1" x14ac:dyDescent="0.2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hidden="1" x14ac:dyDescent="0.2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hidden="1" x14ac:dyDescent="0.2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hidden="1" x14ac:dyDescent="0.2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hidden="1" x14ac:dyDescent="0.2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hidden="1" x14ac:dyDescent="0.2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hidden="1" x14ac:dyDescent="0.2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hidden="1" x14ac:dyDescent="0.2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hidden="1" x14ac:dyDescent="0.2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hidden="1" x14ac:dyDescent="0.2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hidden="1" x14ac:dyDescent="0.2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hidden="1" x14ac:dyDescent="0.2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hidden="1" x14ac:dyDescent="0.2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hidden="1" x14ac:dyDescent="0.2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hidden="1" x14ac:dyDescent="0.2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hidden="1" x14ac:dyDescent="0.2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hidden="1" x14ac:dyDescent="0.2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hidden="1" x14ac:dyDescent="0.2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hidden="1" x14ac:dyDescent="0.2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hidden="1" x14ac:dyDescent="0.2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hidden="1" x14ac:dyDescent="0.2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hidden="1" x14ac:dyDescent="0.2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hidden="1" x14ac:dyDescent="0.2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hidden="1" x14ac:dyDescent="0.2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hidden="1" x14ac:dyDescent="0.2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hidden="1" x14ac:dyDescent="0.2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hidden="1" x14ac:dyDescent="0.2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hidden="1" x14ac:dyDescent="0.2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hidden="1" x14ac:dyDescent="0.2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hidden="1" x14ac:dyDescent="0.2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hidden="1" x14ac:dyDescent="0.2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hidden="1" x14ac:dyDescent="0.2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hidden="1" x14ac:dyDescent="0.2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hidden="1" x14ac:dyDescent="0.2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hidden="1" x14ac:dyDescent="0.2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hidden="1" x14ac:dyDescent="0.2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hidden="1" x14ac:dyDescent="0.2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hidden="1" x14ac:dyDescent="0.2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hidden="1" x14ac:dyDescent="0.2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hidden="1" x14ac:dyDescent="0.2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hidden="1" x14ac:dyDescent="0.2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hidden="1" x14ac:dyDescent="0.2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hidden="1" x14ac:dyDescent="0.2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hidden="1" x14ac:dyDescent="0.2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hidden="1" x14ac:dyDescent="0.2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hidden="1" x14ac:dyDescent="0.2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hidden="1" x14ac:dyDescent="0.2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hidden="1" x14ac:dyDescent="0.2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hidden="1" x14ac:dyDescent="0.2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hidden="1" x14ac:dyDescent="0.2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hidden="1" x14ac:dyDescent="0.2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hidden="1" x14ac:dyDescent="0.2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hidden="1" x14ac:dyDescent="0.2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hidden="1" x14ac:dyDescent="0.2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hidden="1" x14ac:dyDescent="0.2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hidden="1" x14ac:dyDescent="0.2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hidden="1" x14ac:dyDescent="0.2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hidden="1" x14ac:dyDescent="0.2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hidden="1" x14ac:dyDescent="0.2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hidden="1" x14ac:dyDescent="0.2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hidden="1" x14ac:dyDescent="0.2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hidden="1" x14ac:dyDescent="0.2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hidden="1" x14ac:dyDescent="0.2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hidden="1" x14ac:dyDescent="0.2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hidden="1" x14ac:dyDescent="0.2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hidden="1" x14ac:dyDescent="0.2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hidden="1" x14ac:dyDescent="0.2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hidden="1" x14ac:dyDescent="0.2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hidden="1" x14ac:dyDescent="0.2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hidden="1" x14ac:dyDescent="0.2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hidden="1" x14ac:dyDescent="0.2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hidden="1" x14ac:dyDescent="0.2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hidden="1" x14ac:dyDescent="0.2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hidden="1" x14ac:dyDescent="0.2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hidden="1" x14ac:dyDescent="0.2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hidden="1" x14ac:dyDescent="0.2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hidden="1" x14ac:dyDescent="0.2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hidden="1" x14ac:dyDescent="0.2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hidden="1" x14ac:dyDescent="0.2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hidden="1" x14ac:dyDescent="0.2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hidden="1" x14ac:dyDescent="0.2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hidden="1" x14ac:dyDescent="0.2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hidden="1" x14ac:dyDescent="0.2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hidden="1" x14ac:dyDescent="0.2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hidden="1" x14ac:dyDescent="0.2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hidden="1" x14ac:dyDescent="0.2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hidden="1" x14ac:dyDescent="0.2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hidden="1" x14ac:dyDescent="0.2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hidden="1" x14ac:dyDescent="0.2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hidden="1" x14ac:dyDescent="0.2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hidden="1" x14ac:dyDescent="0.2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hidden="1" x14ac:dyDescent="0.2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hidden="1" x14ac:dyDescent="0.2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hidden="1" x14ac:dyDescent="0.2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hidden="1" x14ac:dyDescent="0.2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hidden="1" x14ac:dyDescent="0.2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hidden="1" x14ac:dyDescent="0.2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hidden="1" x14ac:dyDescent="0.2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hidden="1" x14ac:dyDescent="0.2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hidden="1" x14ac:dyDescent="0.2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hidden="1" x14ac:dyDescent="0.2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hidden="1" x14ac:dyDescent="0.2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hidden="1" x14ac:dyDescent="0.2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hidden="1" x14ac:dyDescent="0.2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hidden="1" x14ac:dyDescent="0.2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hidden="1" x14ac:dyDescent="0.2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hidden="1" x14ac:dyDescent="0.2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hidden="1" x14ac:dyDescent="0.2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hidden="1" x14ac:dyDescent="0.2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hidden="1" x14ac:dyDescent="0.2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hidden="1" x14ac:dyDescent="0.2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hidden="1" x14ac:dyDescent="0.2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hidden="1" x14ac:dyDescent="0.2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hidden="1" x14ac:dyDescent="0.2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hidden="1" x14ac:dyDescent="0.2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hidden="1" x14ac:dyDescent="0.2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hidden="1" x14ac:dyDescent="0.2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hidden="1" x14ac:dyDescent="0.2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hidden="1" x14ac:dyDescent="0.2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hidden="1" x14ac:dyDescent="0.2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hidden="1" x14ac:dyDescent="0.2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hidden="1" x14ac:dyDescent="0.2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hidden="1" x14ac:dyDescent="0.2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hidden="1" x14ac:dyDescent="0.2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hidden="1" x14ac:dyDescent="0.2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hidden="1" x14ac:dyDescent="0.2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hidden="1" x14ac:dyDescent="0.2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hidden="1" x14ac:dyDescent="0.2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hidden="1" x14ac:dyDescent="0.2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hidden="1" x14ac:dyDescent="0.2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hidden="1" x14ac:dyDescent="0.2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hidden="1" x14ac:dyDescent="0.2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hidden="1" x14ac:dyDescent="0.2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hidden="1" x14ac:dyDescent="0.2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hidden="1" x14ac:dyDescent="0.2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hidden="1" x14ac:dyDescent="0.2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hidden="1" x14ac:dyDescent="0.2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hidden="1" x14ac:dyDescent="0.25">
      <c r="A2118" t="s">
        <v>397</v>
      </c>
      <c r="B2118" t="s">
        <v>398</v>
      </c>
      <c r="C2118" t="s">
        <v>399</v>
      </c>
      <c r="D2118" t="s">
        <v>362</v>
      </c>
      <c r="E2118" t="s">
        <v>363</v>
      </c>
      <c r="F2118" t="s">
        <v>349</v>
      </c>
      <c r="G2118" t="s">
        <v>196</v>
      </c>
      <c r="H2118" t="s">
        <v>213</v>
      </c>
      <c r="I2118" t="s">
        <v>214</v>
      </c>
      <c r="K2118" t="s">
        <v>215</v>
      </c>
      <c r="O2118" t="s">
        <v>195</v>
      </c>
      <c r="P2118">
        <v>2015</v>
      </c>
    </row>
    <row r="2119" spans="1:17" hidden="1" x14ac:dyDescent="0.25">
      <c r="A2119" t="s">
        <v>397</v>
      </c>
      <c r="B2119" t="s">
        <v>398</v>
      </c>
      <c r="C2119" t="s">
        <v>399</v>
      </c>
      <c r="D2119" t="s">
        <v>362</v>
      </c>
      <c r="E2119" t="s">
        <v>363</v>
      </c>
      <c r="F2119" t="s">
        <v>349</v>
      </c>
      <c r="G2119" t="s">
        <v>196</v>
      </c>
      <c r="H2119" t="s">
        <v>213</v>
      </c>
      <c r="I2119" t="s">
        <v>214</v>
      </c>
      <c r="K2119" t="s">
        <v>215</v>
      </c>
      <c r="O2119" t="s">
        <v>195</v>
      </c>
      <c r="P2119">
        <v>2020</v>
      </c>
    </row>
    <row r="2120" spans="1:17" hidden="1" x14ac:dyDescent="0.25">
      <c r="A2120" t="s">
        <v>397</v>
      </c>
      <c r="B2120" t="s">
        <v>398</v>
      </c>
      <c r="C2120" t="s">
        <v>399</v>
      </c>
      <c r="D2120" t="s">
        <v>362</v>
      </c>
      <c r="E2120" t="s">
        <v>363</v>
      </c>
      <c r="F2120" t="s">
        <v>349</v>
      </c>
      <c r="G2120" t="s">
        <v>196</v>
      </c>
      <c r="H2120" t="s">
        <v>213</v>
      </c>
      <c r="I2120" t="s">
        <v>214</v>
      </c>
      <c r="K2120" t="s">
        <v>215</v>
      </c>
      <c r="O2120" t="s">
        <v>265</v>
      </c>
      <c r="P2120">
        <v>2020</v>
      </c>
      <c r="Q2120">
        <v>1</v>
      </c>
    </row>
    <row r="2121" spans="1:17" hidden="1" x14ac:dyDescent="0.25">
      <c r="A2121" t="s">
        <v>397</v>
      </c>
      <c r="B2121" t="s">
        <v>398</v>
      </c>
      <c r="C2121" t="s">
        <v>399</v>
      </c>
      <c r="D2121" t="s">
        <v>362</v>
      </c>
      <c r="E2121" t="s">
        <v>363</v>
      </c>
      <c r="F2121" t="s">
        <v>349</v>
      </c>
      <c r="G2121" t="s">
        <v>196</v>
      </c>
      <c r="H2121" t="s">
        <v>213</v>
      </c>
      <c r="I2121" t="s">
        <v>214</v>
      </c>
      <c r="K2121" t="s">
        <v>215</v>
      </c>
      <c r="O2121" t="s">
        <v>266</v>
      </c>
      <c r="P2121">
        <v>2020</v>
      </c>
      <c r="Q2121">
        <v>10</v>
      </c>
    </row>
    <row r="2122" spans="1:17" hidden="1" x14ac:dyDescent="0.25">
      <c r="A2122" t="s">
        <v>397</v>
      </c>
      <c r="B2122" t="s">
        <v>398</v>
      </c>
      <c r="C2122" t="s">
        <v>399</v>
      </c>
      <c r="D2122" t="s">
        <v>362</v>
      </c>
      <c r="E2122" t="s">
        <v>363</v>
      </c>
      <c r="F2122" t="s">
        <v>349</v>
      </c>
      <c r="G2122" t="s">
        <v>196</v>
      </c>
      <c r="H2122" t="s">
        <v>213</v>
      </c>
      <c r="I2122" t="s">
        <v>214</v>
      </c>
      <c r="K2122" t="s">
        <v>215</v>
      </c>
      <c r="O2122" t="s">
        <v>195</v>
      </c>
      <c r="P2122">
        <v>2030</v>
      </c>
    </row>
    <row r="2123" spans="1:17" hidden="1" x14ac:dyDescent="0.25">
      <c r="A2123" t="s">
        <v>397</v>
      </c>
      <c r="B2123" t="s">
        <v>398</v>
      </c>
      <c r="C2123" t="s">
        <v>399</v>
      </c>
      <c r="D2123" t="s">
        <v>362</v>
      </c>
      <c r="E2123" t="s">
        <v>363</v>
      </c>
      <c r="F2123" t="s">
        <v>349</v>
      </c>
      <c r="G2123" t="s">
        <v>196</v>
      </c>
      <c r="H2123" t="s">
        <v>213</v>
      </c>
      <c r="I2123" t="s">
        <v>214</v>
      </c>
      <c r="K2123" t="s">
        <v>215</v>
      </c>
      <c r="O2123" t="s">
        <v>195</v>
      </c>
      <c r="P2123">
        <v>2050</v>
      </c>
    </row>
    <row r="2124" spans="1:17" hidden="1" x14ac:dyDescent="0.25">
      <c r="A2124" t="s">
        <v>397</v>
      </c>
      <c r="B2124" t="s">
        <v>398</v>
      </c>
      <c r="C2124" t="s">
        <v>399</v>
      </c>
      <c r="D2124" t="s">
        <v>362</v>
      </c>
      <c r="E2124" t="s">
        <v>363</v>
      </c>
      <c r="F2124" t="s">
        <v>349</v>
      </c>
      <c r="G2124" t="s">
        <v>196</v>
      </c>
      <c r="H2124" t="s">
        <v>213</v>
      </c>
      <c r="I2124" t="s">
        <v>214</v>
      </c>
      <c r="K2124" t="s">
        <v>215</v>
      </c>
      <c r="O2124" t="s">
        <v>265</v>
      </c>
      <c r="P2124">
        <v>2050</v>
      </c>
      <c r="Q2124">
        <v>1</v>
      </c>
    </row>
    <row r="2125" spans="1:17" hidden="1" x14ac:dyDescent="0.25">
      <c r="A2125" t="s">
        <v>397</v>
      </c>
      <c r="B2125" t="s">
        <v>398</v>
      </c>
      <c r="C2125" t="s">
        <v>399</v>
      </c>
      <c r="D2125" t="s">
        <v>362</v>
      </c>
      <c r="E2125" t="s">
        <v>363</v>
      </c>
      <c r="F2125" t="s">
        <v>349</v>
      </c>
      <c r="G2125" t="s">
        <v>196</v>
      </c>
      <c r="H2125" t="s">
        <v>213</v>
      </c>
      <c r="I2125" t="s">
        <v>214</v>
      </c>
      <c r="K2125" t="s">
        <v>215</v>
      </c>
      <c r="O2125" t="s">
        <v>266</v>
      </c>
      <c r="P2125">
        <v>2050</v>
      </c>
      <c r="Q2125">
        <v>10</v>
      </c>
    </row>
    <row r="2126" spans="1:17" hidden="1" x14ac:dyDescent="0.2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hidden="1" x14ac:dyDescent="0.2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hidden="1" x14ac:dyDescent="0.2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hidden="1" x14ac:dyDescent="0.2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hidden="1" x14ac:dyDescent="0.2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hidden="1" x14ac:dyDescent="0.2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hidden="1" x14ac:dyDescent="0.2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hidden="1" x14ac:dyDescent="0.2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hidden="1" x14ac:dyDescent="0.2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hidden="1" x14ac:dyDescent="0.2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hidden="1" x14ac:dyDescent="0.2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hidden="1" x14ac:dyDescent="0.2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hidden="1" x14ac:dyDescent="0.2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hidden="1" x14ac:dyDescent="0.2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hidden="1" x14ac:dyDescent="0.2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hidden="1" x14ac:dyDescent="0.2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hidden="1" x14ac:dyDescent="0.2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hidden="1" x14ac:dyDescent="0.2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hidden="1" x14ac:dyDescent="0.2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hidden="1" x14ac:dyDescent="0.2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hidden="1" x14ac:dyDescent="0.2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hidden="1" x14ac:dyDescent="0.2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hidden="1" x14ac:dyDescent="0.2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hidden="1" x14ac:dyDescent="0.2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hidden="1" x14ac:dyDescent="0.2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hidden="1" x14ac:dyDescent="0.2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hidden="1" x14ac:dyDescent="0.2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hidden="1" x14ac:dyDescent="0.2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hidden="1" x14ac:dyDescent="0.2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hidden="1" x14ac:dyDescent="0.2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hidden="1" x14ac:dyDescent="0.2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hidden="1" x14ac:dyDescent="0.2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hidden="1" x14ac:dyDescent="0.2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hidden="1" x14ac:dyDescent="0.2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hidden="1" x14ac:dyDescent="0.2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hidden="1" x14ac:dyDescent="0.2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hidden="1" x14ac:dyDescent="0.2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hidden="1" x14ac:dyDescent="0.2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hidden="1" x14ac:dyDescent="0.2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hidden="1" x14ac:dyDescent="0.2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hidden="1" x14ac:dyDescent="0.2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hidden="1" x14ac:dyDescent="0.2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hidden="1" x14ac:dyDescent="0.2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hidden="1" x14ac:dyDescent="0.2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hidden="1" x14ac:dyDescent="0.2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hidden="1" x14ac:dyDescent="0.2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hidden="1" x14ac:dyDescent="0.2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hidden="1" x14ac:dyDescent="0.2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hidden="1" x14ac:dyDescent="0.2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hidden="1" x14ac:dyDescent="0.2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hidden="1" x14ac:dyDescent="0.2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hidden="1" x14ac:dyDescent="0.2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hidden="1" x14ac:dyDescent="0.2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hidden="1" x14ac:dyDescent="0.2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hidden="1" x14ac:dyDescent="0.2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hidden="1" x14ac:dyDescent="0.2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hidden="1" x14ac:dyDescent="0.2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hidden="1" x14ac:dyDescent="0.2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hidden="1" x14ac:dyDescent="0.2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hidden="1" x14ac:dyDescent="0.2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hidden="1" x14ac:dyDescent="0.2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hidden="1" x14ac:dyDescent="0.2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hidden="1" x14ac:dyDescent="0.2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hidden="1" x14ac:dyDescent="0.2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hidden="1" x14ac:dyDescent="0.2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hidden="1" x14ac:dyDescent="0.2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hidden="1" x14ac:dyDescent="0.2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hidden="1" x14ac:dyDescent="0.2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hidden="1" x14ac:dyDescent="0.2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hidden="1" x14ac:dyDescent="0.2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hidden="1" x14ac:dyDescent="0.2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hidden="1" x14ac:dyDescent="0.2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hidden="1" x14ac:dyDescent="0.2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hidden="1" x14ac:dyDescent="0.2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hidden="1" x14ac:dyDescent="0.2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hidden="1" x14ac:dyDescent="0.2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hidden="1" x14ac:dyDescent="0.2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hidden="1" x14ac:dyDescent="0.2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hidden="1" x14ac:dyDescent="0.2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hidden="1" x14ac:dyDescent="0.2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hidden="1" x14ac:dyDescent="0.2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hidden="1" x14ac:dyDescent="0.2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hidden="1" x14ac:dyDescent="0.2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hidden="1" x14ac:dyDescent="0.2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hidden="1" x14ac:dyDescent="0.2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hidden="1" x14ac:dyDescent="0.2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hidden="1" x14ac:dyDescent="0.2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hidden="1" x14ac:dyDescent="0.2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hidden="1" x14ac:dyDescent="0.2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hidden="1" x14ac:dyDescent="0.2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hidden="1" x14ac:dyDescent="0.2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hidden="1" x14ac:dyDescent="0.2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hidden="1" x14ac:dyDescent="0.2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hidden="1" x14ac:dyDescent="0.2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hidden="1" x14ac:dyDescent="0.2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hidden="1" x14ac:dyDescent="0.2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hidden="1" x14ac:dyDescent="0.2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hidden="1" x14ac:dyDescent="0.2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hidden="1" x14ac:dyDescent="0.2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hidden="1" x14ac:dyDescent="0.2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hidden="1" x14ac:dyDescent="0.2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hidden="1" x14ac:dyDescent="0.2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hidden="1" x14ac:dyDescent="0.2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hidden="1" x14ac:dyDescent="0.2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hidden="1" x14ac:dyDescent="0.2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hidden="1" x14ac:dyDescent="0.2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hidden="1" x14ac:dyDescent="0.2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hidden="1" x14ac:dyDescent="0.2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hidden="1" x14ac:dyDescent="0.2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hidden="1" x14ac:dyDescent="0.2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hidden="1" x14ac:dyDescent="0.2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hidden="1" x14ac:dyDescent="0.2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hidden="1" x14ac:dyDescent="0.2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hidden="1" x14ac:dyDescent="0.2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hidden="1" x14ac:dyDescent="0.2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hidden="1" x14ac:dyDescent="0.2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hidden="1" x14ac:dyDescent="0.2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hidden="1" x14ac:dyDescent="0.2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hidden="1" x14ac:dyDescent="0.2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hidden="1" x14ac:dyDescent="0.2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hidden="1" x14ac:dyDescent="0.2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hidden="1" x14ac:dyDescent="0.2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hidden="1" x14ac:dyDescent="0.2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hidden="1" x14ac:dyDescent="0.2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hidden="1" x14ac:dyDescent="0.2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hidden="1" x14ac:dyDescent="0.2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hidden="1" x14ac:dyDescent="0.2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hidden="1" x14ac:dyDescent="0.2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hidden="1" x14ac:dyDescent="0.2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hidden="1" x14ac:dyDescent="0.2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hidden="1" x14ac:dyDescent="0.2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hidden="1" x14ac:dyDescent="0.2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hidden="1" x14ac:dyDescent="0.2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hidden="1" x14ac:dyDescent="0.2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hidden="1" x14ac:dyDescent="0.2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hidden="1" x14ac:dyDescent="0.2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hidden="1" x14ac:dyDescent="0.2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hidden="1" x14ac:dyDescent="0.2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hidden="1" x14ac:dyDescent="0.2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hidden="1" x14ac:dyDescent="0.2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hidden="1" x14ac:dyDescent="0.2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hidden="1" x14ac:dyDescent="0.2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hidden="1" x14ac:dyDescent="0.2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hidden="1" x14ac:dyDescent="0.2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hidden="1" x14ac:dyDescent="0.2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hidden="1" x14ac:dyDescent="0.2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hidden="1" x14ac:dyDescent="0.2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hidden="1" x14ac:dyDescent="0.2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hidden="1" x14ac:dyDescent="0.2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hidden="1" x14ac:dyDescent="0.2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hidden="1" x14ac:dyDescent="0.2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hidden="1" x14ac:dyDescent="0.2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hidden="1" x14ac:dyDescent="0.2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hidden="1" x14ac:dyDescent="0.2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hidden="1" x14ac:dyDescent="0.2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hidden="1" x14ac:dyDescent="0.2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hidden="1" x14ac:dyDescent="0.2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hidden="1" x14ac:dyDescent="0.2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hidden="1" x14ac:dyDescent="0.2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hidden="1" x14ac:dyDescent="0.2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hidden="1" x14ac:dyDescent="0.2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hidden="1" x14ac:dyDescent="0.2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hidden="1" x14ac:dyDescent="0.2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hidden="1" x14ac:dyDescent="0.2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hidden="1" x14ac:dyDescent="0.2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hidden="1" x14ac:dyDescent="0.2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hidden="1" x14ac:dyDescent="0.2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hidden="1" x14ac:dyDescent="0.2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hidden="1" x14ac:dyDescent="0.2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hidden="1" x14ac:dyDescent="0.2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hidden="1" x14ac:dyDescent="0.2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hidden="1" x14ac:dyDescent="0.2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hidden="1" x14ac:dyDescent="0.2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hidden="1" x14ac:dyDescent="0.2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hidden="1" x14ac:dyDescent="0.2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hidden="1" x14ac:dyDescent="0.2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hidden="1" x14ac:dyDescent="0.2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hidden="1" x14ac:dyDescent="0.2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hidden="1" x14ac:dyDescent="0.2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hidden="1" x14ac:dyDescent="0.2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hidden="1" x14ac:dyDescent="0.2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hidden="1" x14ac:dyDescent="0.2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hidden="1" x14ac:dyDescent="0.2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hidden="1" x14ac:dyDescent="0.2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hidden="1" x14ac:dyDescent="0.25">
      <c r="A2310" t="s">
        <v>410</v>
      </c>
      <c r="B2310" t="s">
        <v>411</v>
      </c>
      <c r="C2310" t="s">
        <v>399</v>
      </c>
      <c r="D2310" t="s">
        <v>362</v>
      </c>
      <c r="E2310" t="s">
        <v>412</v>
      </c>
      <c r="F2310" t="s">
        <v>349</v>
      </c>
      <c r="G2310" t="s">
        <v>196</v>
      </c>
      <c r="H2310" t="s">
        <v>213</v>
      </c>
      <c r="I2310" t="s">
        <v>214</v>
      </c>
      <c r="K2310" t="s">
        <v>215</v>
      </c>
      <c r="O2310" t="s">
        <v>195</v>
      </c>
      <c r="P2310">
        <v>2015</v>
      </c>
    </row>
    <row r="2311" spans="1:17" hidden="1" x14ac:dyDescent="0.25">
      <c r="A2311" t="s">
        <v>410</v>
      </c>
      <c r="B2311" t="s">
        <v>411</v>
      </c>
      <c r="C2311" t="s">
        <v>399</v>
      </c>
      <c r="D2311" t="s">
        <v>362</v>
      </c>
      <c r="E2311" t="s">
        <v>412</v>
      </c>
      <c r="F2311" t="s">
        <v>349</v>
      </c>
      <c r="G2311" t="s">
        <v>196</v>
      </c>
      <c r="H2311" t="s">
        <v>213</v>
      </c>
      <c r="I2311" t="s">
        <v>214</v>
      </c>
      <c r="K2311" t="s">
        <v>215</v>
      </c>
      <c r="O2311" t="s">
        <v>195</v>
      </c>
      <c r="P2311">
        <v>2020</v>
      </c>
    </row>
    <row r="2312" spans="1:17" hidden="1" x14ac:dyDescent="0.25">
      <c r="A2312" t="s">
        <v>410</v>
      </c>
      <c r="B2312" t="s">
        <v>411</v>
      </c>
      <c r="C2312" t="s">
        <v>399</v>
      </c>
      <c r="D2312" t="s">
        <v>362</v>
      </c>
      <c r="E2312" t="s">
        <v>412</v>
      </c>
      <c r="F2312" t="s">
        <v>349</v>
      </c>
      <c r="G2312" t="s">
        <v>196</v>
      </c>
      <c r="H2312" t="s">
        <v>213</v>
      </c>
      <c r="I2312" t="s">
        <v>214</v>
      </c>
      <c r="K2312" t="s">
        <v>215</v>
      </c>
      <c r="O2312" t="s">
        <v>265</v>
      </c>
      <c r="P2312">
        <v>2020</v>
      </c>
      <c r="Q2312">
        <v>1</v>
      </c>
    </row>
    <row r="2313" spans="1:17" hidden="1" x14ac:dyDescent="0.25">
      <c r="A2313" t="s">
        <v>410</v>
      </c>
      <c r="B2313" t="s">
        <v>411</v>
      </c>
      <c r="C2313" t="s">
        <v>399</v>
      </c>
      <c r="D2313" t="s">
        <v>362</v>
      </c>
      <c r="E2313" t="s">
        <v>412</v>
      </c>
      <c r="F2313" t="s">
        <v>349</v>
      </c>
      <c r="G2313" t="s">
        <v>196</v>
      </c>
      <c r="H2313" t="s">
        <v>213</v>
      </c>
      <c r="I2313" t="s">
        <v>214</v>
      </c>
      <c r="K2313" t="s">
        <v>215</v>
      </c>
      <c r="O2313" t="s">
        <v>266</v>
      </c>
      <c r="P2313">
        <v>2020</v>
      </c>
      <c r="Q2313">
        <v>10</v>
      </c>
    </row>
    <row r="2314" spans="1:17" hidden="1" x14ac:dyDescent="0.25">
      <c r="A2314" t="s">
        <v>410</v>
      </c>
      <c r="B2314" t="s">
        <v>411</v>
      </c>
      <c r="C2314" t="s">
        <v>399</v>
      </c>
      <c r="D2314" t="s">
        <v>362</v>
      </c>
      <c r="E2314" t="s">
        <v>412</v>
      </c>
      <c r="F2314" t="s">
        <v>349</v>
      </c>
      <c r="G2314" t="s">
        <v>196</v>
      </c>
      <c r="H2314" t="s">
        <v>213</v>
      </c>
      <c r="I2314" t="s">
        <v>214</v>
      </c>
      <c r="K2314" t="s">
        <v>215</v>
      </c>
      <c r="O2314" t="s">
        <v>195</v>
      </c>
      <c r="P2314">
        <v>2030</v>
      </c>
    </row>
    <row r="2315" spans="1:17" hidden="1" x14ac:dyDescent="0.25">
      <c r="A2315" t="s">
        <v>410</v>
      </c>
      <c r="B2315" t="s">
        <v>411</v>
      </c>
      <c r="C2315" t="s">
        <v>399</v>
      </c>
      <c r="D2315" t="s">
        <v>362</v>
      </c>
      <c r="E2315" t="s">
        <v>412</v>
      </c>
      <c r="F2315" t="s">
        <v>349</v>
      </c>
      <c r="G2315" t="s">
        <v>196</v>
      </c>
      <c r="H2315" t="s">
        <v>213</v>
      </c>
      <c r="I2315" t="s">
        <v>214</v>
      </c>
      <c r="K2315" t="s">
        <v>215</v>
      </c>
      <c r="O2315" t="s">
        <v>195</v>
      </c>
      <c r="P2315">
        <v>2050</v>
      </c>
    </row>
    <row r="2316" spans="1:17" hidden="1" x14ac:dyDescent="0.25">
      <c r="A2316" t="s">
        <v>410</v>
      </c>
      <c r="B2316" t="s">
        <v>411</v>
      </c>
      <c r="C2316" t="s">
        <v>399</v>
      </c>
      <c r="D2316" t="s">
        <v>362</v>
      </c>
      <c r="E2316" t="s">
        <v>412</v>
      </c>
      <c r="F2316" t="s">
        <v>349</v>
      </c>
      <c r="G2316" t="s">
        <v>196</v>
      </c>
      <c r="H2316" t="s">
        <v>213</v>
      </c>
      <c r="I2316" t="s">
        <v>214</v>
      </c>
      <c r="K2316" t="s">
        <v>215</v>
      </c>
      <c r="O2316" t="s">
        <v>265</v>
      </c>
      <c r="P2316">
        <v>2050</v>
      </c>
      <c r="Q2316">
        <v>1</v>
      </c>
    </row>
    <row r="2317" spans="1:17" hidden="1" x14ac:dyDescent="0.25">
      <c r="A2317" t="s">
        <v>410</v>
      </c>
      <c r="B2317" t="s">
        <v>411</v>
      </c>
      <c r="C2317" t="s">
        <v>399</v>
      </c>
      <c r="D2317" t="s">
        <v>362</v>
      </c>
      <c r="E2317" t="s">
        <v>412</v>
      </c>
      <c r="F2317" t="s">
        <v>349</v>
      </c>
      <c r="G2317" t="s">
        <v>196</v>
      </c>
      <c r="H2317" t="s">
        <v>213</v>
      </c>
      <c r="I2317" t="s">
        <v>214</v>
      </c>
      <c r="K2317" t="s">
        <v>215</v>
      </c>
      <c r="O2317" t="s">
        <v>266</v>
      </c>
      <c r="P2317">
        <v>2050</v>
      </c>
      <c r="Q2317">
        <v>10</v>
      </c>
    </row>
    <row r="2318" spans="1:17" hidden="1" x14ac:dyDescent="0.2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hidden="1" x14ac:dyDescent="0.2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hidden="1" x14ac:dyDescent="0.2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hidden="1" x14ac:dyDescent="0.2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hidden="1" x14ac:dyDescent="0.2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hidden="1" x14ac:dyDescent="0.2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hidden="1" x14ac:dyDescent="0.2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hidden="1" x14ac:dyDescent="0.2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hidden="1" x14ac:dyDescent="0.2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hidden="1" x14ac:dyDescent="0.2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hidden="1" x14ac:dyDescent="0.2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hidden="1" x14ac:dyDescent="0.2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hidden="1" x14ac:dyDescent="0.2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hidden="1" x14ac:dyDescent="0.2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hidden="1" x14ac:dyDescent="0.2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hidden="1" x14ac:dyDescent="0.2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hidden="1" x14ac:dyDescent="0.2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hidden="1" x14ac:dyDescent="0.2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hidden="1" x14ac:dyDescent="0.2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hidden="1" x14ac:dyDescent="0.2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hidden="1" x14ac:dyDescent="0.2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hidden="1" x14ac:dyDescent="0.2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hidden="1" x14ac:dyDescent="0.2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hidden="1" x14ac:dyDescent="0.2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hidden="1" x14ac:dyDescent="0.2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hidden="1" x14ac:dyDescent="0.2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hidden="1" x14ac:dyDescent="0.2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hidden="1" x14ac:dyDescent="0.2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hidden="1" x14ac:dyDescent="0.2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hidden="1" x14ac:dyDescent="0.2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hidden="1" x14ac:dyDescent="0.2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hidden="1" x14ac:dyDescent="0.2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hidden="1" x14ac:dyDescent="0.2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hidden="1" x14ac:dyDescent="0.2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hidden="1" x14ac:dyDescent="0.2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hidden="1" x14ac:dyDescent="0.2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hidden="1" x14ac:dyDescent="0.2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hidden="1" x14ac:dyDescent="0.2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hidden="1" x14ac:dyDescent="0.2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hidden="1" x14ac:dyDescent="0.2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hidden="1" x14ac:dyDescent="0.2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hidden="1" x14ac:dyDescent="0.2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hidden="1" x14ac:dyDescent="0.2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hidden="1" x14ac:dyDescent="0.2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hidden="1" x14ac:dyDescent="0.2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hidden="1" x14ac:dyDescent="0.2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hidden="1" x14ac:dyDescent="0.2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hidden="1" x14ac:dyDescent="0.2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hidden="1" x14ac:dyDescent="0.2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hidden="1" x14ac:dyDescent="0.2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hidden="1" x14ac:dyDescent="0.2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hidden="1" x14ac:dyDescent="0.2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hidden="1" x14ac:dyDescent="0.2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hidden="1" x14ac:dyDescent="0.2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hidden="1" x14ac:dyDescent="0.2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hidden="1" x14ac:dyDescent="0.2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hidden="1" x14ac:dyDescent="0.2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hidden="1" x14ac:dyDescent="0.2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hidden="1" x14ac:dyDescent="0.2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hidden="1" x14ac:dyDescent="0.2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hidden="1" x14ac:dyDescent="0.2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hidden="1" x14ac:dyDescent="0.2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hidden="1" x14ac:dyDescent="0.2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hidden="1" x14ac:dyDescent="0.2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hidden="1" x14ac:dyDescent="0.2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hidden="1" x14ac:dyDescent="0.2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hidden="1" x14ac:dyDescent="0.2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hidden="1" x14ac:dyDescent="0.2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hidden="1" x14ac:dyDescent="0.2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hidden="1" x14ac:dyDescent="0.2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hidden="1" x14ac:dyDescent="0.2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hidden="1" x14ac:dyDescent="0.2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hidden="1" x14ac:dyDescent="0.2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hidden="1" x14ac:dyDescent="0.2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hidden="1" x14ac:dyDescent="0.2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hidden="1" x14ac:dyDescent="0.2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hidden="1" x14ac:dyDescent="0.2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hidden="1" x14ac:dyDescent="0.2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hidden="1" x14ac:dyDescent="0.2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hidden="1" x14ac:dyDescent="0.2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hidden="1" x14ac:dyDescent="0.2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hidden="1" x14ac:dyDescent="0.2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hidden="1" x14ac:dyDescent="0.2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hidden="1" x14ac:dyDescent="0.2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hidden="1" x14ac:dyDescent="0.2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hidden="1" x14ac:dyDescent="0.2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hidden="1" x14ac:dyDescent="0.2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hidden="1" x14ac:dyDescent="0.2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hidden="1" x14ac:dyDescent="0.2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hidden="1" x14ac:dyDescent="0.2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hidden="1" x14ac:dyDescent="0.2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hidden="1" x14ac:dyDescent="0.2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hidden="1" x14ac:dyDescent="0.2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hidden="1" x14ac:dyDescent="0.2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hidden="1" x14ac:dyDescent="0.2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hidden="1" x14ac:dyDescent="0.2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hidden="1" x14ac:dyDescent="0.2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hidden="1" x14ac:dyDescent="0.2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hidden="1" x14ac:dyDescent="0.2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hidden="1" x14ac:dyDescent="0.2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hidden="1" x14ac:dyDescent="0.2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hidden="1" x14ac:dyDescent="0.2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hidden="1" x14ac:dyDescent="0.2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hidden="1" x14ac:dyDescent="0.2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hidden="1" x14ac:dyDescent="0.2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hidden="1" x14ac:dyDescent="0.2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hidden="1" x14ac:dyDescent="0.2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hidden="1" x14ac:dyDescent="0.2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hidden="1" x14ac:dyDescent="0.2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hidden="1" x14ac:dyDescent="0.2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hidden="1" x14ac:dyDescent="0.2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hidden="1" x14ac:dyDescent="0.2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hidden="1" x14ac:dyDescent="0.2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hidden="1" x14ac:dyDescent="0.2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hidden="1" x14ac:dyDescent="0.2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hidden="1" x14ac:dyDescent="0.2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hidden="1" x14ac:dyDescent="0.2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hidden="1" x14ac:dyDescent="0.2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hidden="1" x14ac:dyDescent="0.2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hidden="1" x14ac:dyDescent="0.2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hidden="1" x14ac:dyDescent="0.2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hidden="1" x14ac:dyDescent="0.2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hidden="1" x14ac:dyDescent="0.2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hidden="1" x14ac:dyDescent="0.2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hidden="1" x14ac:dyDescent="0.2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hidden="1" x14ac:dyDescent="0.2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hidden="1" x14ac:dyDescent="0.2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hidden="1" x14ac:dyDescent="0.2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hidden="1" x14ac:dyDescent="0.2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hidden="1" x14ac:dyDescent="0.2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hidden="1" x14ac:dyDescent="0.2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hidden="1" x14ac:dyDescent="0.2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hidden="1" x14ac:dyDescent="0.2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hidden="1" x14ac:dyDescent="0.2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hidden="1" x14ac:dyDescent="0.2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hidden="1" x14ac:dyDescent="0.2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hidden="1" x14ac:dyDescent="0.2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hidden="1" x14ac:dyDescent="0.2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hidden="1" x14ac:dyDescent="0.2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hidden="1" x14ac:dyDescent="0.2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hidden="1" x14ac:dyDescent="0.2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hidden="1" x14ac:dyDescent="0.2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hidden="1" x14ac:dyDescent="0.2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hidden="1" x14ac:dyDescent="0.2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hidden="1" x14ac:dyDescent="0.2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hidden="1" x14ac:dyDescent="0.2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hidden="1" x14ac:dyDescent="0.2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hidden="1" x14ac:dyDescent="0.2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hidden="1" x14ac:dyDescent="0.2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hidden="1" x14ac:dyDescent="0.2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hidden="1" x14ac:dyDescent="0.2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hidden="1" x14ac:dyDescent="0.2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hidden="1" x14ac:dyDescent="0.2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hidden="1" x14ac:dyDescent="0.2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hidden="1" x14ac:dyDescent="0.2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hidden="1" x14ac:dyDescent="0.2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hidden="1" x14ac:dyDescent="0.2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hidden="1" x14ac:dyDescent="0.2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hidden="1" x14ac:dyDescent="0.2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hidden="1" x14ac:dyDescent="0.2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hidden="1" x14ac:dyDescent="0.2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hidden="1" x14ac:dyDescent="0.2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hidden="1" x14ac:dyDescent="0.2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hidden="1" x14ac:dyDescent="0.2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hidden="1" x14ac:dyDescent="0.2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hidden="1" x14ac:dyDescent="0.2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hidden="1" x14ac:dyDescent="0.2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hidden="1" x14ac:dyDescent="0.2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hidden="1" x14ac:dyDescent="0.2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hidden="1" x14ac:dyDescent="0.2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hidden="1" x14ac:dyDescent="0.2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hidden="1" x14ac:dyDescent="0.2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hidden="1" x14ac:dyDescent="0.2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hidden="1" x14ac:dyDescent="0.2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hidden="1" x14ac:dyDescent="0.2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hidden="1" x14ac:dyDescent="0.2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hidden="1" x14ac:dyDescent="0.2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hidden="1" x14ac:dyDescent="0.2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hidden="1" x14ac:dyDescent="0.2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hidden="1" x14ac:dyDescent="0.2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hidden="1" x14ac:dyDescent="0.2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hidden="1" x14ac:dyDescent="0.2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hidden="1" x14ac:dyDescent="0.2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hidden="1" x14ac:dyDescent="0.2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hidden="1" x14ac:dyDescent="0.2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hidden="1" x14ac:dyDescent="0.2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hidden="1" x14ac:dyDescent="0.2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hidden="1" x14ac:dyDescent="0.2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hidden="1" x14ac:dyDescent="0.2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hidden="1" x14ac:dyDescent="0.2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hidden="1" x14ac:dyDescent="0.2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hidden="1" x14ac:dyDescent="0.2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hidden="1" x14ac:dyDescent="0.2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hidden="1" x14ac:dyDescent="0.2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hidden="1" x14ac:dyDescent="0.2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hidden="1" x14ac:dyDescent="0.2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hidden="1" x14ac:dyDescent="0.2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hidden="1" x14ac:dyDescent="0.2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hidden="1" x14ac:dyDescent="0.2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hidden="1" x14ac:dyDescent="0.2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hidden="1" x14ac:dyDescent="0.2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hidden="1" x14ac:dyDescent="0.2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hidden="1" x14ac:dyDescent="0.2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hidden="1" x14ac:dyDescent="0.2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hidden="1" x14ac:dyDescent="0.2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hidden="1" x14ac:dyDescent="0.2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hidden="1" x14ac:dyDescent="0.2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hidden="1" x14ac:dyDescent="0.2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hidden="1" x14ac:dyDescent="0.2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hidden="1" x14ac:dyDescent="0.2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hidden="1" x14ac:dyDescent="0.2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hidden="1" x14ac:dyDescent="0.2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hidden="1" x14ac:dyDescent="0.2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hidden="1" x14ac:dyDescent="0.2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hidden="1" x14ac:dyDescent="0.2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hidden="1" x14ac:dyDescent="0.2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hidden="1" x14ac:dyDescent="0.2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hidden="1" x14ac:dyDescent="0.2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hidden="1" x14ac:dyDescent="0.2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hidden="1" x14ac:dyDescent="0.2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hidden="1" x14ac:dyDescent="0.2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hidden="1" x14ac:dyDescent="0.2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hidden="1" x14ac:dyDescent="0.2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hidden="1" x14ac:dyDescent="0.2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hidden="1" x14ac:dyDescent="0.2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hidden="1" x14ac:dyDescent="0.2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hidden="1" x14ac:dyDescent="0.2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hidden="1" x14ac:dyDescent="0.2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hidden="1" x14ac:dyDescent="0.2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hidden="1" x14ac:dyDescent="0.2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hidden="1" x14ac:dyDescent="0.2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hidden="1" x14ac:dyDescent="0.2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hidden="1" x14ac:dyDescent="0.2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hidden="1" x14ac:dyDescent="0.2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hidden="1" x14ac:dyDescent="0.2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hidden="1" x14ac:dyDescent="0.2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hidden="1" x14ac:dyDescent="0.2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hidden="1" x14ac:dyDescent="0.2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hidden="1" x14ac:dyDescent="0.2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hidden="1" x14ac:dyDescent="0.2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hidden="1" x14ac:dyDescent="0.2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hidden="1" x14ac:dyDescent="0.2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hidden="1" x14ac:dyDescent="0.2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hidden="1" x14ac:dyDescent="0.2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hidden="1" x14ac:dyDescent="0.2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hidden="1" x14ac:dyDescent="0.2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hidden="1" x14ac:dyDescent="0.2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hidden="1" x14ac:dyDescent="0.2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hidden="1" x14ac:dyDescent="0.2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hidden="1" x14ac:dyDescent="0.2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hidden="1" x14ac:dyDescent="0.2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hidden="1" x14ac:dyDescent="0.2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hidden="1" x14ac:dyDescent="0.2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hidden="1" x14ac:dyDescent="0.2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hidden="1" x14ac:dyDescent="0.2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hidden="1" x14ac:dyDescent="0.2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hidden="1" x14ac:dyDescent="0.2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hidden="1" x14ac:dyDescent="0.2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hidden="1" x14ac:dyDescent="0.2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hidden="1" x14ac:dyDescent="0.2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hidden="1" x14ac:dyDescent="0.2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hidden="1" x14ac:dyDescent="0.2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hidden="1" x14ac:dyDescent="0.2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hidden="1" x14ac:dyDescent="0.2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hidden="1" x14ac:dyDescent="0.2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hidden="1" x14ac:dyDescent="0.2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hidden="1" x14ac:dyDescent="0.2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hidden="1" x14ac:dyDescent="0.2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hidden="1" x14ac:dyDescent="0.2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hidden="1" x14ac:dyDescent="0.2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hidden="1" x14ac:dyDescent="0.2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hidden="1" x14ac:dyDescent="0.2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hidden="1" x14ac:dyDescent="0.2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hidden="1" x14ac:dyDescent="0.2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hidden="1" x14ac:dyDescent="0.2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hidden="1" x14ac:dyDescent="0.2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hidden="1" x14ac:dyDescent="0.2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hidden="1" x14ac:dyDescent="0.2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hidden="1" x14ac:dyDescent="0.2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hidden="1" x14ac:dyDescent="0.2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hidden="1" x14ac:dyDescent="0.2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hidden="1" x14ac:dyDescent="0.2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hidden="1" x14ac:dyDescent="0.2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hidden="1" x14ac:dyDescent="0.2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hidden="1" x14ac:dyDescent="0.2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hidden="1" x14ac:dyDescent="0.2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hidden="1" x14ac:dyDescent="0.2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hidden="1" x14ac:dyDescent="0.2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hidden="1" x14ac:dyDescent="0.2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hidden="1" x14ac:dyDescent="0.2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hidden="1" x14ac:dyDescent="0.2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hidden="1" x14ac:dyDescent="0.2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hidden="1" x14ac:dyDescent="0.2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hidden="1" x14ac:dyDescent="0.2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hidden="1" x14ac:dyDescent="0.2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hidden="1" x14ac:dyDescent="0.2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hidden="1" x14ac:dyDescent="0.2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hidden="1" x14ac:dyDescent="0.2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hidden="1" x14ac:dyDescent="0.2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hidden="1" x14ac:dyDescent="0.2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hidden="1" x14ac:dyDescent="0.2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hidden="1" x14ac:dyDescent="0.2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hidden="1" x14ac:dyDescent="0.2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hidden="1" x14ac:dyDescent="0.2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hidden="1" x14ac:dyDescent="0.2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hidden="1" x14ac:dyDescent="0.2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hidden="1" x14ac:dyDescent="0.2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hidden="1" x14ac:dyDescent="0.2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hidden="1" x14ac:dyDescent="0.2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hidden="1" x14ac:dyDescent="0.2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hidden="1" x14ac:dyDescent="0.2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hidden="1" x14ac:dyDescent="0.2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hidden="1" x14ac:dyDescent="0.2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hidden="1" x14ac:dyDescent="0.2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hidden="1" x14ac:dyDescent="0.2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hidden="1" x14ac:dyDescent="0.2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hidden="1" x14ac:dyDescent="0.2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hidden="1" x14ac:dyDescent="0.2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hidden="1" x14ac:dyDescent="0.2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hidden="1" x14ac:dyDescent="0.2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hidden="1" x14ac:dyDescent="0.2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hidden="1" x14ac:dyDescent="0.2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hidden="1" x14ac:dyDescent="0.2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hidden="1" x14ac:dyDescent="0.2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hidden="1" x14ac:dyDescent="0.2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hidden="1" x14ac:dyDescent="0.2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hidden="1" x14ac:dyDescent="0.2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hidden="1" x14ac:dyDescent="0.2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hidden="1" x14ac:dyDescent="0.2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hidden="1" x14ac:dyDescent="0.2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hidden="1" x14ac:dyDescent="0.2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hidden="1" x14ac:dyDescent="0.2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hidden="1" x14ac:dyDescent="0.2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hidden="1" x14ac:dyDescent="0.2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hidden="1" x14ac:dyDescent="0.2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hidden="1" x14ac:dyDescent="0.2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hidden="1" x14ac:dyDescent="0.2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hidden="1" x14ac:dyDescent="0.2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hidden="1" x14ac:dyDescent="0.2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hidden="1" x14ac:dyDescent="0.2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hidden="1" x14ac:dyDescent="0.2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hidden="1" x14ac:dyDescent="0.2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hidden="1" x14ac:dyDescent="0.2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hidden="1" x14ac:dyDescent="0.2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hidden="1" x14ac:dyDescent="0.2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hidden="1" x14ac:dyDescent="0.2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hidden="1" x14ac:dyDescent="0.2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hidden="1" x14ac:dyDescent="0.2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hidden="1" x14ac:dyDescent="0.2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hidden="1" x14ac:dyDescent="0.2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hidden="1" x14ac:dyDescent="0.2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hidden="1" x14ac:dyDescent="0.2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hidden="1" x14ac:dyDescent="0.2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hidden="1" x14ac:dyDescent="0.2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hidden="1" x14ac:dyDescent="0.2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hidden="1" x14ac:dyDescent="0.2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hidden="1" x14ac:dyDescent="0.2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hidden="1" x14ac:dyDescent="0.2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hidden="1" x14ac:dyDescent="0.2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hidden="1" x14ac:dyDescent="0.2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hidden="1" x14ac:dyDescent="0.2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hidden="1" x14ac:dyDescent="0.2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hidden="1" x14ac:dyDescent="0.2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hidden="1" x14ac:dyDescent="0.2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hidden="1" x14ac:dyDescent="0.2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hidden="1" x14ac:dyDescent="0.2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hidden="1" x14ac:dyDescent="0.2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hidden="1" x14ac:dyDescent="0.2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hidden="1" x14ac:dyDescent="0.25">
      <c r="A2686" t="s">
        <v>414</v>
      </c>
      <c r="B2686" t="s">
        <v>415</v>
      </c>
      <c r="C2686" t="s">
        <v>416</v>
      </c>
      <c r="D2686" t="s">
        <v>362</v>
      </c>
      <c r="E2686" t="s">
        <v>417</v>
      </c>
      <c r="F2686" t="s">
        <v>261</v>
      </c>
      <c r="G2686" t="s">
        <v>189</v>
      </c>
      <c r="H2686" t="s">
        <v>437</v>
      </c>
      <c r="I2686" t="s">
        <v>437</v>
      </c>
      <c r="M2686" t="s">
        <v>438</v>
      </c>
      <c r="O2686" t="s">
        <v>195</v>
      </c>
      <c r="P2686">
        <v>2015</v>
      </c>
      <c r="Q2686">
        <v>0</v>
      </c>
    </row>
    <row r="2687" spans="1:17" hidden="1" x14ac:dyDescent="0.25">
      <c r="A2687" t="s">
        <v>414</v>
      </c>
      <c r="B2687" t="s">
        <v>415</v>
      </c>
      <c r="C2687" t="s">
        <v>416</v>
      </c>
      <c r="D2687" t="s">
        <v>362</v>
      </c>
      <c r="E2687" t="s">
        <v>417</v>
      </c>
      <c r="F2687" t="s">
        <v>261</v>
      </c>
      <c r="G2687" t="s">
        <v>189</v>
      </c>
      <c r="H2687" t="s">
        <v>437</v>
      </c>
      <c r="I2687" t="s">
        <v>437</v>
      </c>
      <c r="M2687" t="s">
        <v>438</v>
      </c>
      <c r="O2687" t="s">
        <v>195</v>
      </c>
      <c r="P2687">
        <v>2020</v>
      </c>
      <c r="Q2687">
        <v>0</v>
      </c>
    </row>
    <row r="2688" spans="1:17" hidden="1" x14ac:dyDescent="0.25">
      <c r="A2688" t="s">
        <v>414</v>
      </c>
      <c r="B2688" t="s">
        <v>415</v>
      </c>
      <c r="C2688" t="s">
        <v>416</v>
      </c>
      <c r="D2688" t="s">
        <v>362</v>
      </c>
      <c r="E2688" t="s">
        <v>417</v>
      </c>
      <c r="F2688" t="s">
        <v>261</v>
      </c>
      <c r="G2688" t="s">
        <v>189</v>
      </c>
      <c r="H2688" t="s">
        <v>437</v>
      </c>
      <c r="I2688" t="s">
        <v>437</v>
      </c>
      <c r="M2688" t="s">
        <v>438</v>
      </c>
      <c r="O2688" t="s">
        <v>265</v>
      </c>
      <c r="P2688">
        <v>2020</v>
      </c>
      <c r="Q2688">
        <v>0</v>
      </c>
    </row>
    <row r="2689" spans="1:17" hidden="1" x14ac:dyDescent="0.25">
      <c r="A2689" t="s">
        <v>414</v>
      </c>
      <c r="B2689" t="s">
        <v>415</v>
      </c>
      <c r="C2689" t="s">
        <v>416</v>
      </c>
      <c r="D2689" t="s">
        <v>362</v>
      </c>
      <c r="E2689" t="s">
        <v>417</v>
      </c>
      <c r="F2689" t="s">
        <v>261</v>
      </c>
      <c r="G2689" t="s">
        <v>189</v>
      </c>
      <c r="H2689" t="s">
        <v>437</v>
      </c>
      <c r="I2689" t="s">
        <v>437</v>
      </c>
      <c r="M2689" t="s">
        <v>438</v>
      </c>
      <c r="O2689" t="s">
        <v>266</v>
      </c>
      <c r="P2689">
        <v>2020</v>
      </c>
      <c r="Q2689">
        <v>1</v>
      </c>
    </row>
    <row r="2690" spans="1:17" hidden="1" x14ac:dyDescent="0.25">
      <c r="A2690" t="s">
        <v>414</v>
      </c>
      <c r="B2690" t="s">
        <v>415</v>
      </c>
      <c r="C2690" t="s">
        <v>416</v>
      </c>
      <c r="D2690" t="s">
        <v>362</v>
      </c>
      <c r="E2690" t="s">
        <v>417</v>
      </c>
      <c r="F2690" t="s">
        <v>261</v>
      </c>
      <c r="G2690" t="s">
        <v>189</v>
      </c>
      <c r="H2690" t="s">
        <v>437</v>
      </c>
      <c r="I2690" t="s">
        <v>437</v>
      </c>
      <c r="M2690" t="s">
        <v>438</v>
      </c>
      <c r="O2690" t="s">
        <v>195</v>
      </c>
      <c r="P2690">
        <v>2030</v>
      </c>
      <c r="Q2690">
        <v>0</v>
      </c>
    </row>
    <row r="2691" spans="1:17" hidden="1" x14ac:dyDescent="0.25">
      <c r="A2691" t="s">
        <v>414</v>
      </c>
      <c r="B2691" t="s">
        <v>415</v>
      </c>
      <c r="C2691" t="s">
        <v>416</v>
      </c>
      <c r="D2691" t="s">
        <v>362</v>
      </c>
      <c r="E2691" t="s">
        <v>417</v>
      </c>
      <c r="F2691" t="s">
        <v>261</v>
      </c>
      <c r="G2691" t="s">
        <v>189</v>
      </c>
      <c r="H2691" t="s">
        <v>437</v>
      </c>
      <c r="I2691" t="s">
        <v>437</v>
      </c>
      <c r="M2691" t="s">
        <v>438</v>
      </c>
      <c r="O2691" t="s">
        <v>195</v>
      </c>
      <c r="P2691">
        <v>2050</v>
      </c>
      <c r="Q2691">
        <v>0</v>
      </c>
    </row>
    <row r="2692" spans="1:17" hidden="1" x14ac:dyDescent="0.25">
      <c r="A2692" t="s">
        <v>414</v>
      </c>
      <c r="B2692" t="s">
        <v>415</v>
      </c>
      <c r="C2692" t="s">
        <v>416</v>
      </c>
      <c r="D2692" t="s">
        <v>362</v>
      </c>
      <c r="E2692" t="s">
        <v>417</v>
      </c>
      <c r="F2692" t="s">
        <v>261</v>
      </c>
      <c r="G2692" t="s">
        <v>189</v>
      </c>
      <c r="H2692" t="s">
        <v>437</v>
      </c>
      <c r="I2692" t="s">
        <v>437</v>
      </c>
      <c r="M2692" t="s">
        <v>438</v>
      </c>
      <c r="O2692" t="s">
        <v>265</v>
      </c>
      <c r="P2692">
        <v>2050</v>
      </c>
      <c r="Q2692">
        <v>0</v>
      </c>
    </row>
    <row r="2693" spans="1:17" hidden="1" x14ac:dyDescent="0.25">
      <c r="A2693" t="s">
        <v>414</v>
      </c>
      <c r="B2693" t="s">
        <v>415</v>
      </c>
      <c r="C2693" t="s">
        <v>416</v>
      </c>
      <c r="D2693" t="s">
        <v>362</v>
      </c>
      <c r="E2693" t="s">
        <v>417</v>
      </c>
      <c r="F2693" t="s">
        <v>261</v>
      </c>
      <c r="G2693" t="s">
        <v>189</v>
      </c>
      <c r="H2693" t="s">
        <v>437</v>
      </c>
      <c r="I2693" t="s">
        <v>437</v>
      </c>
      <c r="M2693" t="s">
        <v>438</v>
      </c>
      <c r="O2693" t="s">
        <v>266</v>
      </c>
      <c r="P2693">
        <v>2050</v>
      </c>
      <c r="Q2693">
        <v>1</v>
      </c>
    </row>
    <row r="2694" spans="1:17" hidden="1" x14ac:dyDescent="0.2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hidden="1" x14ac:dyDescent="0.2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hidden="1" x14ac:dyDescent="0.2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hidden="1" x14ac:dyDescent="0.2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hidden="1" x14ac:dyDescent="0.2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hidden="1" x14ac:dyDescent="0.2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hidden="1" x14ac:dyDescent="0.2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hidden="1" x14ac:dyDescent="0.2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hidden="1" x14ac:dyDescent="0.2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hidden="1" x14ac:dyDescent="0.2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hidden="1" x14ac:dyDescent="0.2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hidden="1" x14ac:dyDescent="0.2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hidden="1" x14ac:dyDescent="0.2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hidden="1" x14ac:dyDescent="0.2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hidden="1" x14ac:dyDescent="0.2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hidden="1" x14ac:dyDescent="0.2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hidden="1" x14ac:dyDescent="0.25">
      <c r="A2710" t="s">
        <v>414</v>
      </c>
      <c r="B2710" t="s">
        <v>415</v>
      </c>
      <c r="C2710" t="s">
        <v>416</v>
      </c>
      <c r="D2710" t="s">
        <v>362</v>
      </c>
      <c r="E2710" t="s">
        <v>417</v>
      </c>
      <c r="F2710" t="s">
        <v>261</v>
      </c>
      <c r="G2710" t="s">
        <v>189</v>
      </c>
      <c r="H2710" t="s">
        <v>442</v>
      </c>
      <c r="I2710" t="s">
        <v>442</v>
      </c>
      <c r="M2710" t="s">
        <v>438</v>
      </c>
      <c r="O2710" t="s">
        <v>195</v>
      </c>
      <c r="P2710">
        <v>2015</v>
      </c>
      <c r="Q2710">
        <v>1</v>
      </c>
    </row>
    <row r="2711" spans="1:17" hidden="1" x14ac:dyDescent="0.25">
      <c r="A2711" t="s">
        <v>414</v>
      </c>
      <c r="B2711" t="s">
        <v>415</v>
      </c>
      <c r="C2711" t="s">
        <v>416</v>
      </c>
      <c r="D2711" t="s">
        <v>362</v>
      </c>
      <c r="E2711" t="s">
        <v>417</v>
      </c>
      <c r="F2711" t="s">
        <v>261</v>
      </c>
      <c r="G2711" t="s">
        <v>189</v>
      </c>
      <c r="H2711" t="s">
        <v>442</v>
      </c>
      <c r="I2711" t="s">
        <v>442</v>
      </c>
      <c r="M2711" t="s">
        <v>438</v>
      </c>
      <c r="O2711" t="s">
        <v>195</v>
      </c>
      <c r="P2711">
        <v>2020</v>
      </c>
      <c r="Q2711">
        <v>1</v>
      </c>
    </row>
    <row r="2712" spans="1:17" hidden="1" x14ac:dyDescent="0.25">
      <c r="A2712" t="s">
        <v>414</v>
      </c>
      <c r="B2712" t="s">
        <v>415</v>
      </c>
      <c r="C2712" t="s">
        <v>416</v>
      </c>
      <c r="D2712" t="s">
        <v>362</v>
      </c>
      <c r="E2712" t="s">
        <v>417</v>
      </c>
      <c r="F2712" t="s">
        <v>261</v>
      </c>
      <c r="G2712" t="s">
        <v>189</v>
      </c>
      <c r="H2712" t="s">
        <v>442</v>
      </c>
      <c r="I2712" t="s">
        <v>442</v>
      </c>
      <c r="M2712" t="s">
        <v>438</v>
      </c>
      <c r="O2712" t="s">
        <v>265</v>
      </c>
      <c r="P2712">
        <v>2020</v>
      </c>
      <c r="Q2712">
        <v>1</v>
      </c>
    </row>
    <row r="2713" spans="1:17" hidden="1" x14ac:dyDescent="0.25">
      <c r="A2713" t="s">
        <v>414</v>
      </c>
      <c r="B2713" t="s">
        <v>415</v>
      </c>
      <c r="C2713" t="s">
        <v>416</v>
      </c>
      <c r="D2713" t="s">
        <v>362</v>
      </c>
      <c r="E2713" t="s">
        <v>417</v>
      </c>
      <c r="F2713" t="s">
        <v>261</v>
      </c>
      <c r="G2713" t="s">
        <v>189</v>
      </c>
      <c r="H2713" t="s">
        <v>442</v>
      </c>
      <c r="I2713" t="s">
        <v>442</v>
      </c>
      <c r="M2713" t="s">
        <v>438</v>
      </c>
      <c r="O2713" t="s">
        <v>266</v>
      </c>
      <c r="P2713">
        <v>2020</v>
      </c>
      <c r="Q2713">
        <v>1</v>
      </c>
    </row>
    <row r="2714" spans="1:17" hidden="1" x14ac:dyDescent="0.25">
      <c r="A2714" t="s">
        <v>414</v>
      </c>
      <c r="B2714" t="s">
        <v>415</v>
      </c>
      <c r="C2714" t="s">
        <v>416</v>
      </c>
      <c r="D2714" t="s">
        <v>362</v>
      </c>
      <c r="E2714" t="s">
        <v>417</v>
      </c>
      <c r="F2714" t="s">
        <v>261</v>
      </c>
      <c r="G2714" t="s">
        <v>189</v>
      </c>
      <c r="H2714" t="s">
        <v>442</v>
      </c>
      <c r="I2714" t="s">
        <v>442</v>
      </c>
      <c r="M2714" t="s">
        <v>438</v>
      </c>
      <c r="O2714" t="s">
        <v>195</v>
      </c>
      <c r="P2714">
        <v>2030</v>
      </c>
      <c r="Q2714">
        <v>1</v>
      </c>
    </row>
    <row r="2715" spans="1:17" hidden="1" x14ac:dyDescent="0.25">
      <c r="A2715" t="s">
        <v>414</v>
      </c>
      <c r="B2715" t="s">
        <v>415</v>
      </c>
      <c r="C2715" t="s">
        <v>416</v>
      </c>
      <c r="D2715" t="s">
        <v>362</v>
      </c>
      <c r="E2715" t="s">
        <v>417</v>
      </c>
      <c r="F2715" t="s">
        <v>261</v>
      </c>
      <c r="G2715" t="s">
        <v>189</v>
      </c>
      <c r="H2715" t="s">
        <v>442</v>
      </c>
      <c r="I2715" t="s">
        <v>442</v>
      </c>
      <c r="M2715" t="s">
        <v>438</v>
      </c>
      <c r="O2715" t="s">
        <v>195</v>
      </c>
      <c r="P2715">
        <v>2050</v>
      </c>
      <c r="Q2715">
        <v>1</v>
      </c>
    </row>
    <row r="2716" spans="1:17" hidden="1" x14ac:dyDescent="0.25">
      <c r="A2716" t="s">
        <v>414</v>
      </c>
      <c r="B2716" t="s">
        <v>415</v>
      </c>
      <c r="C2716" t="s">
        <v>416</v>
      </c>
      <c r="D2716" t="s">
        <v>362</v>
      </c>
      <c r="E2716" t="s">
        <v>417</v>
      </c>
      <c r="F2716" t="s">
        <v>261</v>
      </c>
      <c r="G2716" t="s">
        <v>189</v>
      </c>
      <c r="H2716" t="s">
        <v>442</v>
      </c>
      <c r="I2716" t="s">
        <v>442</v>
      </c>
      <c r="M2716" t="s">
        <v>438</v>
      </c>
      <c r="O2716" t="s">
        <v>265</v>
      </c>
      <c r="P2716">
        <v>2050</v>
      </c>
      <c r="Q2716">
        <v>1</v>
      </c>
    </row>
    <row r="2717" spans="1:17" hidden="1" x14ac:dyDescent="0.25">
      <c r="A2717" t="s">
        <v>414</v>
      </c>
      <c r="B2717" t="s">
        <v>415</v>
      </c>
      <c r="C2717" t="s">
        <v>416</v>
      </c>
      <c r="D2717" t="s">
        <v>362</v>
      </c>
      <c r="E2717" t="s">
        <v>417</v>
      </c>
      <c r="F2717" t="s">
        <v>261</v>
      </c>
      <c r="G2717" t="s">
        <v>189</v>
      </c>
      <c r="H2717" t="s">
        <v>442</v>
      </c>
      <c r="I2717" t="s">
        <v>442</v>
      </c>
      <c r="M2717" t="s">
        <v>438</v>
      </c>
      <c r="O2717" t="s">
        <v>266</v>
      </c>
      <c r="P2717">
        <v>2050</v>
      </c>
      <c r="Q2717">
        <v>1</v>
      </c>
    </row>
    <row r="2718" spans="1:17" hidden="1" x14ac:dyDescent="0.2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hidden="1" x14ac:dyDescent="0.2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hidden="1" x14ac:dyDescent="0.2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hidden="1" x14ac:dyDescent="0.2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hidden="1" x14ac:dyDescent="0.2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hidden="1" x14ac:dyDescent="0.2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hidden="1" x14ac:dyDescent="0.2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hidden="1" x14ac:dyDescent="0.2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hidden="1" x14ac:dyDescent="0.2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hidden="1" x14ac:dyDescent="0.2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hidden="1" x14ac:dyDescent="0.2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hidden="1" x14ac:dyDescent="0.2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hidden="1" x14ac:dyDescent="0.2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hidden="1" x14ac:dyDescent="0.2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hidden="1" x14ac:dyDescent="0.2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hidden="1" x14ac:dyDescent="0.2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hidden="1" x14ac:dyDescent="0.2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hidden="1" x14ac:dyDescent="0.2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hidden="1" x14ac:dyDescent="0.2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hidden="1" x14ac:dyDescent="0.2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hidden="1" x14ac:dyDescent="0.2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hidden="1" x14ac:dyDescent="0.2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hidden="1" x14ac:dyDescent="0.2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hidden="1" x14ac:dyDescent="0.2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hidden="1" x14ac:dyDescent="0.2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hidden="1" x14ac:dyDescent="0.2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hidden="1" x14ac:dyDescent="0.2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hidden="1" x14ac:dyDescent="0.2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hidden="1" x14ac:dyDescent="0.2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hidden="1" x14ac:dyDescent="0.2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hidden="1" x14ac:dyDescent="0.2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hidden="1" x14ac:dyDescent="0.2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hidden="1" x14ac:dyDescent="0.2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hidden="1" x14ac:dyDescent="0.2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hidden="1" x14ac:dyDescent="0.2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hidden="1" x14ac:dyDescent="0.2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hidden="1" x14ac:dyDescent="0.2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hidden="1" x14ac:dyDescent="0.2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hidden="1" x14ac:dyDescent="0.2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hidden="1" x14ac:dyDescent="0.2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hidden="1" x14ac:dyDescent="0.2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hidden="1" x14ac:dyDescent="0.2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hidden="1" x14ac:dyDescent="0.2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hidden="1" x14ac:dyDescent="0.2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hidden="1" x14ac:dyDescent="0.2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hidden="1" x14ac:dyDescent="0.2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hidden="1" x14ac:dyDescent="0.2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hidden="1" x14ac:dyDescent="0.2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hidden="1" x14ac:dyDescent="0.25">
      <c r="A2766" t="s">
        <v>414</v>
      </c>
      <c r="B2766" t="s">
        <v>415</v>
      </c>
      <c r="C2766" t="s">
        <v>416</v>
      </c>
      <c r="D2766" t="s">
        <v>362</v>
      </c>
      <c r="E2766" t="s">
        <v>417</v>
      </c>
      <c r="F2766" t="s">
        <v>261</v>
      </c>
      <c r="G2766" t="s">
        <v>189</v>
      </c>
      <c r="H2766" t="s">
        <v>456</v>
      </c>
      <c r="I2766" t="s">
        <v>456</v>
      </c>
      <c r="M2766" t="s">
        <v>457</v>
      </c>
      <c r="O2766" t="s">
        <v>195</v>
      </c>
      <c r="P2766">
        <v>2015</v>
      </c>
      <c r="Q2766">
        <v>0</v>
      </c>
    </row>
    <row r="2767" spans="1:17" hidden="1" x14ac:dyDescent="0.25">
      <c r="A2767" t="s">
        <v>414</v>
      </c>
      <c r="B2767" t="s">
        <v>415</v>
      </c>
      <c r="C2767" t="s">
        <v>416</v>
      </c>
      <c r="D2767" t="s">
        <v>362</v>
      </c>
      <c r="E2767" t="s">
        <v>417</v>
      </c>
      <c r="F2767" t="s">
        <v>261</v>
      </c>
      <c r="G2767" t="s">
        <v>189</v>
      </c>
      <c r="H2767" t="s">
        <v>456</v>
      </c>
      <c r="I2767" t="s">
        <v>456</v>
      </c>
      <c r="M2767" t="s">
        <v>457</v>
      </c>
      <c r="O2767" t="s">
        <v>195</v>
      </c>
      <c r="P2767">
        <v>2020</v>
      </c>
      <c r="Q2767">
        <v>0</v>
      </c>
    </row>
    <row r="2768" spans="1:17" hidden="1" x14ac:dyDescent="0.25">
      <c r="A2768" t="s">
        <v>414</v>
      </c>
      <c r="B2768" t="s">
        <v>415</v>
      </c>
      <c r="C2768" t="s">
        <v>416</v>
      </c>
      <c r="D2768" t="s">
        <v>362</v>
      </c>
      <c r="E2768" t="s">
        <v>417</v>
      </c>
      <c r="F2768" t="s">
        <v>261</v>
      </c>
      <c r="G2768" t="s">
        <v>189</v>
      </c>
      <c r="H2768" t="s">
        <v>456</v>
      </c>
      <c r="I2768" t="s">
        <v>456</v>
      </c>
      <c r="M2768" t="s">
        <v>457</v>
      </c>
      <c r="O2768" t="s">
        <v>265</v>
      </c>
      <c r="P2768">
        <v>2020</v>
      </c>
      <c r="Q2768">
        <v>0</v>
      </c>
    </row>
    <row r="2769" spans="1:17" hidden="1" x14ac:dyDescent="0.25">
      <c r="A2769" t="s">
        <v>414</v>
      </c>
      <c r="B2769" t="s">
        <v>415</v>
      </c>
      <c r="C2769" t="s">
        <v>416</v>
      </c>
      <c r="D2769" t="s">
        <v>362</v>
      </c>
      <c r="E2769" t="s">
        <v>417</v>
      </c>
      <c r="F2769" t="s">
        <v>261</v>
      </c>
      <c r="G2769" t="s">
        <v>189</v>
      </c>
      <c r="H2769" t="s">
        <v>456</v>
      </c>
      <c r="I2769" t="s">
        <v>456</v>
      </c>
      <c r="M2769" t="s">
        <v>457</v>
      </c>
      <c r="O2769" t="s">
        <v>266</v>
      </c>
      <c r="P2769">
        <v>2020</v>
      </c>
      <c r="Q2769">
        <v>0</v>
      </c>
    </row>
    <row r="2770" spans="1:17" hidden="1" x14ac:dyDescent="0.25">
      <c r="A2770" t="s">
        <v>414</v>
      </c>
      <c r="B2770" t="s">
        <v>415</v>
      </c>
      <c r="C2770" t="s">
        <v>416</v>
      </c>
      <c r="D2770" t="s">
        <v>362</v>
      </c>
      <c r="E2770" t="s">
        <v>417</v>
      </c>
      <c r="F2770" t="s">
        <v>261</v>
      </c>
      <c r="G2770" t="s">
        <v>189</v>
      </c>
      <c r="H2770" t="s">
        <v>456</v>
      </c>
      <c r="I2770" t="s">
        <v>456</v>
      </c>
      <c r="M2770" t="s">
        <v>457</v>
      </c>
      <c r="O2770" t="s">
        <v>195</v>
      </c>
      <c r="P2770">
        <v>2030</v>
      </c>
      <c r="Q2770">
        <v>0</v>
      </c>
    </row>
    <row r="2771" spans="1:17" hidden="1" x14ac:dyDescent="0.25">
      <c r="A2771" t="s">
        <v>414</v>
      </c>
      <c r="B2771" t="s">
        <v>415</v>
      </c>
      <c r="C2771" t="s">
        <v>416</v>
      </c>
      <c r="D2771" t="s">
        <v>362</v>
      </c>
      <c r="E2771" t="s">
        <v>417</v>
      </c>
      <c r="F2771" t="s">
        <v>261</v>
      </c>
      <c r="G2771" t="s">
        <v>189</v>
      </c>
      <c r="H2771" t="s">
        <v>456</v>
      </c>
      <c r="I2771" t="s">
        <v>456</v>
      </c>
      <c r="M2771" t="s">
        <v>457</v>
      </c>
      <c r="O2771" t="s">
        <v>195</v>
      </c>
      <c r="P2771">
        <v>2050</v>
      </c>
      <c r="Q2771">
        <v>0</v>
      </c>
    </row>
    <row r="2772" spans="1:17" hidden="1" x14ac:dyDescent="0.25">
      <c r="A2772" t="s">
        <v>414</v>
      </c>
      <c r="B2772" t="s">
        <v>415</v>
      </c>
      <c r="C2772" t="s">
        <v>416</v>
      </c>
      <c r="D2772" t="s">
        <v>362</v>
      </c>
      <c r="E2772" t="s">
        <v>417</v>
      </c>
      <c r="F2772" t="s">
        <v>261</v>
      </c>
      <c r="G2772" t="s">
        <v>189</v>
      </c>
      <c r="H2772" t="s">
        <v>456</v>
      </c>
      <c r="I2772" t="s">
        <v>456</v>
      </c>
      <c r="M2772" t="s">
        <v>457</v>
      </c>
      <c r="O2772" t="s">
        <v>265</v>
      </c>
      <c r="P2772">
        <v>2050</v>
      </c>
      <c r="Q2772">
        <v>0</v>
      </c>
    </row>
    <row r="2773" spans="1:17" hidden="1" x14ac:dyDescent="0.25">
      <c r="A2773" t="s">
        <v>414</v>
      </c>
      <c r="B2773" t="s">
        <v>415</v>
      </c>
      <c r="C2773" t="s">
        <v>416</v>
      </c>
      <c r="D2773" t="s">
        <v>362</v>
      </c>
      <c r="E2773" t="s">
        <v>417</v>
      </c>
      <c r="F2773" t="s">
        <v>261</v>
      </c>
      <c r="G2773" t="s">
        <v>189</v>
      </c>
      <c r="H2773" t="s">
        <v>456</v>
      </c>
      <c r="I2773" t="s">
        <v>456</v>
      </c>
      <c r="M2773" t="s">
        <v>457</v>
      </c>
      <c r="O2773" t="s">
        <v>266</v>
      </c>
      <c r="P2773">
        <v>2050</v>
      </c>
      <c r="Q2773">
        <v>0</v>
      </c>
    </row>
    <row r="2774" spans="1:17" hidden="1" x14ac:dyDescent="0.2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hidden="1" x14ac:dyDescent="0.2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hidden="1" x14ac:dyDescent="0.2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hidden="1" x14ac:dyDescent="0.2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hidden="1" x14ac:dyDescent="0.2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hidden="1" x14ac:dyDescent="0.2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hidden="1" x14ac:dyDescent="0.2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hidden="1" x14ac:dyDescent="0.2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hidden="1" x14ac:dyDescent="0.2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hidden="1" x14ac:dyDescent="0.2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hidden="1" x14ac:dyDescent="0.2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hidden="1" x14ac:dyDescent="0.2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hidden="1" x14ac:dyDescent="0.2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hidden="1" x14ac:dyDescent="0.2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hidden="1" x14ac:dyDescent="0.2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hidden="1" x14ac:dyDescent="0.2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hidden="1" x14ac:dyDescent="0.2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hidden="1" x14ac:dyDescent="0.2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hidden="1" x14ac:dyDescent="0.2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hidden="1" x14ac:dyDescent="0.2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hidden="1" x14ac:dyDescent="0.2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hidden="1" x14ac:dyDescent="0.2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hidden="1" x14ac:dyDescent="0.2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hidden="1" x14ac:dyDescent="0.2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hidden="1" x14ac:dyDescent="0.2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hidden="1" x14ac:dyDescent="0.2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hidden="1" x14ac:dyDescent="0.2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hidden="1" x14ac:dyDescent="0.2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hidden="1" x14ac:dyDescent="0.2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hidden="1" x14ac:dyDescent="0.2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hidden="1" x14ac:dyDescent="0.2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hidden="1" x14ac:dyDescent="0.2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hidden="1" x14ac:dyDescent="0.2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hidden="1" x14ac:dyDescent="0.2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hidden="1" x14ac:dyDescent="0.2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hidden="1" x14ac:dyDescent="0.2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hidden="1" x14ac:dyDescent="0.2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hidden="1" x14ac:dyDescent="0.2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hidden="1" x14ac:dyDescent="0.2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hidden="1" x14ac:dyDescent="0.2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hidden="1" x14ac:dyDescent="0.2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hidden="1" x14ac:dyDescent="0.2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hidden="1" x14ac:dyDescent="0.2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hidden="1" x14ac:dyDescent="0.2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hidden="1" x14ac:dyDescent="0.2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hidden="1" x14ac:dyDescent="0.2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hidden="1" x14ac:dyDescent="0.2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hidden="1" x14ac:dyDescent="0.2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hidden="1" x14ac:dyDescent="0.2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hidden="1" x14ac:dyDescent="0.2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hidden="1" x14ac:dyDescent="0.2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hidden="1" x14ac:dyDescent="0.2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hidden="1" x14ac:dyDescent="0.2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hidden="1" x14ac:dyDescent="0.2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hidden="1" x14ac:dyDescent="0.2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hidden="1" x14ac:dyDescent="0.2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hidden="1" x14ac:dyDescent="0.2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hidden="1" x14ac:dyDescent="0.2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hidden="1" x14ac:dyDescent="0.2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hidden="1" x14ac:dyDescent="0.2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hidden="1" x14ac:dyDescent="0.2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hidden="1" x14ac:dyDescent="0.2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hidden="1" x14ac:dyDescent="0.2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hidden="1" x14ac:dyDescent="0.2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hidden="1" x14ac:dyDescent="0.2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hidden="1" x14ac:dyDescent="0.2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hidden="1" x14ac:dyDescent="0.2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hidden="1" x14ac:dyDescent="0.2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hidden="1" x14ac:dyDescent="0.2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hidden="1" x14ac:dyDescent="0.2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hidden="1" x14ac:dyDescent="0.2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hidden="1" x14ac:dyDescent="0.2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hidden="1" x14ac:dyDescent="0.2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hidden="1" x14ac:dyDescent="0.2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hidden="1" x14ac:dyDescent="0.2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hidden="1" x14ac:dyDescent="0.2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hidden="1" x14ac:dyDescent="0.2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hidden="1" x14ac:dyDescent="0.2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hidden="1" x14ac:dyDescent="0.2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hidden="1" x14ac:dyDescent="0.2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hidden="1" x14ac:dyDescent="0.2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hidden="1" x14ac:dyDescent="0.2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hidden="1" x14ac:dyDescent="0.2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hidden="1" x14ac:dyDescent="0.2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hidden="1" x14ac:dyDescent="0.2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hidden="1" x14ac:dyDescent="0.2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hidden="1" x14ac:dyDescent="0.2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hidden="1" x14ac:dyDescent="0.2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hidden="1" x14ac:dyDescent="0.2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hidden="1" x14ac:dyDescent="0.2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hidden="1" x14ac:dyDescent="0.2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hidden="1" x14ac:dyDescent="0.2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hidden="1" x14ac:dyDescent="0.2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hidden="1" x14ac:dyDescent="0.2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hidden="1" x14ac:dyDescent="0.2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hidden="1" x14ac:dyDescent="0.2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hidden="1" x14ac:dyDescent="0.2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hidden="1" x14ac:dyDescent="0.2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hidden="1" x14ac:dyDescent="0.2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hidden="1" x14ac:dyDescent="0.2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hidden="1" x14ac:dyDescent="0.2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hidden="1" x14ac:dyDescent="0.2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hidden="1" x14ac:dyDescent="0.2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hidden="1" x14ac:dyDescent="0.2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hidden="1" x14ac:dyDescent="0.2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hidden="1" x14ac:dyDescent="0.2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hidden="1" x14ac:dyDescent="0.2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hidden="1" x14ac:dyDescent="0.2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hidden="1" x14ac:dyDescent="0.2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hidden="1" x14ac:dyDescent="0.2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hidden="1" x14ac:dyDescent="0.2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hidden="1" x14ac:dyDescent="0.2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hidden="1" x14ac:dyDescent="0.2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hidden="1" x14ac:dyDescent="0.2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hidden="1" x14ac:dyDescent="0.2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hidden="1" x14ac:dyDescent="0.2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hidden="1" x14ac:dyDescent="0.2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hidden="1" x14ac:dyDescent="0.2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hidden="1" x14ac:dyDescent="0.2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hidden="1" x14ac:dyDescent="0.2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hidden="1" x14ac:dyDescent="0.2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hidden="1" x14ac:dyDescent="0.2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hidden="1" x14ac:dyDescent="0.2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hidden="1" x14ac:dyDescent="0.2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hidden="1" x14ac:dyDescent="0.2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hidden="1" x14ac:dyDescent="0.2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hidden="1" x14ac:dyDescent="0.2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hidden="1" x14ac:dyDescent="0.2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hidden="1" x14ac:dyDescent="0.2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hidden="1" x14ac:dyDescent="0.2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hidden="1" x14ac:dyDescent="0.2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hidden="1" x14ac:dyDescent="0.2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hidden="1" x14ac:dyDescent="0.2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hidden="1" x14ac:dyDescent="0.2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hidden="1" x14ac:dyDescent="0.2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hidden="1" x14ac:dyDescent="0.2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hidden="1" x14ac:dyDescent="0.2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hidden="1" x14ac:dyDescent="0.2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hidden="1" x14ac:dyDescent="0.2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hidden="1" x14ac:dyDescent="0.2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hidden="1" x14ac:dyDescent="0.2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hidden="1" x14ac:dyDescent="0.2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hidden="1" x14ac:dyDescent="0.2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hidden="1" x14ac:dyDescent="0.2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hidden="1" x14ac:dyDescent="0.2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hidden="1" x14ac:dyDescent="0.2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hidden="1" x14ac:dyDescent="0.2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hidden="1" x14ac:dyDescent="0.2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hidden="1" x14ac:dyDescent="0.2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hidden="1" x14ac:dyDescent="0.2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hidden="1" x14ac:dyDescent="0.2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hidden="1" x14ac:dyDescent="0.2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hidden="1" x14ac:dyDescent="0.2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hidden="1" x14ac:dyDescent="0.2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hidden="1" x14ac:dyDescent="0.2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hidden="1" x14ac:dyDescent="0.2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hidden="1" x14ac:dyDescent="0.2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hidden="1" x14ac:dyDescent="0.2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hidden="1" x14ac:dyDescent="0.2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hidden="1" x14ac:dyDescent="0.2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hidden="1" x14ac:dyDescent="0.2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hidden="1" x14ac:dyDescent="0.2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hidden="1" x14ac:dyDescent="0.2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hidden="1" x14ac:dyDescent="0.2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hidden="1" x14ac:dyDescent="0.2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hidden="1" x14ac:dyDescent="0.2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hidden="1" x14ac:dyDescent="0.2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hidden="1" x14ac:dyDescent="0.2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hidden="1" x14ac:dyDescent="0.2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hidden="1" x14ac:dyDescent="0.2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hidden="1" x14ac:dyDescent="0.2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hidden="1" x14ac:dyDescent="0.2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hidden="1" x14ac:dyDescent="0.2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hidden="1" x14ac:dyDescent="0.2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hidden="1" x14ac:dyDescent="0.2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hidden="1" x14ac:dyDescent="0.2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hidden="1" x14ac:dyDescent="0.2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hidden="1" x14ac:dyDescent="0.2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hidden="1" x14ac:dyDescent="0.2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hidden="1" x14ac:dyDescent="0.2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hidden="1" x14ac:dyDescent="0.2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hidden="1" x14ac:dyDescent="0.2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hidden="1" x14ac:dyDescent="0.2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hidden="1" x14ac:dyDescent="0.2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hidden="1" x14ac:dyDescent="0.2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hidden="1" x14ac:dyDescent="0.2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hidden="1" x14ac:dyDescent="0.2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hidden="1" x14ac:dyDescent="0.2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hidden="1" x14ac:dyDescent="0.2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hidden="1" x14ac:dyDescent="0.2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hidden="1" x14ac:dyDescent="0.2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hidden="1" x14ac:dyDescent="0.2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hidden="1" x14ac:dyDescent="0.2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hidden="1" x14ac:dyDescent="0.2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hidden="1" x14ac:dyDescent="0.2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hidden="1" x14ac:dyDescent="0.2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hidden="1" x14ac:dyDescent="0.2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hidden="1" x14ac:dyDescent="0.2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hidden="1" x14ac:dyDescent="0.2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hidden="1" x14ac:dyDescent="0.2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hidden="1" x14ac:dyDescent="0.2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hidden="1" x14ac:dyDescent="0.2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hidden="1" x14ac:dyDescent="0.2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hidden="1" x14ac:dyDescent="0.2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hidden="1" x14ac:dyDescent="0.2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hidden="1" x14ac:dyDescent="0.2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hidden="1" x14ac:dyDescent="0.2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hidden="1" x14ac:dyDescent="0.2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hidden="1" x14ac:dyDescent="0.2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hidden="1" x14ac:dyDescent="0.2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hidden="1" x14ac:dyDescent="0.2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hidden="1" x14ac:dyDescent="0.2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hidden="1" x14ac:dyDescent="0.2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hidden="1" x14ac:dyDescent="0.2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hidden="1" x14ac:dyDescent="0.2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hidden="1" x14ac:dyDescent="0.2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hidden="1" x14ac:dyDescent="0.2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hidden="1" x14ac:dyDescent="0.2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hidden="1" x14ac:dyDescent="0.2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hidden="1" x14ac:dyDescent="0.2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hidden="1" x14ac:dyDescent="0.2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hidden="1" x14ac:dyDescent="0.2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hidden="1" x14ac:dyDescent="0.2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hidden="1" x14ac:dyDescent="0.2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hidden="1" x14ac:dyDescent="0.2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hidden="1" x14ac:dyDescent="0.2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hidden="1" x14ac:dyDescent="0.2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hidden="1" x14ac:dyDescent="0.2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hidden="1" x14ac:dyDescent="0.2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hidden="1" x14ac:dyDescent="0.2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hidden="1" x14ac:dyDescent="0.2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hidden="1" x14ac:dyDescent="0.2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hidden="1" x14ac:dyDescent="0.2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hidden="1" x14ac:dyDescent="0.2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hidden="1" x14ac:dyDescent="0.2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hidden="1" x14ac:dyDescent="0.2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hidden="1" x14ac:dyDescent="0.2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hidden="1" x14ac:dyDescent="0.2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hidden="1" x14ac:dyDescent="0.2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hidden="1" x14ac:dyDescent="0.2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hidden="1" x14ac:dyDescent="0.2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hidden="1" x14ac:dyDescent="0.2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hidden="1" x14ac:dyDescent="0.2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hidden="1" x14ac:dyDescent="0.2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hidden="1" x14ac:dyDescent="0.2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hidden="1" x14ac:dyDescent="0.2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hidden="1" x14ac:dyDescent="0.2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hidden="1" x14ac:dyDescent="0.2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hidden="1" x14ac:dyDescent="0.25">
      <c r="A3022" t="s">
        <v>460</v>
      </c>
      <c r="B3022" t="s">
        <v>461</v>
      </c>
      <c r="C3022" t="s">
        <v>462</v>
      </c>
      <c r="D3022" t="s">
        <v>362</v>
      </c>
      <c r="E3022" t="s">
        <v>417</v>
      </c>
      <c r="F3022" t="s">
        <v>261</v>
      </c>
      <c r="G3022" t="s">
        <v>189</v>
      </c>
      <c r="H3022" t="s">
        <v>437</v>
      </c>
      <c r="I3022" t="s">
        <v>437</v>
      </c>
      <c r="M3022" t="s">
        <v>438</v>
      </c>
      <c r="O3022" t="s">
        <v>195</v>
      </c>
      <c r="P3022">
        <v>2015</v>
      </c>
      <c r="Q3022">
        <v>0</v>
      </c>
    </row>
    <row r="3023" spans="1:17" hidden="1" x14ac:dyDescent="0.25">
      <c r="A3023" t="s">
        <v>460</v>
      </c>
      <c r="B3023" t="s">
        <v>461</v>
      </c>
      <c r="C3023" t="s">
        <v>462</v>
      </c>
      <c r="D3023" t="s">
        <v>362</v>
      </c>
      <c r="E3023" t="s">
        <v>417</v>
      </c>
      <c r="F3023" t="s">
        <v>261</v>
      </c>
      <c r="G3023" t="s">
        <v>189</v>
      </c>
      <c r="H3023" t="s">
        <v>437</v>
      </c>
      <c r="I3023" t="s">
        <v>437</v>
      </c>
      <c r="M3023" t="s">
        <v>438</v>
      </c>
      <c r="O3023" t="s">
        <v>195</v>
      </c>
      <c r="P3023">
        <v>2020</v>
      </c>
      <c r="Q3023">
        <v>0</v>
      </c>
    </row>
    <row r="3024" spans="1:17" hidden="1" x14ac:dyDescent="0.25">
      <c r="A3024" t="s">
        <v>460</v>
      </c>
      <c r="B3024" t="s">
        <v>461</v>
      </c>
      <c r="C3024" t="s">
        <v>462</v>
      </c>
      <c r="D3024" t="s">
        <v>362</v>
      </c>
      <c r="E3024" t="s">
        <v>417</v>
      </c>
      <c r="F3024" t="s">
        <v>261</v>
      </c>
      <c r="G3024" t="s">
        <v>189</v>
      </c>
      <c r="H3024" t="s">
        <v>437</v>
      </c>
      <c r="I3024" t="s">
        <v>437</v>
      </c>
      <c r="M3024" t="s">
        <v>438</v>
      </c>
      <c r="O3024" t="s">
        <v>265</v>
      </c>
      <c r="P3024">
        <v>2020</v>
      </c>
      <c r="Q3024">
        <v>0</v>
      </c>
    </row>
    <row r="3025" spans="1:17" hidden="1" x14ac:dyDescent="0.25">
      <c r="A3025" t="s">
        <v>460</v>
      </c>
      <c r="B3025" t="s">
        <v>461</v>
      </c>
      <c r="C3025" t="s">
        <v>462</v>
      </c>
      <c r="D3025" t="s">
        <v>362</v>
      </c>
      <c r="E3025" t="s">
        <v>417</v>
      </c>
      <c r="F3025" t="s">
        <v>261</v>
      </c>
      <c r="G3025" t="s">
        <v>189</v>
      </c>
      <c r="H3025" t="s">
        <v>437</v>
      </c>
      <c r="I3025" t="s">
        <v>437</v>
      </c>
      <c r="M3025" t="s">
        <v>438</v>
      </c>
      <c r="O3025" t="s">
        <v>266</v>
      </c>
      <c r="P3025">
        <v>2020</v>
      </c>
      <c r="Q3025">
        <v>1</v>
      </c>
    </row>
    <row r="3026" spans="1:17" hidden="1" x14ac:dyDescent="0.25">
      <c r="A3026" t="s">
        <v>460</v>
      </c>
      <c r="B3026" t="s">
        <v>461</v>
      </c>
      <c r="C3026" t="s">
        <v>462</v>
      </c>
      <c r="D3026" t="s">
        <v>362</v>
      </c>
      <c r="E3026" t="s">
        <v>417</v>
      </c>
      <c r="F3026" t="s">
        <v>261</v>
      </c>
      <c r="G3026" t="s">
        <v>189</v>
      </c>
      <c r="H3026" t="s">
        <v>437</v>
      </c>
      <c r="I3026" t="s">
        <v>437</v>
      </c>
      <c r="M3026" t="s">
        <v>438</v>
      </c>
      <c r="O3026" t="s">
        <v>195</v>
      </c>
      <c r="P3026">
        <v>2030</v>
      </c>
      <c r="Q3026">
        <v>0</v>
      </c>
    </row>
    <row r="3027" spans="1:17" hidden="1" x14ac:dyDescent="0.25">
      <c r="A3027" t="s">
        <v>460</v>
      </c>
      <c r="B3027" t="s">
        <v>461</v>
      </c>
      <c r="C3027" t="s">
        <v>462</v>
      </c>
      <c r="D3027" t="s">
        <v>362</v>
      </c>
      <c r="E3027" t="s">
        <v>417</v>
      </c>
      <c r="F3027" t="s">
        <v>261</v>
      </c>
      <c r="G3027" t="s">
        <v>189</v>
      </c>
      <c r="H3027" t="s">
        <v>437</v>
      </c>
      <c r="I3027" t="s">
        <v>437</v>
      </c>
      <c r="M3027" t="s">
        <v>438</v>
      </c>
      <c r="O3027" t="s">
        <v>195</v>
      </c>
      <c r="P3027">
        <v>2050</v>
      </c>
      <c r="Q3027">
        <v>0</v>
      </c>
    </row>
    <row r="3028" spans="1:17" hidden="1" x14ac:dyDescent="0.25">
      <c r="A3028" t="s">
        <v>460</v>
      </c>
      <c r="B3028" t="s">
        <v>461</v>
      </c>
      <c r="C3028" t="s">
        <v>462</v>
      </c>
      <c r="D3028" t="s">
        <v>362</v>
      </c>
      <c r="E3028" t="s">
        <v>417</v>
      </c>
      <c r="F3028" t="s">
        <v>261</v>
      </c>
      <c r="G3028" t="s">
        <v>189</v>
      </c>
      <c r="H3028" t="s">
        <v>437</v>
      </c>
      <c r="I3028" t="s">
        <v>437</v>
      </c>
      <c r="M3028" t="s">
        <v>438</v>
      </c>
      <c r="O3028" t="s">
        <v>265</v>
      </c>
      <c r="P3028">
        <v>2050</v>
      </c>
      <c r="Q3028">
        <v>0</v>
      </c>
    </row>
    <row r="3029" spans="1:17" hidden="1" x14ac:dyDescent="0.25">
      <c r="A3029" t="s">
        <v>460</v>
      </c>
      <c r="B3029" t="s">
        <v>461</v>
      </c>
      <c r="C3029" t="s">
        <v>462</v>
      </c>
      <c r="D3029" t="s">
        <v>362</v>
      </c>
      <c r="E3029" t="s">
        <v>417</v>
      </c>
      <c r="F3029" t="s">
        <v>261</v>
      </c>
      <c r="G3029" t="s">
        <v>189</v>
      </c>
      <c r="H3029" t="s">
        <v>437</v>
      </c>
      <c r="I3029" t="s">
        <v>437</v>
      </c>
      <c r="M3029" t="s">
        <v>438</v>
      </c>
      <c r="O3029" t="s">
        <v>266</v>
      </c>
      <c r="P3029">
        <v>2050</v>
      </c>
      <c r="Q3029">
        <v>1</v>
      </c>
    </row>
    <row r="3030" spans="1:17" hidden="1" x14ac:dyDescent="0.2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hidden="1" x14ac:dyDescent="0.2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hidden="1" x14ac:dyDescent="0.2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hidden="1" x14ac:dyDescent="0.2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hidden="1" x14ac:dyDescent="0.2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hidden="1" x14ac:dyDescent="0.2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hidden="1" x14ac:dyDescent="0.2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hidden="1" x14ac:dyDescent="0.2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hidden="1" x14ac:dyDescent="0.2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hidden="1" x14ac:dyDescent="0.2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hidden="1" x14ac:dyDescent="0.2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hidden="1" x14ac:dyDescent="0.2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hidden="1" x14ac:dyDescent="0.2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hidden="1" x14ac:dyDescent="0.2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hidden="1" x14ac:dyDescent="0.2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hidden="1" x14ac:dyDescent="0.2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hidden="1" x14ac:dyDescent="0.25">
      <c r="A3046" t="s">
        <v>460</v>
      </c>
      <c r="B3046" t="s">
        <v>461</v>
      </c>
      <c r="C3046" t="s">
        <v>462</v>
      </c>
      <c r="D3046" t="s">
        <v>362</v>
      </c>
      <c r="E3046" t="s">
        <v>417</v>
      </c>
      <c r="F3046" t="s">
        <v>261</v>
      </c>
      <c r="G3046" t="s">
        <v>189</v>
      </c>
      <c r="H3046" t="s">
        <v>442</v>
      </c>
      <c r="I3046" t="s">
        <v>442</v>
      </c>
      <c r="M3046" t="s">
        <v>438</v>
      </c>
      <c r="O3046" t="s">
        <v>195</v>
      </c>
      <c r="P3046">
        <v>2015</v>
      </c>
      <c r="Q3046">
        <v>1</v>
      </c>
    </row>
    <row r="3047" spans="1:17" hidden="1" x14ac:dyDescent="0.25">
      <c r="A3047" t="s">
        <v>460</v>
      </c>
      <c r="B3047" t="s">
        <v>461</v>
      </c>
      <c r="C3047" t="s">
        <v>462</v>
      </c>
      <c r="D3047" t="s">
        <v>362</v>
      </c>
      <c r="E3047" t="s">
        <v>417</v>
      </c>
      <c r="F3047" t="s">
        <v>261</v>
      </c>
      <c r="G3047" t="s">
        <v>189</v>
      </c>
      <c r="H3047" t="s">
        <v>442</v>
      </c>
      <c r="I3047" t="s">
        <v>442</v>
      </c>
      <c r="M3047" t="s">
        <v>438</v>
      </c>
      <c r="O3047" t="s">
        <v>195</v>
      </c>
      <c r="P3047">
        <v>2020</v>
      </c>
      <c r="Q3047">
        <v>1</v>
      </c>
    </row>
    <row r="3048" spans="1:17" hidden="1" x14ac:dyDescent="0.25">
      <c r="A3048" t="s">
        <v>460</v>
      </c>
      <c r="B3048" t="s">
        <v>461</v>
      </c>
      <c r="C3048" t="s">
        <v>462</v>
      </c>
      <c r="D3048" t="s">
        <v>362</v>
      </c>
      <c r="E3048" t="s">
        <v>417</v>
      </c>
      <c r="F3048" t="s">
        <v>261</v>
      </c>
      <c r="G3048" t="s">
        <v>189</v>
      </c>
      <c r="H3048" t="s">
        <v>442</v>
      </c>
      <c r="I3048" t="s">
        <v>442</v>
      </c>
      <c r="M3048" t="s">
        <v>438</v>
      </c>
      <c r="O3048" t="s">
        <v>265</v>
      </c>
      <c r="P3048">
        <v>2020</v>
      </c>
      <c r="Q3048">
        <v>1</v>
      </c>
    </row>
    <row r="3049" spans="1:17" hidden="1" x14ac:dyDescent="0.25">
      <c r="A3049" t="s">
        <v>460</v>
      </c>
      <c r="B3049" t="s">
        <v>461</v>
      </c>
      <c r="C3049" t="s">
        <v>462</v>
      </c>
      <c r="D3049" t="s">
        <v>362</v>
      </c>
      <c r="E3049" t="s">
        <v>417</v>
      </c>
      <c r="F3049" t="s">
        <v>261</v>
      </c>
      <c r="G3049" t="s">
        <v>189</v>
      </c>
      <c r="H3049" t="s">
        <v>442</v>
      </c>
      <c r="I3049" t="s">
        <v>442</v>
      </c>
      <c r="M3049" t="s">
        <v>438</v>
      </c>
      <c r="O3049" t="s">
        <v>266</v>
      </c>
      <c r="P3049">
        <v>2020</v>
      </c>
      <c r="Q3049">
        <v>1</v>
      </c>
    </row>
    <row r="3050" spans="1:17" hidden="1" x14ac:dyDescent="0.25">
      <c r="A3050" t="s">
        <v>460</v>
      </c>
      <c r="B3050" t="s">
        <v>461</v>
      </c>
      <c r="C3050" t="s">
        <v>462</v>
      </c>
      <c r="D3050" t="s">
        <v>362</v>
      </c>
      <c r="E3050" t="s">
        <v>417</v>
      </c>
      <c r="F3050" t="s">
        <v>261</v>
      </c>
      <c r="G3050" t="s">
        <v>189</v>
      </c>
      <c r="H3050" t="s">
        <v>442</v>
      </c>
      <c r="I3050" t="s">
        <v>442</v>
      </c>
      <c r="M3050" t="s">
        <v>438</v>
      </c>
      <c r="O3050" t="s">
        <v>195</v>
      </c>
      <c r="P3050">
        <v>2030</v>
      </c>
      <c r="Q3050">
        <v>1</v>
      </c>
    </row>
    <row r="3051" spans="1:17" hidden="1" x14ac:dyDescent="0.25">
      <c r="A3051" t="s">
        <v>460</v>
      </c>
      <c r="B3051" t="s">
        <v>461</v>
      </c>
      <c r="C3051" t="s">
        <v>462</v>
      </c>
      <c r="D3051" t="s">
        <v>362</v>
      </c>
      <c r="E3051" t="s">
        <v>417</v>
      </c>
      <c r="F3051" t="s">
        <v>261</v>
      </c>
      <c r="G3051" t="s">
        <v>189</v>
      </c>
      <c r="H3051" t="s">
        <v>442</v>
      </c>
      <c r="I3051" t="s">
        <v>442</v>
      </c>
      <c r="M3051" t="s">
        <v>438</v>
      </c>
      <c r="O3051" t="s">
        <v>195</v>
      </c>
      <c r="P3051">
        <v>2050</v>
      </c>
      <c r="Q3051">
        <v>1</v>
      </c>
    </row>
    <row r="3052" spans="1:17" hidden="1" x14ac:dyDescent="0.25">
      <c r="A3052" t="s">
        <v>460</v>
      </c>
      <c r="B3052" t="s">
        <v>461</v>
      </c>
      <c r="C3052" t="s">
        <v>462</v>
      </c>
      <c r="D3052" t="s">
        <v>362</v>
      </c>
      <c r="E3052" t="s">
        <v>417</v>
      </c>
      <c r="F3052" t="s">
        <v>261</v>
      </c>
      <c r="G3052" t="s">
        <v>189</v>
      </c>
      <c r="H3052" t="s">
        <v>442</v>
      </c>
      <c r="I3052" t="s">
        <v>442</v>
      </c>
      <c r="M3052" t="s">
        <v>438</v>
      </c>
      <c r="O3052" t="s">
        <v>265</v>
      </c>
      <c r="P3052">
        <v>2050</v>
      </c>
      <c r="Q3052">
        <v>1</v>
      </c>
    </row>
    <row r="3053" spans="1:17" hidden="1" x14ac:dyDescent="0.25">
      <c r="A3053" t="s">
        <v>460</v>
      </c>
      <c r="B3053" t="s">
        <v>461</v>
      </c>
      <c r="C3053" t="s">
        <v>462</v>
      </c>
      <c r="D3053" t="s">
        <v>362</v>
      </c>
      <c r="E3053" t="s">
        <v>417</v>
      </c>
      <c r="F3053" t="s">
        <v>261</v>
      </c>
      <c r="G3053" t="s">
        <v>189</v>
      </c>
      <c r="H3053" t="s">
        <v>442</v>
      </c>
      <c r="I3053" t="s">
        <v>442</v>
      </c>
      <c r="M3053" t="s">
        <v>438</v>
      </c>
      <c r="O3053" t="s">
        <v>266</v>
      </c>
      <c r="P3053">
        <v>2050</v>
      </c>
      <c r="Q3053">
        <v>1</v>
      </c>
    </row>
    <row r="3054" spans="1:17" hidden="1" x14ac:dyDescent="0.2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hidden="1" x14ac:dyDescent="0.2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hidden="1" x14ac:dyDescent="0.2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hidden="1" x14ac:dyDescent="0.2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hidden="1" x14ac:dyDescent="0.2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hidden="1" x14ac:dyDescent="0.2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hidden="1" x14ac:dyDescent="0.2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hidden="1" x14ac:dyDescent="0.2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hidden="1" x14ac:dyDescent="0.2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hidden="1" x14ac:dyDescent="0.2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hidden="1" x14ac:dyDescent="0.2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hidden="1" x14ac:dyDescent="0.2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hidden="1" x14ac:dyDescent="0.2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hidden="1" x14ac:dyDescent="0.2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hidden="1" x14ac:dyDescent="0.2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hidden="1" x14ac:dyDescent="0.2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hidden="1" x14ac:dyDescent="0.2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hidden="1" x14ac:dyDescent="0.2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hidden="1" x14ac:dyDescent="0.2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hidden="1" x14ac:dyDescent="0.2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hidden="1" x14ac:dyDescent="0.2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hidden="1" x14ac:dyDescent="0.2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hidden="1" x14ac:dyDescent="0.2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hidden="1" x14ac:dyDescent="0.2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hidden="1" x14ac:dyDescent="0.2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hidden="1" x14ac:dyDescent="0.2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hidden="1" x14ac:dyDescent="0.2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hidden="1" x14ac:dyDescent="0.2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hidden="1" x14ac:dyDescent="0.2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hidden="1" x14ac:dyDescent="0.2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hidden="1" x14ac:dyDescent="0.2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hidden="1" x14ac:dyDescent="0.2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hidden="1" x14ac:dyDescent="0.2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hidden="1" x14ac:dyDescent="0.2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hidden="1" x14ac:dyDescent="0.2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hidden="1" x14ac:dyDescent="0.2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hidden="1" x14ac:dyDescent="0.2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hidden="1" x14ac:dyDescent="0.2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hidden="1" x14ac:dyDescent="0.2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hidden="1" x14ac:dyDescent="0.2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hidden="1" x14ac:dyDescent="0.2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hidden="1" x14ac:dyDescent="0.2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hidden="1" x14ac:dyDescent="0.2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hidden="1" x14ac:dyDescent="0.2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hidden="1" x14ac:dyDescent="0.2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hidden="1" x14ac:dyDescent="0.2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hidden="1" x14ac:dyDescent="0.2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hidden="1" x14ac:dyDescent="0.2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hidden="1" x14ac:dyDescent="0.25">
      <c r="A3102" t="s">
        <v>460</v>
      </c>
      <c r="B3102" t="s">
        <v>461</v>
      </c>
      <c r="C3102" t="s">
        <v>462</v>
      </c>
      <c r="D3102" t="s">
        <v>362</v>
      </c>
      <c r="E3102" t="s">
        <v>417</v>
      </c>
      <c r="F3102" t="s">
        <v>261</v>
      </c>
      <c r="G3102" t="s">
        <v>189</v>
      </c>
      <c r="H3102" t="s">
        <v>456</v>
      </c>
      <c r="I3102" t="s">
        <v>456</v>
      </c>
      <c r="M3102" t="s">
        <v>457</v>
      </c>
      <c r="O3102" t="s">
        <v>195</v>
      </c>
      <c r="P3102">
        <v>2015</v>
      </c>
      <c r="Q3102">
        <v>0</v>
      </c>
    </row>
    <row r="3103" spans="1:17" hidden="1" x14ac:dyDescent="0.25">
      <c r="A3103" t="s">
        <v>460</v>
      </c>
      <c r="B3103" t="s">
        <v>461</v>
      </c>
      <c r="C3103" t="s">
        <v>462</v>
      </c>
      <c r="D3103" t="s">
        <v>362</v>
      </c>
      <c r="E3103" t="s">
        <v>417</v>
      </c>
      <c r="F3103" t="s">
        <v>261</v>
      </c>
      <c r="G3103" t="s">
        <v>189</v>
      </c>
      <c r="H3103" t="s">
        <v>456</v>
      </c>
      <c r="I3103" t="s">
        <v>456</v>
      </c>
      <c r="M3103" t="s">
        <v>457</v>
      </c>
      <c r="O3103" t="s">
        <v>195</v>
      </c>
      <c r="P3103">
        <v>2020</v>
      </c>
      <c r="Q3103">
        <v>0</v>
      </c>
    </row>
    <row r="3104" spans="1:17" hidden="1" x14ac:dyDescent="0.25">
      <c r="A3104" t="s">
        <v>460</v>
      </c>
      <c r="B3104" t="s">
        <v>461</v>
      </c>
      <c r="C3104" t="s">
        <v>462</v>
      </c>
      <c r="D3104" t="s">
        <v>362</v>
      </c>
      <c r="E3104" t="s">
        <v>417</v>
      </c>
      <c r="F3104" t="s">
        <v>261</v>
      </c>
      <c r="G3104" t="s">
        <v>189</v>
      </c>
      <c r="H3104" t="s">
        <v>456</v>
      </c>
      <c r="I3104" t="s">
        <v>456</v>
      </c>
      <c r="M3104" t="s">
        <v>457</v>
      </c>
      <c r="O3104" t="s">
        <v>265</v>
      </c>
      <c r="P3104">
        <v>2020</v>
      </c>
      <c r="Q3104">
        <v>0</v>
      </c>
    </row>
    <row r="3105" spans="1:17" hidden="1" x14ac:dyDescent="0.25">
      <c r="A3105" t="s">
        <v>460</v>
      </c>
      <c r="B3105" t="s">
        <v>461</v>
      </c>
      <c r="C3105" t="s">
        <v>462</v>
      </c>
      <c r="D3105" t="s">
        <v>362</v>
      </c>
      <c r="E3105" t="s">
        <v>417</v>
      </c>
      <c r="F3105" t="s">
        <v>261</v>
      </c>
      <c r="G3105" t="s">
        <v>189</v>
      </c>
      <c r="H3105" t="s">
        <v>456</v>
      </c>
      <c r="I3105" t="s">
        <v>456</v>
      </c>
      <c r="M3105" t="s">
        <v>457</v>
      </c>
      <c r="O3105" t="s">
        <v>266</v>
      </c>
      <c r="P3105">
        <v>2020</v>
      </c>
      <c r="Q3105">
        <v>0</v>
      </c>
    </row>
    <row r="3106" spans="1:17" hidden="1" x14ac:dyDescent="0.25">
      <c r="A3106" t="s">
        <v>460</v>
      </c>
      <c r="B3106" t="s">
        <v>461</v>
      </c>
      <c r="C3106" t="s">
        <v>462</v>
      </c>
      <c r="D3106" t="s">
        <v>362</v>
      </c>
      <c r="E3106" t="s">
        <v>417</v>
      </c>
      <c r="F3106" t="s">
        <v>261</v>
      </c>
      <c r="G3106" t="s">
        <v>189</v>
      </c>
      <c r="H3106" t="s">
        <v>456</v>
      </c>
      <c r="I3106" t="s">
        <v>456</v>
      </c>
      <c r="M3106" t="s">
        <v>457</v>
      </c>
      <c r="O3106" t="s">
        <v>195</v>
      </c>
      <c r="P3106">
        <v>2030</v>
      </c>
      <c r="Q3106">
        <v>0</v>
      </c>
    </row>
    <row r="3107" spans="1:17" hidden="1" x14ac:dyDescent="0.25">
      <c r="A3107" t="s">
        <v>460</v>
      </c>
      <c r="B3107" t="s">
        <v>461</v>
      </c>
      <c r="C3107" t="s">
        <v>462</v>
      </c>
      <c r="D3107" t="s">
        <v>362</v>
      </c>
      <c r="E3107" t="s">
        <v>417</v>
      </c>
      <c r="F3107" t="s">
        <v>261</v>
      </c>
      <c r="G3107" t="s">
        <v>189</v>
      </c>
      <c r="H3107" t="s">
        <v>456</v>
      </c>
      <c r="I3107" t="s">
        <v>456</v>
      </c>
      <c r="M3107" t="s">
        <v>457</v>
      </c>
      <c r="O3107" t="s">
        <v>195</v>
      </c>
      <c r="P3107">
        <v>2050</v>
      </c>
      <c r="Q3107">
        <v>0</v>
      </c>
    </row>
    <row r="3108" spans="1:17" hidden="1" x14ac:dyDescent="0.25">
      <c r="A3108" t="s">
        <v>460</v>
      </c>
      <c r="B3108" t="s">
        <v>461</v>
      </c>
      <c r="C3108" t="s">
        <v>462</v>
      </c>
      <c r="D3108" t="s">
        <v>362</v>
      </c>
      <c r="E3108" t="s">
        <v>417</v>
      </c>
      <c r="F3108" t="s">
        <v>261</v>
      </c>
      <c r="G3108" t="s">
        <v>189</v>
      </c>
      <c r="H3108" t="s">
        <v>456</v>
      </c>
      <c r="I3108" t="s">
        <v>456</v>
      </c>
      <c r="M3108" t="s">
        <v>457</v>
      </c>
      <c r="O3108" t="s">
        <v>265</v>
      </c>
      <c r="P3108">
        <v>2050</v>
      </c>
      <c r="Q3108">
        <v>0</v>
      </c>
    </row>
    <row r="3109" spans="1:17" hidden="1" x14ac:dyDescent="0.25">
      <c r="A3109" t="s">
        <v>460</v>
      </c>
      <c r="B3109" t="s">
        <v>461</v>
      </c>
      <c r="C3109" t="s">
        <v>462</v>
      </c>
      <c r="D3109" t="s">
        <v>362</v>
      </c>
      <c r="E3109" t="s">
        <v>417</v>
      </c>
      <c r="F3109" t="s">
        <v>261</v>
      </c>
      <c r="G3109" t="s">
        <v>189</v>
      </c>
      <c r="H3109" t="s">
        <v>456</v>
      </c>
      <c r="I3109" t="s">
        <v>456</v>
      </c>
      <c r="M3109" t="s">
        <v>457</v>
      </c>
      <c r="O3109" t="s">
        <v>266</v>
      </c>
      <c r="P3109">
        <v>2050</v>
      </c>
      <c r="Q3109">
        <v>0</v>
      </c>
    </row>
    <row r="3110" spans="1:17" hidden="1" x14ac:dyDescent="0.2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hidden="1" x14ac:dyDescent="0.2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hidden="1" x14ac:dyDescent="0.2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hidden="1" x14ac:dyDescent="0.2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hidden="1" x14ac:dyDescent="0.2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hidden="1" x14ac:dyDescent="0.2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hidden="1" x14ac:dyDescent="0.2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hidden="1" x14ac:dyDescent="0.2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hidden="1" x14ac:dyDescent="0.2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hidden="1" x14ac:dyDescent="0.2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hidden="1" x14ac:dyDescent="0.2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hidden="1" x14ac:dyDescent="0.2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hidden="1" x14ac:dyDescent="0.2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hidden="1" x14ac:dyDescent="0.2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hidden="1" x14ac:dyDescent="0.2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hidden="1" x14ac:dyDescent="0.2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hidden="1" x14ac:dyDescent="0.2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hidden="1" x14ac:dyDescent="0.2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hidden="1" x14ac:dyDescent="0.2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hidden="1" x14ac:dyDescent="0.2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hidden="1" x14ac:dyDescent="0.2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hidden="1" x14ac:dyDescent="0.2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hidden="1" x14ac:dyDescent="0.2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hidden="1" x14ac:dyDescent="0.2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hidden="1" x14ac:dyDescent="0.2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hidden="1" x14ac:dyDescent="0.2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hidden="1" x14ac:dyDescent="0.2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hidden="1" x14ac:dyDescent="0.2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hidden="1" x14ac:dyDescent="0.2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hidden="1" x14ac:dyDescent="0.2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hidden="1" x14ac:dyDescent="0.2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hidden="1" x14ac:dyDescent="0.2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hidden="1" x14ac:dyDescent="0.2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hidden="1" x14ac:dyDescent="0.2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hidden="1" x14ac:dyDescent="0.2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hidden="1" x14ac:dyDescent="0.2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hidden="1" x14ac:dyDescent="0.2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hidden="1" x14ac:dyDescent="0.2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hidden="1" x14ac:dyDescent="0.2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hidden="1" x14ac:dyDescent="0.2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hidden="1" x14ac:dyDescent="0.2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hidden="1" x14ac:dyDescent="0.2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hidden="1" x14ac:dyDescent="0.2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hidden="1" x14ac:dyDescent="0.2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hidden="1" x14ac:dyDescent="0.2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hidden="1" x14ac:dyDescent="0.2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hidden="1" x14ac:dyDescent="0.2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hidden="1" x14ac:dyDescent="0.2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hidden="1" x14ac:dyDescent="0.2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hidden="1" x14ac:dyDescent="0.2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hidden="1" x14ac:dyDescent="0.2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hidden="1" x14ac:dyDescent="0.2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hidden="1" x14ac:dyDescent="0.2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hidden="1" x14ac:dyDescent="0.2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hidden="1" x14ac:dyDescent="0.2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hidden="1" x14ac:dyDescent="0.2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hidden="1" x14ac:dyDescent="0.2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hidden="1" x14ac:dyDescent="0.2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hidden="1" x14ac:dyDescent="0.2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hidden="1" x14ac:dyDescent="0.2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hidden="1" x14ac:dyDescent="0.2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hidden="1" x14ac:dyDescent="0.2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hidden="1" x14ac:dyDescent="0.2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hidden="1" x14ac:dyDescent="0.2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hidden="1" x14ac:dyDescent="0.2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hidden="1" x14ac:dyDescent="0.2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hidden="1" x14ac:dyDescent="0.2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hidden="1" x14ac:dyDescent="0.2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hidden="1" x14ac:dyDescent="0.2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hidden="1" x14ac:dyDescent="0.2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hidden="1" x14ac:dyDescent="0.2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hidden="1" x14ac:dyDescent="0.2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hidden="1" x14ac:dyDescent="0.2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hidden="1" x14ac:dyDescent="0.2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hidden="1" x14ac:dyDescent="0.2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hidden="1" x14ac:dyDescent="0.2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hidden="1" x14ac:dyDescent="0.2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hidden="1" x14ac:dyDescent="0.2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hidden="1" x14ac:dyDescent="0.2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hidden="1" x14ac:dyDescent="0.2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hidden="1" x14ac:dyDescent="0.2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hidden="1" x14ac:dyDescent="0.2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hidden="1" x14ac:dyDescent="0.2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hidden="1" x14ac:dyDescent="0.2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hidden="1" x14ac:dyDescent="0.2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hidden="1" x14ac:dyDescent="0.2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hidden="1" x14ac:dyDescent="0.2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hidden="1" x14ac:dyDescent="0.2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hidden="1" x14ac:dyDescent="0.2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hidden="1" x14ac:dyDescent="0.2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hidden="1" x14ac:dyDescent="0.2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hidden="1" x14ac:dyDescent="0.2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hidden="1" x14ac:dyDescent="0.2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hidden="1" x14ac:dyDescent="0.2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hidden="1" x14ac:dyDescent="0.2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hidden="1" x14ac:dyDescent="0.2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hidden="1" x14ac:dyDescent="0.2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hidden="1" x14ac:dyDescent="0.2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hidden="1" x14ac:dyDescent="0.2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hidden="1" x14ac:dyDescent="0.2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hidden="1" x14ac:dyDescent="0.2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hidden="1" x14ac:dyDescent="0.2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hidden="1" x14ac:dyDescent="0.2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hidden="1" x14ac:dyDescent="0.2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hidden="1" x14ac:dyDescent="0.2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hidden="1" x14ac:dyDescent="0.2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hidden="1" x14ac:dyDescent="0.2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hidden="1" x14ac:dyDescent="0.2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hidden="1" x14ac:dyDescent="0.2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hidden="1" x14ac:dyDescent="0.2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hidden="1" x14ac:dyDescent="0.2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hidden="1" x14ac:dyDescent="0.2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hidden="1" x14ac:dyDescent="0.2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hidden="1" x14ac:dyDescent="0.2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hidden="1" x14ac:dyDescent="0.2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hidden="1" x14ac:dyDescent="0.2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hidden="1" x14ac:dyDescent="0.2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hidden="1" x14ac:dyDescent="0.2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hidden="1" x14ac:dyDescent="0.2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hidden="1" x14ac:dyDescent="0.2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hidden="1" x14ac:dyDescent="0.2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hidden="1" x14ac:dyDescent="0.2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hidden="1" x14ac:dyDescent="0.2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hidden="1" x14ac:dyDescent="0.2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hidden="1" x14ac:dyDescent="0.2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hidden="1" x14ac:dyDescent="0.2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hidden="1" x14ac:dyDescent="0.2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hidden="1" x14ac:dyDescent="0.2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hidden="1" x14ac:dyDescent="0.2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hidden="1" x14ac:dyDescent="0.2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hidden="1" x14ac:dyDescent="0.2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hidden="1" x14ac:dyDescent="0.2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hidden="1" x14ac:dyDescent="0.2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hidden="1" x14ac:dyDescent="0.2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hidden="1" x14ac:dyDescent="0.2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hidden="1" x14ac:dyDescent="0.2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hidden="1" x14ac:dyDescent="0.2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hidden="1" x14ac:dyDescent="0.2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hidden="1" x14ac:dyDescent="0.2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hidden="1" x14ac:dyDescent="0.2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hidden="1" x14ac:dyDescent="0.2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hidden="1" x14ac:dyDescent="0.2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hidden="1" x14ac:dyDescent="0.2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hidden="1" x14ac:dyDescent="0.2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hidden="1" x14ac:dyDescent="0.2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hidden="1" x14ac:dyDescent="0.2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hidden="1" x14ac:dyDescent="0.2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hidden="1" x14ac:dyDescent="0.2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hidden="1" x14ac:dyDescent="0.2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hidden="1" x14ac:dyDescent="0.2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hidden="1" x14ac:dyDescent="0.2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hidden="1" x14ac:dyDescent="0.2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hidden="1" x14ac:dyDescent="0.2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hidden="1" x14ac:dyDescent="0.2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hidden="1" x14ac:dyDescent="0.2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hidden="1" x14ac:dyDescent="0.2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hidden="1" x14ac:dyDescent="0.2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hidden="1" x14ac:dyDescent="0.2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hidden="1" x14ac:dyDescent="0.2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hidden="1" x14ac:dyDescent="0.2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hidden="1" x14ac:dyDescent="0.2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hidden="1" x14ac:dyDescent="0.2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hidden="1" x14ac:dyDescent="0.2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hidden="1" x14ac:dyDescent="0.2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hidden="1" x14ac:dyDescent="0.2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hidden="1" x14ac:dyDescent="0.2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hidden="1" x14ac:dyDescent="0.2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hidden="1" x14ac:dyDescent="0.2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hidden="1" x14ac:dyDescent="0.2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hidden="1" x14ac:dyDescent="0.2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hidden="1" x14ac:dyDescent="0.2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hidden="1" x14ac:dyDescent="0.2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hidden="1" x14ac:dyDescent="0.2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hidden="1" x14ac:dyDescent="0.2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hidden="1" x14ac:dyDescent="0.2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hidden="1" x14ac:dyDescent="0.2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hidden="1" x14ac:dyDescent="0.2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hidden="1" x14ac:dyDescent="0.2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hidden="1" x14ac:dyDescent="0.2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hidden="1" x14ac:dyDescent="0.2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hidden="1" x14ac:dyDescent="0.2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hidden="1" x14ac:dyDescent="0.2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hidden="1" x14ac:dyDescent="0.2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hidden="1" x14ac:dyDescent="0.2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hidden="1" x14ac:dyDescent="0.2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hidden="1" x14ac:dyDescent="0.2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hidden="1" x14ac:dyDescent="0.2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hidden="1" x14ac:dyDescent="0.2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hidden="1" x14ac:dyDescent="0.2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hidden="1" x14ac:dyDescent="0.2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hidden="1" x14ac:dyDescent="0.2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hidden="1" x14ac:dyDescent="0.2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hidden="1" x14ac:dyDescent="0.2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hidden="1" x14ac:dyDescent="0.2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hidden="1" x14ac:dyDescent="0.2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hidden="1" x14ac:dyDescent="0.2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hidden="1" x14ac:dyDescent="0.2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hidden="1" x14ac:dyDescent="0.2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hidden="1" x14ac:dyDescent="0.2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hidden="1" x14ac:dyDescent="0.2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hidden="1" x14ac:dyDescent="0.2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hidden="1" x14ac:dyDescent="0.2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hidden="1" x14ac:dyDescent="0.2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hidden="1" x14ac:dyDescent="0.2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hidden="1" x14ac:dyDescent="0.2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hidden="1" x14ac:dyDescent="0.2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hidden="1" x14ac:dyDescent="0.2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hidden="1" x14ac:dyDescent="0.2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hidden="1" x14ac:dyDescent="0.2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hidden="1" x14ac:dyDescent="0.2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hidden="1" x14ac:dyDescent="0.2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hidden="1" x14ac:dyDescent="0.2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hidden="1" x14ac:dyDescent="0.2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hidden="1" x14ac:dyDescent="0.2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hidden="1" x14ac:dyDescent="0.2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hidden="1" x14ac:dyDescent="0.2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hidden="1" x14ac:dyDescent="0.2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hidden="1" x14ac:dyDescent="0.2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hidden="1" x14ac:dyDescent="0.2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hidden="1" x14ac:dyDescent="0.2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hidden="1" x14ac:dyDescent="0.2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hidden="1" x14ac:dyDescent="0.2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hidden="1" x14ac:dyDescent="0.2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hidden="1" x14ac:dyDescent="0.2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hidden="1" x14ac:dyDescent="0.2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hidden="1" x14ac:dyDescent="0.2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hidden="1" x14ac:dyDescent="0.2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hidden="1" x14ac:dyDescent="0.2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hidden="1" x14ac:dyDescent="0.2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hidden="1" x14ac:dyDescent="0.2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hidden="1" x14ac:dyDescent="0.2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hidden="1" x14ac:dyDescent="0.2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hidden="1" x14ac:dyDescent="0.2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hidden="1" x14ac:dyDescent="0.2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hidden="1" x14ac:dyDescent="0.2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hidden="1" x14ac:dyDescent="0.2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hidden="1" x14ac:dyDescent="0.2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hidden="1" x14ac:dyDescent="0.2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hidden="1" x14ac:dyDescent="0.2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hidden="1" x14ac:dyDescent="0.2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hidden="1" x14ac:dyDescent="0.2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hidden="1" x14ac:dyDescent="0.2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hidden="1" x14ac:dyDescent="0.2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hidden="1" x14ac:dyDescent="0.2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hidden="1" x14ac:dyDescent="0.2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hidden="1" x14ac:dyDescent="0.2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hidden="1" x14ac:dyDescent="0.2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hidden="1" x14ac:dyDescent="0.2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hidden="1" x14ac:dyDescent="0.25">
      <c r="A3358" t="s">
        <v>463</v>
      </c>
      <c r="B3358" t="s">
        <v>464</v>
      </c>
      <c r="C3358" t="s">
        <v>465</v>
      </c>
      <c r="D3358" t="s">
        <v>362</v>
      </c>
      <c r="E3358" t="s">
        <v>417</v>
      </c>
      <c r="F3358" t="s">
        <v>188</v>
      </c>
      <c r="G3358" t="s">
        <v>189</v>
      </c>
      <c r="H3358" t="s">
        <v>437</v>
      </c>
      <c r="I3358" t="s">
        <v>437</v>
      </c>
      <c r="M3358" t="s">
        <v>466</v>
      </c>
      <c r="O3358" t="s">
        <v>195</v>
      </c>
      <c r="P3358">
        <v>2015</v>
      </c>
      <c r="Q3358">
        <v>0</v>
      </c>
    </row>
    <row r="3359" spans="1:17" hidden="1" x14ac:dyDescent="0.25">
      <c r="A3359" t="s">
        <v>463</v>
      </c>
      <c r="B3359" t="s">
        <v>464</v>
      </c>
      <c r="C3359" t="s">
        <v>465</v>
      </c>
      <c r="D3359" t="s">
        <v>362</v>
      </c>
      <c r="E3359" t="s">
        <v>417</v>
      </c>
      <c r="F3359" t="s">
        <v>188</v>
      </c>
      <c r="G3359" t="s">
        <v>189</v>
      </c>
      <c r="H3359" t="s">
        <v>437</v>
      </c>
      <c r="I3359" t="s">
        <v>437</v>
      </c>
      <c r="M3359" t="s">
        <v>466</v>
      </c>
      <c r="O3359" t="s">
        <v>195</v>
      </c>
      <c r="P3359">
        <v>2020</v>
      </c>
      <c r="Q3359">
        <v>0</v>
      </c>
    </row>
    <row r="3360" spans="1:17" hidden="1" x14ac:dyDescent="0.25">
      <c r="A3360" t="s">
        <v>463</v>
      </c>
      <c r="B3360" t="s">
        <v>464</v>
      </c>
      <c r="C3360" t="s">
        <v>465</v>
      </c>
      <c r="D3360" t="s">
        <v>362</v>
      </c>
      <c r="E3360" t="s">
        <v>417</v>
      </c>
      <c r="F3360" t="s">
        <v>188</v>
      </c>
      <c r="G3360" t="s">
        <v>189</v>
      </c>
      <c r="H3360" t="s">
        <v>437</v>
      </c>
      <c r="I3360" t="s">
        <v>437</v>
      </c>
      <c r="M3360" t="s">
        <v>466</v>
      </c>
      <c r="O3360" t="s">
        <v>265</v>
      </c>
      <c r="P3360">
        <v>2020</v>
      </c>
      <c r="Q3360">
        <v>0</v>
      </c>
    </row>
    <row r="3361" spans="1:17" hidden="1" x14ac:dyDescent="0.25">
      <c r="A3361" t="s">
        <v>463</v>
      </c>
      <c r="B3361" t="s">
        <v>464</v>
      </c>
      <c r="C3361" t="s">
        <v>465</v>
      </c>
      <c r="D3361" t="s">
        <v>362</v>
      </c>
      <c r="E3361" t="s">
        <v>417</v>
      </c>
      <c r="F3361" t="s">
        <v>188</v>
      </c>
      <c r="G3361" t="s">
        <v>189</v>
      </c>
      <c r="H3361" t="s">
        <v>437</v>
      </c>
      <c r="I3361" t="s">
        <v>437</v>
      </c>
      <c r="M3361" t="s">
        <v>466</v>
      </c>
      <c r="O3361" t="s">
        <v>266</v>
      </c>
      <c r="P3361">
        <v>2020</v>
      </c>
      <c r="Q3361">
        <v>1</v>
      </c>
    </row>
    <row r="3362" spans="1:17" hidden="1" x14ac:dyDescent="0.25">
      <c r="A3362" t="s">
        <v>463</v>
      </c>
      <c r="B3362" t="s">
        <v>464</v>
      </c>
      <c r="C3362" t="s">
        <v>465</v>
      </c>
      <c r="D3362" t="s">
        <v>362</v>
      </c>
      <c r="E3362" t="s">
        <v>417</v>
      </c>
      <c r="F3362" t="s">
        <v>188</v>
      </c>
      <c r="G3362" t="s">
        <v>189</v>
      </c>
      <c r="H3362" t="s">
        <v>437</v>
      </c>
      <c r="I3362" t="s">
        <v>437</v>
      </c>
      <c r="M3362" t="s">
        <v>466</v>
      </c>
      <c r="O3362" t="s">
        <v>195</v>
      </c>
      <c r="P3362">
        <v>2030</v>
      </c>
      <c r="Q3362">
        <v>0</v>
      </c>
    </row>
    <row r="3363" spans="1:17" hidden="1" x14ac:dyDescent="0.25">
      <c r="A3363" t="s">
        <v>463</v>
      </c>
      <c r="B3363" t="s">
        <v>464</v>
      </c>
      <c r="C3363" t="s">
        <v>465</v>
      </c>
      <c r="D3363" t="s">
        <v>362</v>
      </c>
      <c r="E3363" t="s">
        <v>417</v>
      </c>
      <c r="F3363" t="s">
        <v>188</v>
      </c>
      <c r="G3363" t="s">
        <v>189</v>
      </c>
      <c r="H3363" t="s">
        <v>437</v>
      </c>
      <c r="I3363" t="s">
        <v>437</v>
      </c>
      <c r="M3363" t="s">
        <v>466</v>
      </c>
      <c r="O3363" t="s">
        <v>195</v>
      </c>
      <c r="P3363">
        <v>2050</v>
      </c>
      <c r="Q3363">
        <v>0</v>
      </c>
    </row>
    <row r="3364" spans="1:17" hidden="1" x14ac:dyDescent="0.25">
      <c r="A3364" t="s">
        <v>463</v>
      </c>
      <c r="B3364" t="s">
        <v>464</v>
      </c>
      <c r="C3364" t="s">
        <v>465</v>
      </c>
      <c r="D3364" t="s">
        <v>362</v>
      </c>
      <c r="E3364" t="s">
        <v>417</v>
      </c>
      <c r="F3364" t="s">
        <v>188</v>
      </c>
      <c r="G3364" t="s">
        <v>189</v>
      </c>
      <c r="H3364" t="s">
        <v>437</v>
      </c>
      <c r="I3364" t="s">
        <v>437</v>
      </c>
      <c r="M3364" t="s">
        <v>466</v>
      </c>
      <c r="O3364" t="s">
        <v>265</v>
      </c>
      <c r="P3364">
        <v>2050</v>
      </c>
      <c r="Q3364">
        <v>0</v>
      </c>
    </row>
    <row r="3365" spans="1:17" hidden="1" x14ac:dyDescent="0.25">
      <c r="A3365" t="s">
        <v>463</v>
      </c>
      <c r="B3365" t="s">
        <v>464</v>
      </c>
      <c r="C3365" t="s">
        <v>465</v>
      </c>
      <c r="D3365" t="s">
        <v>362</v>
      </c>
      <c r="E3365" t="s">
        <v>417</v>
      </c>
      <c r="F3365" t="s">
        <v>188</v>
      </c>
      <c r="G3365" t="s">
        <v>189</v>
      </c>
      <c r="H3365" t="s">
        <v>437</v>
      </c>
      <c r="I3365" t="s">
        <v>437</v>
      </c>
      <c r="M3365" t="s">
        <v>466</v>
      </c>
      <c r="O3365" t="s">
        <v>266</v>
      </c>
      <c r="P3365">
        <v>2050</v>
      </c>
      <c r="Q3365">
        <v>1</v>
      </c>
    </row>
    <row r="3366" spans="1:17" hidden="1" x14ac:dyDescent="0.2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hidden="1" x14ac:dyDescent="0.2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hidden="1" x14ac:dyDescent="0.2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hidden="1" x14ac:dyDescent="0.2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hidden="1" x14ac:dyDescent="0.2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hidden="1" x14ac:dyDescent="0.2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hidden="1" x14ac:dyDescent="0.2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hidden="1" x14ac:dyDescent="0.2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hidden="1" x14ac:dyDescent="0.2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hidden="1" x14ac:dyDescent="0.2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hidden="1" x14ac:dyDescent="0.2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hidden="1" x14ac:dyDescent="0.2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hidden="1" x14ac:dyDescent="0.2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hidden="1" x14ac:dyDescent="0.2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hidden="1" x14ac:dyDescent="0.2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hidden="1" x14ac:dyDescent="0.2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hidden="1" x14ac:dyDescent="0.25">
      <c r="A3382" t="s">
        <v>463</v>
      </c>
      <c r="B3382" t="s">
        <v>464</v>
      </c>
      <c r="C3382" t="s">
        <v>465</v>
      </c>
      <c r="D3382" t="s">
        <v>362</v>
      </c>
      <c r="E3382" t="s">
        <v>417</v>
      </c>
      <c r="F3382" t="s">
        <v>188</v>
      </c>
      <c r="G3382" t="s">
        <v>189</v>
      </c>
      <c r="H3382" t="s">
        <v>442</v>
      </c>
      <c r="I3382" t="s">
        <v>442</v>
      </c>
      <c r="M3382" t="s">
        <v>466</v>
      </c>
      <c r="O3382" t="s">
        <v>195</v>
      </c>
      <c r="P3382">
        <v>2015</v>
      </c>
      <c r="Q3382">
        <v>1</v>
      </c>
    </row>
    <row r="3383" spans="1:17" hidden="1" x14ac:dyDescent="0.25">
      <c r="A3383" t="s">
        <v>463</v>
      </c>
      <c r="B3383" t="s">
        <v>464</v>
      </c>
      <c r="C3383" t="s">
        <v>465</v>
      </c>
      <c r="D3383" t="s">
        <v>362</v>
      </c>
      <c r="E3383" t="s">
        <v>417</v>
      </c>
      <c r="F3383" t="s">
        <v>188</v>
      </c>
      <c r="G3383" t="s">
        <v>189</v>
      </c>
      <c r="H3383" t="s">
        <v>442</v>
      </c>
      <c r="I3383" t="s">
        <v>442</v>
      </c>
      <c r="M3383" t="s">
        <v>466</v>
      </c>
      <c r="O3383" t="s">
        <v>195</v>
      </c>
      <c r="P3383">
        <v>2020</v>
      </c>
      <c r="Q3383">
        <v>1</v>
      </c>
    </row>
    <row r="3384" spans="1:17" hidden="1" x14ac:dyDescent="0.25">
      <c r="A3384" t="s">
        <v>463</v>
      </c>
      <c r="B3384" t="s">
        <v>464</v>
      </c>
      <c r="C3384" t="s">
        <v>465</v>
      </c>
      <c r="D3384" t="s">
        <v>362</v>
      </c>
      <c r="E3384" t="s">
        <v>417</v>
      </c>
      <c r="F3384" t="s">
        <v>188</v>
      </c>
      <c r="G3384" t="s">
        <v>189</v>
      </c>
      <c r="H3384" t="s">
        <v>442</v>
      </c>
      <c r="I3384" t="s">
        <v>442</v>
      </c>
      <c r="M3384" t="s">
        <v>466</v>
      </c>
      <c r="O3384" t="s">
        <v>265</v>
      </c>
      <c r="P3384">
        <v>2020</v>
      </c>
      <c r="Q3384">
        <v>1</v>
      </c>
    </row>
    <row r="3385" spans="1:17" hidden="1" x14ac:dyDescent="0.25">
      <c r="A3385" t="s">
        <v>463</v>
      </c>
      <c r="B3385" t="s">
        <v>464</v>
      </c>
      <c r="C3385" t="s">
        <v>465</v>
      </c>
      <c r="D3385" t="s">
        <v>362</v>
      </c>
      <c r="E3385" t="s">
        <v>417</v>
      </c>
      <c r="F3385" t="s">
        <v>188</v>
      </c>
      <c r="G3385" t="s">
        <v>189</v>
      </c>
      <c r="H3385" t="s">
        <v>442</v>
      </c>
      <c r="I3385" t="s">
        <v>442</v>
      </c>
      <c r="M3385" t="s">
        <v>466</v>
      </c>
      <c r="O3385" t="s">
        <v>266</v>
      </c>
      <c r="P3385">
        <v>2020</v>
      </c>
      <c r="Q3385">
        <v>1</v>
      </c>
    </row>
    <row r="3386" spans="1:17" hidden="1" x14ac:dyDescent="0.25">
      <c r="A3386" t="s">
        <v>463</v>
      </c>
      <c r="B3386" t="s">
        <v>464</v>
      </c>
      <c r="C3386" t="s">
        <v>465</v>
      </c>
      <c r="D3386" t="s">
        <v>362</v>
      </c>
      <c r="E3386" t="s">
        <v>417</v>
      </c>
      <c r="F3386" t="s">
        <v>188</v>
      </c>
      <c r="G3386" t="s">
        <v>189</v>
      </c>
      <c r="H3386" t="s">
        <v>442</v>
      </c>
      <c r="I3386" t="s">
        <v>442</v>
      </c>
      <c r="M3386" t="s">
        <v>466</v>
      </c>
      <c r="O3386" t="s">
        <v>195</v>
      </c>
      <c r="P3386">
        <v>2030</v>
      </c>
      <c r="Q3386">
        <v>1</v>
      </c>
    </row>
    <row r="3387" spans="1:17" hidden="1" x14ac:dyDescent="0.25">
      <c r="A3387" t="s">
        <v>463</v>
      </c>
      <c r="B3387" t="s">
        <v>464</v>
      </c>
      <c r="C3387" t="s">
        <v>465</v>
      </c>
      <c r="D3387" t="s">
        <v>362</v>
      </c>
      <c r="E3387" t="s">
        <v>417</v>
      </c>
      <c r="F3387" t="s">
        <v>188</v>
      </c>
      <c r="G3387" t="s">
        <v>189</v>
      </c>
      <c r="H3387" t="s">
        <v>442</v>
      </c>
      <c r="I3387" t="s">
        <v>442</v>
      </c>
      <c r="M3387" t="s">
        <v>466</v>
      </c>
      <c r="O3387" t="s">
        <v>195</v>
      </c>
      <c r="P3387">
        <v>2050</v>
      </c>
      <c r="Q3387">
        <v>1</v>
      </c>
    </row>
    <row r="3388" spans="1:17" hidden="1" x14ac:dyDescent="0.25">
      <c r="A3388" t="s">
        <v>463</v>
      </c>
      <c r="B3388" t="s">
        <v>464</v>
      </c>
      <c r="C3388" t="s">
        <v>465</v>
      </c>
      <c r="D3388" t="s">
        <v>362</v>
      </c>
      <c r="E3388" t="s">
        <v>417</v>
      </c>
      <c r="F3388" t="s">
        <v>188</v>
      </c>
      <c r="G3388" t="s">
        <v>189</v>
      </c>
      <c r="H3388" t="s">
        <v>442</v>
      </c>
      <c r="I3388" t="s">
        <v>442</v>
      </c>
      <c r="M3388" t="s">
        <v>466</v>
      </c>
      <c r="O3388" t="s">
        <v>265</v>
      </c>
      <c r="P3388">
        <v>2050</v>
      </c>
      <c r="Q3388">
        <v>1</v>
      </c>
    </row>
    <row r="3389" spans="1:17" hidden="1" x14ac:dyDescent="0.25">
      <c r="A3389" t="s">
        <v>463</v>
      </c>
      <c r="B3389" t="s">
        <v>464</v>
      </c>
      <c r="C3389" t="s">
        <v>465</v>
      </c>
      <c r="D3389" t="s">
        <v>362</v>
      </c>
      <c r="E3389" t="s">
        <v>417</v>
      </c>
      <c r="F3389" t="s">
        <v>188</v>
      </c>
      <c r="G3389" t="s">
        <v>189</v>
      </c>
      <c r="H3389" t="s">
        <v>442</v>
      </c>
      <c r="I3389" t="s">
        <v>442</v>
      </c>
      <c r="M3389" t="s">
        <v>466</v>
      </c>
      <c r="O3389" t="s">
        <v>266</v>
      </c>
      <c r="P3389">
        <v>2050</v>
      </c>
      <c r="Q3389">
        <v>1</v>
      </c>
    </row>
    <row r="3390" spans="1:17" hidden="1" x14ac:dyDescent="0.2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hidden="1" x14ac:dyDescent="0.2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hidden="1" x14ac:dyDescent="0.2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hidden="1" x14ac:dyDescent="0.2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hidden="1" x14ac:dyDescent="0.2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hidden="1" x14ac:dyDescent="0.2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hidden="1" x14ac:dyDescent="0.2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hidden="1" x14ac:dyDescent="0.2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hidden="1" x14ac:dyDescent="0.2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hidden="1" x14ac:dyDescent="0.2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hidden="1" x14ac:dyDescent="0.2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hidden="1" x14ac:dyDescent="0.2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hidden="1" x14ac:dyDescent="0.2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hidden="1" x14ac:dyDescent="0.2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hidden="1" x14ac:dyDescent="0.2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hidden="1" x14ac:dyDescent="0.2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hidden="1" x14ac:dyDescent="0.2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hidden="1" x14ac:dyDescent="0.2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hidden="1" x14ac:dyDescent="0.2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hidden="1" x14ac:dyDescent="0.2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hidden="1" x14ac:dyDescent="0.2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hidden="1" x14ac:dyDescent="0.2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hidden="1" x14ac:dyDescent="0.2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hidden="1" x14ac:dyDescent="0.2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hidden="1" x14ac:dyDescent="0.2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hidden="1" x14ac:dyDescent="0.2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hidden="1" x14ac:dyDescent="0.2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hidden="1" x14ac:dyDescent="0.2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hidden="1" x14ac:dyDescent="0.2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hidden="1" x14ac:dyDescent="0.2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hidden="1" x14ac:dyDescent="0.2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hidden="1" x14ac:dyDescent="0.2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hidden="1" x14ac:dyDescent="0.2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hidden="1" x14ac:dyDescent="0.2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hidden="1" x14ac:dyDescent="0.2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hidden="1" x14ac:dyDescent="0.2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hidden="1" x14ac:dyDescent="0.2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hidden="1" x14ac:dyDescent="0.2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hidden="1" x14ac:dyDescent="0.2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hidden="1" x14ac:dyDescent="0.2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hidden="1" x14ac:dyDescent="0.2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hidden="1" x14ac:dyDescent="0.2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hidden="1" x14ac:dyDescent="0.2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hidden="1" x14ac:dyDescent="0.2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hidden="1" x14ac:dyDescent="0.2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hidden="1" x14ac:dyDescent="0.2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hidden="1" x14ac:dyDescent="0.2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hidden="1" x14ac:dyDescent="0.2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hidden="1" x14ac:dyDescent="0.25">
      <c r="A3438" t="s">
        <v>463</v>
      </c>
      <c r="B3438" t="s">
        <v>464</v>
      </c>
      <c r="C3438" t="s">
        <v>465</v>
      </c>
      <c r="D3438" t="s">
        <v>362</v>
      </c>
      <c r="E3438" t="s">
        <v>417</v>
      </c>
      <c r="F3438" t="s">
        <v>188</v>
      </c>
      <c r="G3438" t="s">
        <v>189</v>
      </c>
      <c r="H3438" t="s">
        <v>456</v>
      </c>
      <c r="I3438" t="s">
        <v>456</v>
      </c>
      <c r="M3438" t="s">
        <v>467</v>
      </c>
      <c r="O3438" t="s">
        <v>195</v>
      </c>
      <c r="P3438">
        <v>2015</v>
      </c>
      <c r="Q3438">
        <v>0</v>
      </c>
    </row>
    <row r="3439" spans="1:17" hidden="1" x14ac:dyDescent="0.25">
      <c r="A3439" t="s">
        <v>463</v>
      </c>
      <c r="B3439" t="s">
        <v>464</v>
      </c>
      <c r="C3439" t="s">
        <v>465</v>
      </c>
      <c r="D3439" t="s">
        <v>362</v>
      </c>
      <c r="E3439" t="s">
        <v>417</v>
      </c>
      <c r="F3439" t="s">
        <v>188</v>
      </c>
      <c r="G3439" t="s">
        <v>189</v>
      </c>
      <c r="H3439" t="s">
        <v>456</v>
      </c>
      <c r="I3439" t="s">
        <v>456</v>
      </c>
      <c r="M3439" t="s">
        <v>467</v>
      </c>
      <c r="O3439" t="s">
        <v>195</v>
      </c>
      <c r="P3439">
        <v>2020</v>
      </c>
      <c r="Q3439">
        <v>0</v>
      </c>
    </row>
    <row r="3440" spans="1:17" hidden="1" x14ac:dyDescent="0.25">
      <c r="A3440" t="s">
        <v>463</v>
      </c>
      <c r="B3440" t="s">
        <v>464</v>
      </c>
      <c r="C3440" t="s">
        <v>465</v>
      </c>
      <c r="D3440" t="s">
        <v>362</v>
      </c>
      <c r="E3440" t="s">
        <v>417</v>
      </c>
      <c r="F3440" t="s">
        <v>188</v>
      </c>
      <c r="G3440" t="s">
        <v>189</v>
      </c>
      <c r="H3440" t="s">
        <v>456</v>
      </c>
      <c r="I3440" t="s">
        <v>456</v>
      </c>
      <c r="M3440" t="s">
        <v>467</v>
      </c>
      <c r="O3440" t="s">
        <v>265</v>
      </c>
      <c r="P3440">
        <v>2020</v>
      </c>
      <c r="Q3440">
        <v>0</v>
      </c>
    </row>
    <row r="3441" spans="1:17" hidden="1" x14ac:dyDescent="0.25">
      <c r="A3441" t="s">
        <v>463</v>
      </c>
      <c r="B3441" t="s">
        <v>464</v>
      </c>
      <c r="C3441" t="s">
        <v>465</v>
      </c>
      <c r="D3441" t="s">
        <v>362</v>
      </c>
      <c r="E3441" t="s">
        <v>417</v>
      </c>
      <c r="F3441" t="s">
        <v>188</v>
      </c>
      <c r="G3441" t="s">
        <v>189</v>
      </c>
      <c r="H3441" t="s">
        <v>456</v>
      </c>
      <c r="I3441" t="s">
        <v>456</v>
      </c>
      <c r="M3441" t="s">
        <v>467</v>
      </c>
      <c r="O3441" t="s">
        <v>266</v>
      </c>
      <c r="P3441">
        <v>2020</v>
      </c>
      <c r="Q3441">
        <v>0</v>
      </c>
    </row>
    <row r="3442" spans="1:17" hidden="1" x14ac:dyDescent="0.25">
      <c r="A3442" t="s">
        <v>463</v>
      </c>
      <c r="B3442" t="s">
        <v>464</v>
      </c>
      <c r="C3442" t="s">
        <v>465</v>
      </c>
      <c r="D3442" t="s">
        <v>362</v>
      </c>
      <c r="E3442" t="s">
        <v>417</v>
      </c>
      <c r="F3442" t="s">
        <v>188</v>
      </c>
      <c r="G3442" t="s">
        <v>189</v>
      </c>
      <c r="H3442" t="s">
        <v>456</v>
      </c>
      <c r="I3442" t="s">
        <v>456</v>
      </c>
      <c r="M3442" t="s">
        <v>467</v>
      </c>
      <c r="O3442" t="s">
        <v>195</v>
      </c>
      <c r="P3442">
        <v>2030</v>
      </c>
      <c r="Q3442">
        <v>0</v>
      </c>
    </row>
    <row r="3443" spans="1:17" hidden="1" x14ac:dyDescent="0.25">
      <c r="A3443" t="s">
        <v>463</v>
      </c>
      <c r="B3443" t="s">
        <v>464</v>
      </c>
      <c r="C3443" t="s">
        <v>465</v>
      </c>
      <c r="D3443" t="s">
        <v>362</v>
      </c>
      <c r="E3443" t="s">
        <v>417</v>
      </c>
      <c r="F3443" t="s">
        <v>188</v>
      </c>
      <c r="G3443" t="s">
        <v>189</v>
      </c>
      <c r="H3443" t="s">
        <v>456</v>
      </c>
      <c r="I3443" t="s">
        <v>456</v>
      </c>
      <c r="M3443" t="s">
        <v>467</v>
      </c>
      <c r="O3443" t="s">
        <v>195</v>
      </c>
      <c r="P3443">
        <v>2050</v>
      </c>
      <c r="Q3443">
        <v>0</v>
      </c>
    </row>
    <row r="3444" spans="1:17" hidden="1" x14ac:dyDescent="0.25">
      <c r="A3444" t="s">
        <v>463</v>
      </c>
      <c r="B3444" t="s">
        <v>464</v>
      </c>
      <c r="C3444" t="s">
        <v>465</v>
      </c>
      <c r="D3444" t="s">
        <v>362</v>
      </c>
      <c r="E3444" t="s">
        <v>417</v>
      </c>
      <c r="F3444" t="s">
        <v>188</v>
      </c>
      <c r="G3444" t="s">
        <v>189</v>
      </c>
      <c r="H3444" t="s">
        <v>456</v>
      </c>
      <c r="I3444" t="s">
        <v>456</v>
      </c>
      <c r="M3444" t="s">
        <v>467</v>
      </c>
      <c r="O3444" t="s">
        <v>265</v>
      </c>
      <c r="P3444">
        <v>2050</v>
      </c>
      <c r="Q3444">
        <v>0</v>
      </c>
    </row>
    <row r="3445" spans="1:17" hidden="1" x14ac:dyDescent="0.25">
      <c r="A3445" t="s">
        <v>463</v>
      </c>
      <c r="B3445" t="s">
        <v>464</v>
      </c>
      <c r="C3445" t="s">
        <v>465</v>
      </c>
      <c r="D3445" t="s">
        <v>362</v>
      </c>
      <c r="E3445" t="s">
        <v>417</v>
      </c>
      <c r="F3445" t="s">
        <v>188</v>
      </c>
      <c r="G3445" t="s">
        <v>189</v>
      </c>
      <c r="H3445" t="s">
        <v>456</v>
      </c>
      <c r="I3445" t="s">
        <v>456</v>
      </c>
      <c r="M3445" t="s">
        <v>467</v>
      </c>
      <c r="O3445" t="s">
        <v>266</v>
      </c>
      <c r="P3445">
        <v>2050</v>
      </c>
      <c r="Q3445">
        <v>0</v>
      </c>
    </row>
    <row r="3446" spans="1:17" hidden="1" x14ac:dyDescent="0.2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hidden="1" x14ac:dyDescent="0.2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hidden="1" x14ac:dyDescent="0.2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hidden="1" x14ac:dyDescent="0.2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hidden="1" x14ac:dyDescent="0.2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hidden="1" x14ac:dyDescent="0.2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hidden="1" x14ac:dyDescent="0.2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hidden="1" x14ac:dyDescent="0.2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hidden="1" x14ac:dyDescent="0.2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hidden="1" x14ac:dyDescent="0.2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hidden="1" x14ac:dyDescent="0.2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hidden="1" x14ac:dyDescent="0.2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hidden="1" x14ac:dyDescent="0.2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hidden="1" x14ac:dyDescent="0.2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hidden="1" x14ac:dyDescent="0.2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hidden="1" x14ac:dyDescent="0.2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hidden="1" x14ac:dyDescent="0.2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hidden="1" x14ac:dyDescent="0.2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hidden="1" x14ac:dyDescent="0.2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hidden="1" x14ac:dyDescent="0.2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hidden="1" x14ac:dyDescent="0.2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hidden="1" x14ac:dyDescent="0.2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hidden="1" x14ac:dyDescent="0.2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hidden="1" x14ac:dyDescent="0.2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hidden="1" x14ac:dyDescent="0.2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hidden="1" x14ac:dyDescent="0.2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hidden="1" x14ac:dyDescent="0.2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hidden="1" x14ac:dyDescent="0.2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hidden="1" x14ac:dyDescent="0.2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hidden="1" x14ac:dyDescent="0.2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hidden="1" x14ac:dyDescent="0.2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hidden="1" x14ac:dyDescent="0.2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hidden="1" x14ac:dyDescent="0.2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hidden="1" x14ac:dyDescent="0.2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hidden="1" x14ac:dyDescent="0.2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hidden="1" x14ac:dyDescent="0.2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hidden="1" x14ac:dyDescent="0.2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hidden="1" x14ac:dyDescent="0.2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hidden="1" x14ac:dyDescent="0.2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hidden="1" x14ac:dyDescent="0.2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hidden="1" x14ac:dyDescent="0.2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hidden="1" x14ac:dyDescent="0.2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hidden="1" x14ac:dyDescent="0.2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hidden="1" x14ac:dyDescent="0.2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hidden="1" x14ac:dyDescent="0.2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hidden="1" x14ac:dyDescent="0.2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hidden="1" x14ac:dyDescent="0.2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hidden="1" x14ac:dyDescent="0.2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hidden="1" x14ac:dyDescent="0.2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hidden="1" x14ac:dyDescent="0.2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hidden="1" x14ac:dyDescent="0.2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hidden="1" x14ac:dyDescent="0.2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hidden="1" x14ac:dyDescent="0.2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hidden="1" x14ac:dyDescent="0.2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hidden="1" x14ac:dyDescent="0.2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hidden="1" x14ac:dyDescent="0.2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hidden="1" x14ac:dyDescent="0.2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hidden="1" x14ac:dyDescent="0.2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hidden="1" x14ac:dyDescent="0.2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hidden="1" x14ac:dyDescent="0.2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hidden="1" x14ac:dyDescent="0.2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hidden="1" x14ac:dyDescent="0.2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hidden="1" x14ac:dyDescent="0.2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hidden="1" x14ac:dyDescent="0.2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hidden="1" x14ac:dyDescent="0.2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hidden="1" x14ac:dyDescent="0.2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hidden="1" x14ac:dyDescent="0.2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hidden="1" x14ac:dyDescent="0.2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hidden="1" x14ac:dyDescent="0.2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hidden="1" x14ac:dyDescent="0.2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hidden="1" x14ac:dyDescent="0.2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hidden="1" x14ac:dyDescent="0.2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hidden="1" x14ac:dyDescent="0.2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hidden="1" x14ac:dyDescent="0.2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hidden="1" x14ac:dyDescent="0.2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hidden="1" x14ac:dyDescent="0.2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hidden="1" x14ac:dyDescent="0.2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hidden="1" x14ac:dyDescent="0.2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hidden="1" x14ac:dyDescent="0.2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hidden="1" x14ac:dyDescent="0.2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hidden="1" x14ac:dyDescent="0.2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hidden="1" x14ac:dyDescent="0.2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hidden="1" x14ac:dyDescent="0.2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hidden="1" x14ac:dyDescent="0.2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hidden="1" x14ac:dyDescent="0.2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hidden="1" x14ac:dyDescent="0.2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hidden="1" x14ac:dyDescent="0.2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hidden="1" x14ac:dyDescent="0.2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hidden="1" x14ac:dyDescent="0.2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hidden="1" x14ac:dyDescent="0.2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hidden="1" x14ac:dyDescent="0.2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hidden="1" x14ac:dyDescent="0.2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hidden="1" x14ac:dyDescent="0.2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hidden="1" x14ac:dyDescent="0.2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hidden="1" x14ac:dyDescent="0.2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hidden="1" x14ac:dyDescent="0.2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hidden="1" x14ac:dyDescent="0.2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hidden="1" x14ac:dyDescent="0.2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hidden="1" x14ac:dyDescent="0.2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hidden="1" x14ac:dyDescent="0.2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hidden="1" x14ac:dyDescent="0.2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hidden="1" x14ac:dyDescent="0.2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hidden="1" x14ac:dyDescent="0.2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hidden="1" x14ac:dyDescent="0.2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hidden="1" x14ac:dyDescent="0.2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hidden="1" x14ac:dyDescent="0.2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hidden="1" x14ac:dyDescent="0.2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hidden="1" x14ac:dyDescent="0.2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hidden="1" x14ac:dyDescent="0.2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hidden="1" x14ac:dyDescent="0.2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hidden="1" x14ac:dyDescent="0.2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hidden="1" x14ac:dyDescent="0.2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hidden="1" x14ac:dyDescent="0.2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hidden="1" x14ac:dyDescent="0.2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hidden="1" x14ac:dyDescent="0.2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hidden="1" x14ac:dyDescent="0.2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hidden="1" x14ac:dyDescent="0.2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hidden="1" x14ac:dyDescent="0.2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hidden="1" x14ac:dyDescent="0.2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hidden="1" x14ac:dyDescent="0.2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hidden="1" x14ac:dyDescent="0.2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hidden="1" x14ac:dyDescent="0.2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hidden="1" x14ac:dyDescent="0.2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hidden="1" x14ac:dyDescent="0.2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hidden="1" x14ac:dyDescent="0.2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hidden="1" x14ac:dyDescent="0.2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hidden="1" x14ac:dyDescent="0.2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hidden="1" x14ac:dyDescent="0.2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hidden="1" x14ac:dyDescent="0.2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hidden="1" x14ac:dyDescent="0.2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hidden="1" x14ac:dyDescent="0.2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hidden="1" x14ac:dyDescent="0.2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hidden="1" x14ac:dyDescent="0.2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hidden="1" x14ac:dyDescent="0.2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hidden="1" x14ac:dyDescent="0.2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hidden="1" x14ac:dyDescent="0.2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hidden="1" x14ac:dyDescent="0.2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hidden="1" x14ac:dyDescent="0.2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hidden="1" x14ac:dyDescent="0.2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hidden="1" x14ac:dyDescent="0.2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hidden="1" x14ac:dyDescent="0.2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hidden="1" x14ac:dyDescent="0.2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hidden="1" x14ac:dyDescent="0.2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hidden="1" x14ac:dyDescent="0.2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hidden="1" x14ac:dyDescent="0.2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hidden="1" x14ac:dyDescent="0.2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hidden="1" x14ac:dyDescent="0.2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hidden="1" x14ac:dyDescent="0.2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hidden="1" x14ac:dyDescent="0.2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hidden="1" x14ac:dyDescent="0.2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hidden="1" x14ac:dyDescent="0.2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hidden="1" x14ac:dyDescent="0.2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hidden="1" x14ac:dyDescent="0.2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hidden="1" x14ac:dyDescent="0.2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hidden="1" x14ac:dyDescent="0.2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hidden="1" x14ac:dyDescent="0.2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hidden="1" x14ac:dyDescent="0.2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hidden="1" x14ac:dyDescent="0.2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hidden="1" x14ac:dyDescent="0.2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hidden="1" x14ac:dyDescent="0.2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hidden="1" x14ac:dyDescent="0.2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hidden="1" x14ac:dyDescent="0.2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hidden="1" x14ac:dyDescent="0.2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hidden="1" x14ac:dyDescent="0.2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hidden="1" x14ac:dyDescent="0.2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hidden="1" x14ac:dyDescent="0.2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hidden="1" x14ac:dyDescent="0.2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hidden="1" x14ac:dyDescent="0.2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hidden="1" x14ac:dyDescent="0.2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hidden="1" x14ac:dyDescent="0.2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hidden="1" x14ac:dyDescent="0.2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hidden="1" x14ac:dyDescent="0.2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hidden="1" x14ac:dyDescent="0.2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hidden="1" x14ac:dyDescent="0.2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hidden="1" x14ac:dyDescent="0.2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hidden="1" x14ac:dyDescent="0.2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hidden="1" x14ac:dyDescent="0.2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hidden="1" x14ac:dyDescent="0.2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hidden="1" x14ac:dyDescent="0.2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hidden="1" x14ac:dyDescent="0.2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hidden="1" x14ac:dyDescent="0.2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hidden="1" x14ac:dyDescent="0.2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hidden="1" x14ac:dyDescent="0.2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hidden="1" x14ac:dyDescent="0.2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hidden="1" x14ac:dyDescent="0.2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hidden="1" x14ac:dyDescent="0.2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hidden="1" x14ac:dyDescent="0.2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hidden="1" x14ac:dyDescent="0.2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hidden="1" x14ac:dyDescent="0.2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hidden="1" x14ac:dyDescent="0.2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hidden="1" x14ac:dyDescent="0.2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hidden="1" x14ac:dyDescent="0.2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hidden="1" x14ac:dyDescent="0.2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hidden="1" x14ac:dyDescent="0.2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hidden="1" x14ac:dyDescent="0.2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hidden="1" x14ac:dyDescent="0.2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hidden="1" x14ac:dyDescent="0.2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hidden="1" x14ac:dyDescent="0.2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hidden="1" x14ac:dyDescent="0.2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hidden="1" x14ac:dyDescent="0.2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hidden="1" x14ac:dyDescent="0.2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hidden="1" x14ac:dyDescent="0.2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hidden="1" x14ac:dyDescent="0.2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hidden="1" x14ac:dyDescent="0.2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hidden="1" x14ac:dyDescent="0.2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hidden="1" x14ac:dyDescent="0.2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hidden="1" x14ac:dyDescent="0.2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hidden="1" x14ac:dyDescent="0.2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hidden="1" x14ac:dyDescent="0.2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hidden="1" x14ac:dyDescent="0.2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hidden="1" x14ac:dyDescent="0.2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hidden="1" x14ac:dyDescent="0.2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hidden="1" x14ac:dyDescent="0.2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hidden="1" x14ac:dyDescent="0.2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hidden="1" x14ac:dyDescent="0.2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hidden="1" x14ac:dyDescent="0.2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hidden="1" x14ac:dyDescent="0.2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hidden="1" x14ac:dyDescent="0.2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hidden="1" x14ac:dyDescent="0.2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hidden="1" x14ac:dyDescent="0.2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hidden="1" x14ac:dyDescent="0.2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hidden="1" x14ac:dyDescent="0.2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hidden="1" x14ac:dyDescent="0.2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hidden="1" x14ac:dyDescent="0.2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hidden="1" x14ac:dyDescent="0.2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hidden="1" x14ac:dyDescent="0.2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hidden="1" x14ac:dyDescent="0.2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hidden="1" x14ac:dyDescent="0.2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hidden="1" x14ac:dyDescent="0.2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hidden="1" x14ac:dyDescent="0.2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hidden="1" x14ac:dyDescent="0.2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hidden="1" x14ac:dyDescent="0.2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hidden="1" x14ac:dyDescent="0.2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hidden="1" x14ac:dyDescent="0.2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hidden="1" x14ac:dyDescent="0.2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hidden="1" x14ac:dyDescent="0.2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hidden="1" x14ac:dyDescent="0.2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hidden="1" x14ac:dyDescent="0.2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hidden="1" x14ac:dyDescent="0.2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hidden="1" x14ac:dyDescent="0.2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hidden="1" x14ac:dyDescent="0.2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hidden="1" x14ac:dyDescent="0.2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hidden="1" x14ac:dyDescent="0.2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hidden="1" x14ac:dyDescent="0.2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hidden="1" x14ac:dyDescent="0.2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hidden="1" x14ac:dyDescent="0.2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hidden="1" x14ac:dyDescent="0.2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hidden="1" x14ac:dyDescent="0.2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hidden="1" x14ac:dyDescent="0.25">
      <c r="A3694" t="s">
        <v>468</v>
      </c>
      <c r="B3694" t="s">
        <v>469</v>
      </c>
      <c r="C3694" t="s">
        <v>465</v>
      </c>
      <c r="D3694" t="s">
        <v>362</v>
      </c>
      <c r="E3694" t="s">
        <v>417</v>
      </c>
      <c r="F3694" t="s">
        <v>349</v>
      </c>
      <c r="G3694" t="s">
        <v>189</v>
      </c>
      <c r="H3694" t="s">
        <v>437</v>
      </c>
      <c r="I3694" t="s">
        <v>437</v>
      </c>
      <c r="M3694" t="s">
        <v>438</v>
      </c>
      <c r="O3694" t="s">
        <v>195</v>
      </c>
      <c r="P3694">
        <v>2015</v>
      </c>
      <c r="Q3694">
        <v>0</v>
      </c>
    </row>
    <row r="3695" spans="1:17" hidden="1" x14ac:dyDescent="0.25">
      <c r="A3695" t="s">
        <v>468</v>
      </c>
      <c r="B3695" t="s">
        <v>469</v>
      </c>
      <c r="C3695" t="s">
        <v>465</v>
      </c>
      <c r="D3695" t="s">
        <v>362</v>
      </c>
      <c r="E3695" t="s">
        <v>417</v>
      </c>
      <c r="F3695" t="s">
        <v>349</v>
      </c>
      <c r="G3695" t="s">
        <v>189</v>
      </c>
      <c r="H3695" t="s">
        <v>437</v>
      </c>
      <c r="I3695" t="s">
        <v>437</v>
      </c>
      <c r="M3695" t="s">
        <v>438</v>
      </c>
      <c r="O3695" t="s">
        <v>195</v>
      </c>
      <c r="P3695">
        <v>2020</v>
      </c>
      <c r="Q3695">
        <v>0</v>
      </c>
    </row>
    <row r="3696" spans="1:17" hidden="1" x14ac:dyDescent="0.25">
      <c r="A3696" t="s">
        <v>468</v>
      </c>
      <c r="B3696" t="s">
        <v>469</v>
      </c>
      <c r="C3696" t="s">
        <v>465</v>
      </c>
      <c r="D3696" t="s">
        <v>362</v>
      </c>
      <c r="E3696" t="s">
        <v>417</v>
      </c>
      <c r="F3696" t="s">
        <v>349</v>
      </c>
      <c r="G3696" t="s">
        <v>189</v>
      </c>
      <c r="H3696" t="s">
        <v>437</v>
      </c>
      <c r="I3696" t="s">
        <v>437</v>
      </c>
      <c r="M3696" t="s">
        <v>438</v>
      </c>
      <c r="O3696" t="s">
        <v>265</v>
      </c>
      <c r="P3696">
        <v>2020</v>
      </c>
      <c r="Q3696">
        <v>0</v>
      </c>
    </row>
    <row r="3697" spans="1:17" hidden="1" x14ac:dyDescent="0.25">
      <c r="A3697" t="s">
        <v>468</v>
      </c>
      <c r="B3697" t="s">
        <v>469</v>
      </c>
      <c r="C3697" t="s">
        <v>465</v>
      </c>
      <c r="D3697" t="s">
        <v>362</v>
      </c>
      <c r="E3697" t="s">
        <v>417</v>
      </c>
      <c r="F3697" t="s">
        <v>349</v>
      </c>
      <c r="G3697" t="s">
        <v>189</v>
      </c>
      <c r="H3697" t="s">
        <v>437</v>
      </c>
      <c r="I3697" t="s">
        <v>437</v>
      </c>
      <c r="M3697" t="s">
        <v>438</v>
      </c>
      <c r="O3697" t="s">
        <v>266</v>
      </c>
      <c r="P3697">
        <v>2020</v>
      </c>
      <c r="Q3697">
        <v>1</v>
      </c>
    </row>
    <row r="3698" spans="1:17" hidden="1" x14ac:dyDescent="0.25">
      <c r="A3698" t="s">
        <v>468</v>
      </c>
      <c r="B3698" t="s">
        <v>469</v>
      </c>
      <c r="C3698" t="s">
        <v>465</v>
      </c>
      <c r="D3698" t="s">
        <v>362</v>
      </c>
      <c r="E3698" t="s">
        <v>417</v>
      </c>
      <c r="F3698" t="s">
        <v>349</v>
      </c>
      <c r="G3698" t="s">
        <v>189</v>
      </c>
      <c r="H3698" t="s">
        <v>437</v>
      </c>
      <c r="I3698" t="s">
        <v>437</v>
      </c>
      <c r="M3698" t="s">
        <v>438</v>
      </c>
      <c r="O3698" t="s">
        <v>195</v>
      </c>
      <c r="P3698">
        <v>2030</v>
      </c>
      <c r="Q3698">
        <v>0</v>
      </c>
    </row>
    <row r="3699" spans="1:17" hidden="1" x14ac:dyDescent="0.25">
      <c r="A3699" t="s">
        <v>468</v>
      </c>
      <c r="B3699" t="s">
        <v>469</v>
      </c>
      <c r="C3699" t="s">
        <v>465</v>
      </c>
      <c r="D3699" t="s">
        <v>362</v>
      </c>
      <c r="E3699" t="s">
        <v>417</v>
      </c>
      <c r="F3699" t="s">
        <v>349</v>
      </c>
      <c r="G3699" t="s">
        <v>189</v>
      </c>
      <c r="H3699" t="s">
        <v>437</v>
      </c>
      <c r="I3699" t="s">
        <v>437</v>
      </c>
      <c r="M3699" t="s">
        <v>438</v>
      </c>
      <c r="O3699" t="s">
        <v>195</v>
      </c>
      <c r="P3699">
        <v>2050</v>
      </c>
      <c r="Q3699">
        <v>0</v>
      </c>
    </row>
    <row r="3700" spans="1:17" hidden="1" x14ac:dyDescent="0.25">
      <c r="A3700" t="s">
        <v>468</v>
      </c>
      <c r="B3700" t="s">
        <v>469</v>
      </c>
      <c r="C3700" t="s">
        <v>465</v>
      </c>
      <c r="D3700" t="s">
        <v>362</v>
      </c>
      <c r="E3700" t="s">
        <v>417</v>
      </c>
      <c r="F3700" t="s">
        <v>349</v>
      </c>
      <c r="G3700" t="s">
        <v>189</v>
      </c>
      <c r="H3700" t="s">
        <v>437</v>
      </c>
      <c r="I3700" t="s">
        <v>437</v>
      </c>
      <c r="M3700" t="s">
        <v>438</v>
      </c>
      <c r="O3700" t="s">
        <v>265</v>
      </c>
      <c r="P3700">
        <v>2050</v>
      </c>
      <c r="Q3700">
        <v>0</v>
      </c>
    </row>
    <row r="3701" spans="1:17" hidden="1" x14ac:dyDescent="0.25">
      <c r="A3701" t="s">
        <v>468</v>
      </c>
      <c r="B3701" t="s">
        <v>469</v>
      </c>
      <c r="C3701" t="s">
        <v>465</v>
      </c>
      <c r="D3701" t="s">
        <v>362</v>
      </c>
      <c r="E3701" t="s">
        <v>417</v>
      </c>
      <c r="F3701" t="s">
        <v>349</v>
      </c>
      <c r="G3701" t="s">
        <v>189</v>
      </c>
      <c r="H3701" t="s">
        <v>437</v>
      </c>
      <c r="I3701" t="s">
        <v>437</v>
      </c>
      <c r="M3701" t="s">
        <v>438</v>
      </c>
      <c r="O3701" t="s">
        <v>266</v>
      </c>
      <c r="P3701">
        <v>2050</v>
      </c>
      <c r="Q3701">
        <v>1</v>
      </c>
    </row>
    <row r="3702" spans="1:17" hidden="1" x14ac:dyDescent="0.2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hidden="1" x14ac:dyDescent="0.2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hidden="1" x14ac:dyDescent="0.2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hidden="1" x14ac:dyDescent="0.2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hidden="1" x14ac:dyDescent="0.2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hidden="1" x14ac:dyDescent="0.2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hidden="1" x14ac:dyDescent="0.2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hidden="1" x14ac:dyDescent="0.2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hidden="1" x14ac:dyDescent="0.2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hidden="1" x14ac:dyDescent="0.2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hidden="1" x14ac:dyDescent="0.2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hidden="1" x14ac:dyDescent="0.2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hidden="1" x14ac:dyDescent="0.2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hidden="1" x14ac:dyDescent="0.2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hidden="1" x14ac:dyDescent="0.2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hidden="1" x14ac:dyDescent="0.2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hidden="1" x14ac:dyDescent="0.25">
      <c r="A3718" t="s">
        <v>468</v>
      </c>
      <c r="B3718" t="s">
        <v>469</v>
      </c>
      <c r="C3718" t="s">
        <v>465</v>
      </c>
      <c r="D3718" t="s">
        <v>362</v>
      </c>
      <c r="E3718" t="s">
        <v>417</v>
      </c>
      <c r="F3718" t="s">
        <v>349</v>
      </c>
      <c r="G3718" t="s">
        <v>189</v>
      </c>
      <c r="H3718" t="s">
        <v>442</v>
      </c>
      <c r="I3718" t="s">
        <v>442</v>
      </c>
      <c r="M3718" t="s">
        <v>438</v>
      </c>
      <c r="O3718" t="s">
        <v>195</v>
      </c>
      <c r="P3718">
        <v>2015</v>
      </c>
      <c r="Q3718">
        <v>1</v>
      </c>
    </row>
    <row r="3719" spans="1:17" hidden="1" x14ac:dyDescent="0.25">
      <c r="A3719" t="s">
        <v>468</v>
      </c>
      <c r="B3719" t="s">
        <v>469</v>
      </c>
      <c r="C3719" t="s">
        <v>465</v>
      </c>
      <c r="D3719" t="s">
        <v>362</v>
      </c>
      <c r="E3719" t="s">
        <v>417</v>
      </c>
      <c r="F3719" t="s">
        <v>349</v>
      </c>
      <c r="G3719" t="s">
        <v>189</v>
      </c>
      <c r="H3719" t="s">
        <v>442</v>
      </c>
      <c r="I3719" t="s">
        <v>442</v>
      </c>
      <c r="M3719" t="s">
        <v>438</v>
      </c>
      <c r="O3719" t="s">
        <v>195</v>
      </c>
      <c r="P3719">
        <v>2020</v>
      </c>
      <c r="Q3719">
        <v>1</v>
      </c>
    </row>
    <row r="3720" spans="1:17" hidden="1" x14ac:dyDescent="0.25">
      <c r="A3720" t="s">
        <v>468</v>
      </c>
      <c r="B3720" t="s">
        <v>469</v>
      </c>
      <c r="C3720" t="s">
        <v>465</v>
      </c>
      <c r="D3720" t="s">
        <v>362</v>
      </c>
      <c r="E3720" t="s">
        <v>417</v>
      </c>
      <c r="F3720" t="s">
        <v>349</v>
      </c>
      <c r="G3720" t="s">
        <v>189</v>
      </c>
      <c r="H3720" t="s">
        <v>442</v>
      </c>
      <c r="I3720" t="s">
        <v>442</v>
      </c>
      <c r="M3720" t="s">
        <v>438</v>
      </c>
      <c r="O3720" t="s">
        <v>265</v>
      </c>
      <c r="P3720">
        <v>2020</v>
      </c>
      <c r="Q3720">
        <v>1</v>
      </c>
    </row>
    <row r="3721" spans="1:17" hidden="1" x14ac:dyDescent="0.25">
      <c r="A3721" t="s">
        <v>468</v>
      </c>
      <c r="B3721" t="s">
        <v>469</v>
      </c>
      <c r="C3721" t="s">
        <v>465</v>
      </c>
      <c r="D3721" t="s">
        <v>362</v>
      </c>
      <c r="E3721" t="s">
        <v>417</v>
      </c>
      <c r="F3721" t="s">
        <v>349</v>
      </c>
      <c r="G3721" t="s">
        <v>189</v>
      </c>
      <c r="H3721" t="s">
        <v>442</v>
      </c>
      <c r="I3721" t="s">
        <v>442</v>
      </c>
      <c r="M3721" t="s">
        <v>438</v>
      </c>
      <c r="O3721" t="s">
        <v>266</v>
      </c>
      <c r="P3721">
        <v>2020</v>
      </c>
      <c r="Q3721">
        <v>1</v>
      </c>
    </row>
    <row r="3722" spans="1:17" hidden="1" x14ac:dyDescent="0.25">
      <c r="A3722" t="s">
        <v>468</v>
      </c>
      <c r="B3722" t="s">
        <v>469</v>
      </c>
      <c r="C3722" t="s">
        <v>465</v>
      </c>
      <c r="D3722" t="s">
        <v>362</v>
      </c>
      <c r="E3722" t="s">
        <v>417</v>
      </c>
      <c r="F3722" t="s">
        <v>349</v>
      </c>
      <c r="G3722" t="s">
        <v>189</v>
      </c>
      <c r="H3722" t="s">
        <v>442</v>
      </c>
      <c r="I3722" t="s">
        <v>442</v>
      </c>
      <c r="M3722" t="s">
        <v>438</v>
      </c>
      <c r="O3722" t="s">
        <v>195</v>
      </c>
      <c r="P3722">
        <v>2030</v>
      </c>
      <c r="Q3722">
        <v>1</v>
      </c>
    </row>
    <row r="3723" spans="1:17" hidden="1" x14ac:dyDescent="0.25">
      <c r="A3723" t="s">
        <v>468</v>
      </c>
      <c r="B3723" t="s">
        <v>469</v>
      </c>
      <c r="C3723" t="s">
        <v>465</v>
      </c>
      <c r="D3723" t="s">
        <v>362</v>
      </c>
      <c r="E3723" t="s">
        <v>417</v>
      </c>
      <c r="F3723" t="s">
        <v>349</v>
      </c>
      <c r="G3723" t="s">
        <v>189</v>
      </c>
      <c r="H3723" t="s">
        <v>442</v>
      </c>
      <c r="I3723" t="s">
        <v>442</v>
      </c>
      <c r="M3723" t="s">
        <v>438</v>
      </c>
      <c r="O3723" t="s">
        <v>195</v>
      </c>
      <c r="P3723">
        <v>2050</v>
      </c>
      <c r="Q3723">
        <v>1</v>
      </c>
    </row>
    <row r="3724" spans="1:17" hidden="1" x14ac:dyDescent="0.25">
      <c r="A3724" t="s">
        <v>468</v>
      </c>
      <c r="B3724" t="s">
        <v>469</v>
      </c>
      <c r="C3724" t="s">
        <v>465</v>
      </c>
      <c r="D3724" t="s">
        <v>362</v>
      </c>
      <c r="E3724" t="s">
        <v>417</v>
      </c>
      <c r="F3724" t="s">
        <v>349</v>
      </c>
      <c r="G3724" t="s">
        <v>189</v>
      </c>
      <c r="H3724" t="s">
        <v>442</v>
      </c>
      <c r="I3724" t="s">
        <v>442</v>
      </c>
      <c r="M3724" t="s">
        <v>438</v>
      </c>
      <c r="O3724" t="s">
        <v>265</v>
      </c>
      <c r="P3724">
        <v>2050</v>
      </c>
      <c r="Q3724">
        <v>1</v>
      </c>
    </row>
    <row r="3725" spans="1:17" hidden="1" x14ac:dyDescent="0.25">
      <c r="A3725" t="s">
        <v>468</v>
      </c>
      <c r="B3725" t="s">
        <v>469</v>
      </c>
      <c r="C3725" t="s">
        <v>465</v>
      </c>
      <c r="D3725" t="s">
        <v>362</v>
      </c>
      <c r="E3725" t="s">
        <v>417</v>
      </c>
      <c r="F3725" t="s">
        <v>349</v>
      </c>
      <c r="G3725" t="s">
        <v>189</v>
      </c>
      <c r="H3725" t="s">
        <v>442</v>
      </c>
      <c r="I3725" t="s">
        <v>442</v>
      </c>
      <c r="M3725" t="s">
        <v>438</v>
      </c>
      <c r="O3725" t="s">
        <v>266</v>
      </c>
      <c r="P3725">
        <v>2050</v>
      </c>
      <c r="Q3725">
        <v>1</v>
      </c>
    </row>
    <row r="3726" spans="1:17" hidden="1" x14ac:dyDescent="0.2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hidden="1" x14ac:dyDescent="0.2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hidden="1" x14ac:dyDescent="0.2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hidden="1" x14ac:dyDescent="0.2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hidden="1" x14ac:dyDescent="0.2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hidden="1" x14ac:dyDescent="0.2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hidden="1" x14ac:dyDescent="0.2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hidden="1" x14ac:dyDescent="0.2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hidden="1" x14ac:dyDescent="0.2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hidden="1" x14ac:dyDescent="0.2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hidden="1" x14ac:dyDescent="0.2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hidden="1" x14ac:dyDescent="0.2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hidden="1" x14ac:dyDescent="0.2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hidden="1" x14ac:dyDescent="0.2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hidden="1" x14ac:dyDescent="0.2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hidden="1" x14ac:dyDescent="0.2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hidden="1" x14ac:dyDescent="0.2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hidden="1" x14ac:dyDescent="0.2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hidden="1" x14ac:dyDescent="0.2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hidden="1" x14ac:dyDescent="0.2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hidden="1" x14ac:dyDescent="0.2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hidden="1" x14ac:dyDescent="0.2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hidden="1" x14ac:dyDescent="0.2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hidden="1" x14ac:dyDescent="0.2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hidden="1" x14ac:dyDescent="0.2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hidden="1" x14ac:dyDescent="0.2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hidden="1" x14ac:dyDescent="0.2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hidden="1" x14ac:dyDescent="0.2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hidden="1" x14ac:dyDescent="0.2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hidden="1" x14ac:dyDescent="0.2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hidden="1" x14ac:dyDescent="0.2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hidden="1" x14ac:dyDescent="0.2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hidden="1" x14ac:dyDescent="0.2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hidden="1" x14ac:dyDescent="0.2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hidden="1" x14ac:dyDescent="0.2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hidden="1" x14ac:dyDescent="0.2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hidden="1" x14ac:dyDescent="0.2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hidden="1" x14ac:dyDescent="0.2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hidden="1" x14ac:dyDescent="0.2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hidden="1" x14ac:dyDescent="0.2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hidden="1" x14ac:dyDescent="0.2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hidden="1" x14ac:dyDescent="0.2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hidden="1" x14ac:dyDescent="0.2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hidden="1" x14ac:dyDescent="0.2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hidden="1" x14ac:dyDescent="0.2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hidden="1" x14ac:dyDescent="0.2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hidden="1" x14ac:dyDescent="0.2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hidden="1" x14ac:dyDescent="0.2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hidden="1" x14ac:dyDescent="0.25">
      <c r="A3774" t="s">
        <v>468</v>
      </c>
      <c r="B3774" t="s">
        <v>469</v>
      </c>
      <c r="C3774" t="s">
        <v>465</v>
      </c>
      <c r="D3774" t="s">
        <v>362</v>
      </c>
      <c r="E3774" t="s">
        <v>417</v>
      </c>
      <c r="F3774" t="s">
        <v>349</v>
      </c>
      <c r="G3774" t="s">
        <v>189</v>
      </c>
      <c r="H3774" t="s">
        <v>456</v>
      </c>
      <c r="I3774" t="s">
        <v>456</v>
      </c>
      <c r="M3774" t="s">
        <v>457</v>
      </c>
      <c r="O3774" t="s">
        <v>195</v>
      </c>
      <c r="P3774">
        <v>2015</v>
      </c>
      <c r="Q3774">
        <v>0</v>
      </c>
    </row>
    <row r="3775" spans="1:17" hidden="1" x14ac:dyDescent="0.25">
      <c r="A3775" t="s">
        <v>468</v>
      </c>
      <c r="B3775" t="s">
        <v>469</v>
      </c>
      <c r="C3775" t="s">
        <v>465</v>
      </c>
      <c r="D3775" t="s">
        <v>362</v>
      </c>
      <c r="E3775" t="s">
        <v>417</v>
      </c>
      <c r="F3775" t="s">
        <v>349</v>
      </c>
      <c r="G3775" t="s">
        <v>189</v>
      </c>
      <c r="H3775" t="s">
        <v>456</v>
      </c>
      <c r="I3775" t="s">
        <v>456</v>
      </c>
      <c r="M3775" t="s">
        <v>457</v>
      </c>
      <c r="O3775" t="s">
        <v>195</v>
      </c>
      <c r="P3775">
        <v>2020</v>
      </c>
      <c r="Q3775">
        <v>0</v>
      </c>
    </row>
    <row r="3776" spans="1:17" hidden="1" x14ac:dyDescent="0.25">
      <c r="A3776" t="s">
        <v>468</v>
      </c>
      <c r="B3776" t="s">
        <v>469</v>
      </c>
      <c r="C3776" t="s">
        <v>465</v>
      </c>
      <c r="D3776" t="s">
        <v>362</v>
      </c>
      <c r="E3776" t="s">
        <v>417</v>
      </c>
      <c r="F3776" t="s">
        <v>349</v>
      </c>
      <c r="G3776" t="s">
        <v>189</v>
      </c>
      <c r="H3776" t="s">
        <v>456</v>
      </c>
      <c r="I3776" t="s">
        <v>456</v>
      </c>
      <c r="M3776" t="s">
        <v>457</v>
      </c>
      <c r="O3776" t="s">
        <v>265</v>
      </c>
      <c r="P3776">
        <v>2020</v>
      </c>
      <c r="Q3776">
        <v>0</v>
      </c>
    </row>
    <row r="3777" spans="1:17" hidden="1" x14ac:dyDescent="0.25">
      <c r="A3777" t="s">
        <v>468</v>
      </c>
      <c r="B3777" t="s">
        <v>469</v>
      </c>
      <c r="C3777" t="s">
        <v>465</v>
      </c>
      <c r="D3777" t="s">
        <v>362</v>
      </c>
      <c r="E3777" t="s">
        <v>417</v>
      </c>
      <c r="F3777" t="s">
        <v>349</v>
      </c>
      <c r="G3777" t="s">
        <v>189</v>
      </c>
      <c r="H3777" t="s">
        <v>456</v>
      </c>
      <c r="I3777" t="s">
        <v>456</v>
      </c>
      <c r="M3777" t="s">
        <v>457</v>
      </c>
      <c r="O3777" t="s">
        <v>266</v>
      </c>
      <c r="P3777">
        <v>2020</v>
      </c>
      <c r="Q3777">
        <v>0</v>
      </c>
    </row>
    <row r="3778" spans="1:17" hidden="1" x14ac:dyDescent="0.25">
      <c r="A3778" t="s">
        <v>468</v>
      </c>
      <c r="B3778" t="s">
        <v>469</v>
      </c>
      <c r="C3778" t="s">
        <v>465</v>
      </c>
      <c r="D3778" t="s">
        <v>362</v>
      </c>
      <c r="E3778" t="s">
        <v>417</v>
      </c>
      <c r="F3778" t="s">
        <v>349</v>
      </c>
      <c r="G3778" t="s">
        <v>189</v>
      </c>
      <c r="H3778" t="s">
        <v>456</v>
      </c>
      <c r="I3778" t="s">
        <v>456</v>
      </c>
      <c r="M3778" t="s">
        <v>457</v>
      </c>
      <c r="O3778" t="s">
        <v>195</v>
      </c>
      <c r="P3778">
        <v>2030</v>
      </c>
      <c r="Q3778">
        <v>0</v>
      </c>
    </row>
    <row r="3779" spans="1:17" hidden="1" x14ac:dyDescent="0.25">
      <c r="A3779" t="s">
        <v>468</v>
      </c>
      <c r="B3779" t="s">
        <v>469</v>
      </c>
      <c r="C3779" t="s">
        <v>465</v>
      </c>
      <c r="D3779" t="s">
        <v>362</v>
      </c>
      <c r="E3779" t="s">
        <v>417</v>
      </c>
      <c r="F3779" t="s">
        <v>349</v>
      </c>
      <c r="G3779" t="s">
        <v>189</v>
      </c>
      <c r="H3779" t="s">
        <v>456</v>
      </c>
      <c r="I3779" t="s">
        <v>456</v>
      </c>
      <c r="M3779" t="s">
        <v>457</v>
      </c>
      <c r="O3779" t="s">
        <v>195</v>
      </c>
      <c r="P3779">
        <v>2050</v>
      </c>
      <c r="Q3779">
        <v>0</v>
      </c>
    </row>
    <row r="3780" spans="1:17" hidden="1" x14ac:dyDescent="0.25">
      <c r="A3780" t="s">
        <v>468</v>
      </c>
      <c r="B3780" t="s">
        <v>469</v>
      </c>
      <c r="C3780" t="s">
        <v>465</v>
      </c>
      <c r="D3780" t="s">
        <v>362</v>
      </c>
      <c r="E3780" t="s">
        <v>417</v>
      </c>
      <c r="F3780" t="s">
        <v>349</v>
      </c>
      <c r="G3780" t="s">
        <v>189</v>
      </c>
      <c r="H3780" t="s">
        <v>456</v>
      </c>
      <c r="I3780" t="s">
        <v>456</v>
      </c>
      <c r="M3780" t="s">
        <v>457</v>
      </c>
      <c r="O3780" t="s">
        <v>265</v>
      </c>
      <c r="P3780">
        <v>2050</v>
      </c>
      <c r="Q3780">
        <v>0</v>
      </c>
    </row>
    <row r="3781" spans="1:17" hidden="1" x14ac:dyDescent="0.25">
      <c r="A3781" t="s">
        <v>468</v>
      </c>
      <c r="B3781" t="s">
        <v>469</v>
      </c>
      <c r="C3781" t="s">
        <v>465</v>
      </c>
      <c r="D3781" t="s">
        <v>362</v>
      </c>
      <c r="E3781" t="s">
        <v>417</v>
      </c>
      <c r="F3781" t="s">
        <v>349</v>
      </c>
      <c r="G3781" t="s">
        <v>189</v>
      </c>
      <c r="H3781" t="s">
        <v>456</v>
      </c>
      <c r="I3781" t="s">
        <v>456</v>
      </c>
      <c r="M3781" t="s">
        <v>457</v>
      </c>
      <c r="O3781" t="s">
        <v>266</v>
      </c>
      <c r="P3781">
        <v>2050</v>
      </c>
      <c r="Q3781">
        <v>0</v>
      </c>
    </row>
    <row r="3782" spans="1:17" hidden="1" x14ac:dyDescent="0.2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hidden="1" x14ac:dyDescent="0.2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hidden="1" x14ac:dyDescent="0.2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hidden="1" x14ac:dyDescent="0.2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hidden="1" x14ac:dyDescent="0.2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hidden="1" x14ac:dyDescent="0.2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hidden="1" x14ac:dyDescent="0.2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hidden="1" x14ac:dyDescent="0.2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hidden="1" x14ac:dyDescent="0.2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hidden="1" x14ac:dyDescent="0.2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hidden="1" x14ac:dyDescent="0.2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hidden="1" x14ac:dyDescent="0.2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hidden="1" x14ac:dyDescent="0.2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hidden="1" x14ac:dyDescent="0.2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hidden="1" x14ac:dyDescent="0.2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hidden="1" x14ac:dyDescent="0.2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hidden="1" x14ac:dyDescent="0.2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hidden="1" x14ac:dyDescent="0.2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hidden="1" x14ac:dyDescent="0.2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hidden="1" x14ac:dyDescent="0.2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hidden="1" x14ac:dyDescent="0.2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hidden="1" x14ac:dyDescent="0.2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hidden="1" x14ac:dyDescent="0.2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hidden="1" x14ac:dyDescent="0.2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hidden="1" x14ac:dyDescent="0.2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hidden="1" x14ac:dyDescent="0.2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hidden="1" x14ac:dyDescent="0.2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hidden="1" x14ac:dyDescent="0.2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hidden="1" x14ac:dyDescent="0.2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hidden="1" x14ac:dyDescent="0.2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hidden="1" x14ac:dyDescent="0.2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hidden="1" x14ac:dyDescent="0.2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hidden="1" x14ac:dyDescent="0.2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hidden="1" x14ac:dyDescent="0.2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hidden="1" x14ac:dyDescent="0.2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hidden="1" x14ac:dyDescent="0.2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hidden="1" x14ac:dyDescent="0.2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hidden="1" x14ac:dyDescent="0.2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hidden="1" x14ac:dyDescent="0.2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hidden="1" x14ac:dyDescent="0.2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hidden="1" x14ac:dyDescent="0.2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hidden="1" x14ac:dyDescent="0.2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hidden="1" x14ac:dyDescent="0.2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hidden="1" x14ac:dyDescent="0.2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hidden="1" x14ac:dyDescent="0.2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hidden="1" x14ac:dyDescent="0.2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hidden="1" x14ac:dyDescent="0.2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hidden="1" x14ac:dyDescent="0.2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hidden="1" x14ac:dyDescent="0.2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hidden="1" x14ac:dyDescent="0.2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hidden="1" x14ac:dyDescent="0.2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hidden="1" x14ac:dyDescent="0.2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hidden="1" x14ac:dyDescent="0.2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hidden="1" x14ac:dyDescent="0.2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hidden="1" x14ac:dyDescent="0.2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hidden="1" x14ac:dyDescent="0.2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hidden="1" x14ac:dyDescent="0.2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hidden="1" x14ac:dyDescent="0.2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hidden="1" x14ac:dyDescent="0.2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hidden="1" x14ac:dyDescent="0.2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hidden="1" x14ac:dyDescent="0.2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hidden="1" x14ac:dyDescent="0.2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hidden="1" x14ac:dyDescent="0.2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hidden="1" x14ac:dyDescent="0.2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hidden="1" x14ac:dyDescent="0.2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hidden="1" x14ac:dyDescent="0.2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hidden="1" x14ac:dyDescent="0.2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hidden="1" x14ac:dyDescent="0.2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hidden="1" x14ac:dyDescent="0.2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hidden="1" x14ac:dyDescent="0.2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hidden="1" x14ac:dyDescent="0.2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hidden="1" x14ac:dyDescent="0.2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hidden="1" x14ac:dyDescent="0.2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hidden="1" x14ac:dyDescent="0.2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hidden="1" x14ac:dyDescent="0.2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hidden="1" x14ac:dyDescent="0.2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hidden="1" x14ac:dyDescent="0.2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hidden="1" x14ac:dyDescent="0.2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hidden="1" x14ac:dyDescent="0.2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hidden="1" x14ac:dyDescent="0.2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hidden="1" x14ac:dyDescent="0.2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hidden="1" x14ac:dyDescent="0.2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hidden="1" x14ac:dyDescent="0.2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hidden="1" x14ac:dyDescent="0.2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hidden="1" x14ac:dyDescent="0.2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hidden="1" x14ac:dyDescent="0.2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hidden="1" x14ac:dyDescent="0.2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hidden="1" x14ac:dyDescent="0.2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hidden="1" x14ac:dyDescent="0.2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hidden="1" x14ac:dyDescent="0.2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hidden="1" x14ac:dyDescent="0.2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hidden="1" x14ac:dyDescent="0.2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hidden="1" x14ac:dyDescent="0.2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hidden="1" x14ac:dyDescent="0.2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hidden="1" x14ac:dyDescent="0.2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hidden="1" x14ac:dyDescent="0.2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hidden="1" x14ac:dyDescent="0.2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hidden="1" x14ac:dyDescent="0.2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hidden="1" x14ac:dyDescent="0.2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hidden="1" x14ac:dyDescent="0.2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hidden="1" x14ac:dyDescent="0.2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hidden="1" x14ac:dyDescent="0.2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hidden="1" x14ac:dyDescent="0.2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hidden="1" x14ac:dyDescent="0.2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hidden="1" x14ac:dyDescent="0.2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hidden="1" x14ac:dyDescent="0.2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hidden="1" x14ac:dyDescent="0.2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hidden="1" x14ac:dyDescent="0.2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hidden="1" x14ac:dyDescent="0.2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hidden="1" x14ac:dyDescent="0.2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hidden="1" x14ac:dyDescent="0.2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hidden="1" x14ac:dyDescent="0.2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hidden="1" x14ac:dyDescent="0.2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hidden="1" x14ac:dyDescent="0.2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hidden="1" x14ac:dyDescent="0.2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hidden="1" x14ac:dyDescent="0.2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hidden="1" x14ac:dyDescent="0.2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hidden="1" x14ac:dyDescent="0.2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hidden="1" x14ac:dyDescent="0.2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hidden="1" x14ac:dyDescent="0.2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hidden="1" x14ac:dyDescent="0.2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hidden="1" x14ac:dyDescent="0.2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hidden="1" x14ac:dyDescent="0.2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hidden="1" x14ac:dyDescent="0.2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hidden="1" x14ac:dyDescent="0.2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hidden="1" x14ac:dyDescent="0.2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hidden="1" x14ac:dyDescent="0.2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hidden="1" x14ac:dyDescent="0.2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hidden="1" x14ac:dyDescent="0.2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hidden="1" x14ac:dyDescent="0.2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hidden="1" x14ac:dyDescent="0.2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hidden="1" x14ac:dyDescent="0.2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hidden="1" x14ac:dyDescent="0.2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hidden="1" x14ac:dyDescent="0.2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hidden="1" x14ac:dyDescent="0.2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hidden="1" x14ac:dyDescent="0.2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hidden="1" x14ac:dyDescent="0.2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hidden="1" x14ac:dyDescent="0.2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hidden="1" x14ac:dyDescent="0.2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hidden="1" x14ac:dyDescent="0.2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hidden="1" x14ac:dyDescent="0.2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hidden="1" x14ac:dyDescent="0.2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hidden="1" x14ac:dyDescent="0.2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hidden="1" x14ac:dyDescent="0.2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hidden="1" x14ac:dyDescent="0.2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hidden="1" x14ac:dyDescent="0.2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hidden="1" x14ac:dyDescent="0.2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hidden="1" x14ac:dyDescent="0.2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hidden="1" x14ac:dyDescent="0.2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hidden="1" x14ac:dyDescent="0.2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hidden="1" x14ac:dyDescent="0.2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hidden="1" x14ac:dyDescent="0.2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hidden="1" x14ac:dyDescent="0.2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hidden="1" x14ac:dyDescent="0.2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hidden="1" x14ac:dyDescent="0.2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hidden="1" x14ac:dyDescent="0.2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hidden="1" x14ac:dyDescent="0.2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hidden="1" x14ac:dyDescent="0.2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hidden="1" x14ac:dyDescent="0.2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hidden="1" x14ac:dyDescent="0.2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hidden="1" x14ac:dyDescent="0.2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hidden="1" x14ac:dyDescent="0.2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hidden="1" x14ac:dyDescent="0.2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hidden="1" x14ac:dyDescent="0.2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hidden="1" x14ac:dyDescent="0.2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hidden="1" x14ac:dyDescent="0.2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hidden="1" x14ac:dyDescent="0.2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hidden="1" x14ac:dyDescent="0.2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hidden="1" x14ac:dyDescent="0.2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hidden="1" x14ac:dyDescent="0.2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hidden="1" x14ac:dyDescent="0.2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hidden="1" x14ac:dyDescent="0.2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hidden="1" x14ac:dyDescent="0.2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hidden="1" x14ac:dyDescent="0.2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hidden="1" x14ac:dyDescent="0.2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hidden="1" x14ac:dyDescent="0.2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hidden="1" x14ac:dyDescent="0.2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hidden="1" x14ac:dyDescent="0.2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hidden="1" x14ac:dyDescent="0.2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hidden="1" x14ac:dyDescent="0.2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hidden="1" x14ac:dyDescent="0.2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hidden="1" x14ac:dyDescent="0.2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hidden="1" x14ac:dyDescent="0.2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hidden="1" x14ac:dyDescent="0.2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hidden="1" x14ac:dyDescent="0.2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hidden="1" x14ac:dyDescent="0.2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hidden="1" x14ac:dyDescent="0.2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hidden="1" x14ac:dyDescent="0.2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hidden="1" x14ac:dyDescent="0.2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hidden="1" x14ac:dyDescent="0.2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hidden="1" x14ac:dyDescent="0.2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hidden="1" x14ac:dyDescent="0.2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hidden="1" x14ac:dyDescent="0.2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hidden="1" x14ac:dyDescent="0.2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hidden="1" x14ac:dyDescent="0.2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hidden="1" x14ac:dyDescent="0.2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hidden="1" x14ac:dyDescent="0.2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hidden="1" x14ac:dyDescent="0.2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hidden="1" x14ac:dyDescent="0.2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hidden="1" x14ac:dyDescent="0.2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hidden="1" x14ac:dyDescent="0.2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hidden="1" x14ac:dyDescent="0.2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hidden="1" x14ac:dyDescent="0.2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hidden="1" x14ac:dyDescent="0.2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hidden="1" x14ac:dyDescent="0.2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hidden="1" x14ac:dyDescent="0.2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hidden="1" x14ac:dyDescent="0.2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hidden="1" x14ac:dyDescent="0.2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hidden="1" x14ac:dyDescent="0.2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hidden="1" x14ac:dyDescent="0.2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hidden="1" x14ac:dyDescent="0.2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hidden="1" x14ac:dyDescent="0.2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hidden="1" x14ac:dyDescent="0.2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hidden="1" x14ac:dyDescent="0.2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hidden="1" x14ac:dyDescent="0.2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hidden="1" x14ac:dyDescent="0.2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hidden="1" x14ac:dyDescent="0.2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hidden="1" x14ac:dyDescent="0.2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hidden="1" x14ac:dyDescent="0.2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hidden="1" x14ac:dyDescent="0.2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hidden="1" x14ac:dyDescent="0.2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hidden="1" x14ac:dyDescent="0.2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hidden="1" x14ac:dyDescent="0.2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hidden="1" x14ac:dyDescent="0.2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hidden="1" x14ac:dyDescent="0.2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hidden="1" x14ac:dyDescent="0.2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hidden="1" x14ac:dyDescent="0.2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hidden="1" x14ac:dyDescent="0.2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hidden="1" x14ac:dyDescent="0.2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hidden="1" x14ac:dyDescent="0.2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hidden="1" x14ac:dyDescent="0.2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hidden="1" x14ac:dyDescent="0.2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hidden="1" x14ac:dyDescent="0.2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hidden="1" x14ac:dyDescent="0.2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hidden="1" x14ac:dyDescent="0.2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hidden="1" x14ac:dyDescent="0.2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hidden="1" x14ac:dyDescent="0.2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hidden="1" x14ac:dyDescent="0.2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hidden="1" x14ac:dyDescent="0.2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hidden="1" x14ac:dyDescent="0.2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hidden="1" x14ac:dyDescent="0.2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hidden="1" x14ac:dyDescent="0.2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hidden="1" x14ac:dyDescent="0.2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hidden="1" x14ac:dyDescent="0.2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hidden="1" x14ac:dyDescent="0.2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hidden="1" x14ac:dyDescent="0.2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hidden="1" x14ac:dyDescent="0.2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hidden="1" x14ac:dyDescent="0.2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hidden="1" x14ac:dyDescent="0.2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hidden="1" x14ac:dyDescent="0.2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hidden="1" x14ac:dyDescent="0.2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hidden="1" x14ac:dyDescent="0.2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hidden="1" x14ac:dyDescent="0.2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hidden="1" x14ac:dyDescent="0.2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hidden="1" x14ac:dyDescent="0.2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hidden="1" x14ac:dyDescent="0.2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hidden="1" x14ac:dyDescent="0.2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hidden="1" x14ac:dyDescent="0.2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hidden="1" x14ac:dyDescent="0.2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hidden="1" x14ac:dyDescent="0.2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hidden="1" x14ac:dyDescent="0.2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hidden="1" x14ac:dyDescent="0.2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hidden="1" x14ac:dyDescent="0.2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hidden="1" x14ac:dyDescent="0.2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hidden="1" x14ac:dyDescent="0.25">
      <c r="A4046" t="s">
        <v>470</v>
      </c>
      <c r="B4046" t="s">
        <v>471</v>
      </c>
      <c r="C4046" t="s">
        <v>472</v>
      </c>
      <c r="D4046" t="s">
        <v>473</v>
      </c>
      <c r="E4046" t="s">
        <v>417</v>
      </c>
      <c r="F4046" t="s">
        <v>349</v>
      </c>
      <c r="G4046" t="s">
        <v>189</v>
      </c>
      <c r="H4046" t="s">
        <v>437</v>
      </c>
      <c r="I4046" t="s">
        <v>437</v>
      </c>
      <c r="M4046" t="s">
        <v>438</v>
      </c>
      <c r="O4046" t="s">
        <v>195</v>
      </c>
      <c r="P4046">
        <v>2015</v>
      </c>
      <c r="Q4046">
        <v>0</v>
      </c>
    </row>
    <row r="4047" spans="1:17" hidden="1" x14ac:dyDescent="0.25">
      <c r="A4047" t="s">
        <v>470</v>
      </c>
      <c r="B4047" t="s">
        <v>471</v>
      </c>
      <c r="C4047" t="s">
        <v>472</v>
      </c>
      <c r="D4047" t="s">
        <v>473</v>
      </c>
      <c r="E4047" t="s">
        <v>417</v>
      </c>
      <c r="F4047" t="s">
        <v>349</v>
      </c>
      <c r="G4047" t="s">
        <v>189</v>
      </c>
      <c r="H4047" t="s">
        <v>437</v>
      </c>
      <c r="I4047" t="s">
        <v>437</v>
      </c>
      <c r="M4047" t="s">
        <v>438</v>
      </c>
      <c r="O4047" t="s">
        <v>195</v>
      </c>
      <c r="P4047">
        <v>2020</v>
      </c>
      <c r="Q4047">
        <v>0</v>
      </c>
    </row>
    <row r="4048" spans="1:17" hidden="1" x14ac:dyDescent="0.25">
      <c r="A4048" t="s">
        <v>470</v>
      </c>
      <c r="B4048" t="s">
        <v>471</v>
      </c>
      <c r="C4048" t="s">
        <v>472</v>
      </c>
      <c r="D4048" t="s">
        <v>473</v>
      </c>
      <c r="E4048" t="s">
        <v>417</v>
      </c>
      <c r="F4048" t="s">
        <v>349</v>
      </c>
      <c r="G4048" t="s">
        <v>189</v>
      </c>
      <c r="H4048" t="s">
        <v>437</v>
      </c>
      <c r="I4048" t="s">
        <v>437</v>
      </c>
      <c r="M4048" t="s">
        <v>438</v>
      </c>
      <c r="O4048" t="s">
        <v>265</v>
      </c>
      <c r="P4048">
        <v>2020</v>
      </c>
      <c r="Q4048">
        <v>0</v>
      </c>
    </row>
    <row r="4049" spans="1:17" hidden="1" x14ac:dyDescent="0.25">
      <c r="A4049" t="s">
        <v>470</v>
      </c>
      <c r="B4049" t="s">
        <v>471</v>
      </c>
      <c r="C4049" t="s">
        <v>472</v>
      </c>
      <c r="D4049" t="s">
        <v>473</v>
      </c>
      <c r="E4049" t="s">
        <v>417</v>
      </c>
      <c r="F4049" t="s">
        <v>349</v>
      </c>
      <c r="G4049" t="s">
        <v>189</v>
      </c>
      <c r="H4049" t="s">
        <v>437</v>
      </c>
      <c r="I4049" t="s">
        <v>437</v>
      </c>
      <c r="M4049" t="s">
        <v>438</v>
      </c>
      <c r="O4049" t="s">
        <v>266</v>
      </c>
      <c r="P4049">
        <v>2020</v>
      </c>
      <c r="Q4049">
        <v>1</v>
      </c>
    </row>
    <row r="4050" spans="1:17" hidden="1" x14ac:dyDescent="0.25">
      <c r="A4050" t="s">
        <v>470</v>
      </c>
      <c r="B4050" t="s">
        <v>471</v>
      </c>
      <c r="C4050" t="s">
        <v>472</v>
      </c>
      <c r="D4050" t="s">
        <v>473</v>
      </c>
      <c r="E4050" t="s">
        <v>417</v>
      </c>
      <c r="F4050" t="s">
        <v>349</v>
      </c>
      <c r="G4050" t="s">
        <v>189</v>
      </c>
      <c r="H4050" t="s">
        <v>437</v>
      </c>
      <c r="I4050" t="s">
        <v>437</v>
      </c>
      <c r="M4050" t="s">
        <v>438</v>
      </c>
      <c r="O4050" t="s">
        <v>195</v>
      </c>
      <c r="P4050">
        <v>2030</v>
      </c>
      <c r="Q4050">
        <v>0</v>
      </c>
    </row>
    <row r="4051" spans="1:17" hidden="1" x14ac:dyDescent="0.25">
      <c r="A4051" t="s">
        <v>470</v>
      </c>
      <c r="B4051" t="s">
        <v>471</v>
      </c>
      <c r="C4051" t="s">
        <v>472</v>
      </c>
      <c r="D4051" t="s">
        <v>473</v>
      </c>
      <c r="E4051" t="s">
        <v>417</v>
      </c>
      <c r="F4051" t="s">
        <v>349</v>
      </c>
      <c r="G4051" t="s">
        <v>189</v>
      </c>
      <c r="H4051" t="s">
        <v>437</v>
      </c>
      <c r="I4051" t="s">
        <v>437</v>
      </c>
      <c r="M4051" t="s">
        <v>438</v>
      </c>
      <c r="O4051" t="s">
        <v>195</v>
      </c>
      <c r="P4051">
        <v>2050</v>
      </c>
      <c r="Q4051">
        <v>0</v>
      </c>
    </row>
    <row r="4052" spans="1:17" hidden="1" x14ac:dyDescent="0.25">
      <c r="A4052" t="s">
        <v>470</v>
      </c>
      <c r="B4052" t="s">
        <v>471</v>
      </c>
      <c r="C4052" t="s">
        <v>472</v>
      </c>
      <c r="D4052" t="s">
        <v>473</v>
      </c>
      <c r="E4052" t="s">
        <v>417</v>
      </c>
      <c r="F4052" t="s">
        <v>349</v>
      </c>
      <c r="G4052" t="s">
        <v>189</v>
      </c>
      <c r="H4052" t="s">
        <v>437</v>
      </c>
      <c r="I4052" t="s">
        <v>437</v>
      </c>
      <c r="M4052" t="s">
        <v>438</v>
      </c>
      <c r="O4052" t="s">
        <v>265</v>
      </c>
      <c r="P4052">
        <v>2050</v>
      </c>
      <c r="Q4052">
        <v>0</v>
      </c>
    </row>
    <row r="4053" spans="1:17" hidden="1" x14ac:dyDescent="0.25">
      <c r="A4053" t="s">
        <v>470</v>
      </c>
      <c r="B4053" t="s">
        <v>471</v>
      </c>
      <c r="C4053" t="s">
        <v>472</v>
      </c>
      <c r="D4053" t="s">
        <v>473</v>
      </c>
      <c r="E4053" t="s">
        <v>417</v>
      </c>
      <c r="F4053" t="s">
        <v>349</v>
      </c>
      <c r="G4053" t="s">
        <v>189</v>
      </c>
      <c r="H4053" t="s">
        <v>437</v>
      </c>
      <c r="I4053" t="s">
        <v>437</v>
      </c>
      <c r="M4053" t="s">
        <v>438</v>
      </c>
      <c r="O4053" t="s">
        <v>266</v>
      </c>
      <c r="P4053">
        <v>2050</v>
      </c>
      <c r="Q4053">
        <v>1</v>
      </c>
    </row>
    <row r="4054" spans="1:17" hidden="1" x14ac:dyDescent="0.2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hidden="1" x14ac:dyDescent="0.2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hidden="1" x14ac:dyDescent="0.2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hidden="1" x14ac:dyDescent="0.2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hidden="1" x14ac:dyDescent="0.2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hidden="1" x14ac:dyDescent="0.2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hidden="1" x14ac:dyDescent="0.2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hidden="1" x14ac:dyDescent="0.2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hidden="1" x14ac:dyDescent="0.2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hidden="1" x14ac:dyDescent="0.2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hidden="1" x14ac:dyDescent="0.2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hidden="1" x14ac:dyDescent="0.2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hidden="1" x14ac:dyDescent="0.2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hidden="1" x14ac:dyDescent="0.2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hidden="1" x14ac:dyDescent="0.2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hidden="1" x14ac:dyDescent="0.2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hidden="1" x14ac:dyDescent="0.25">
      <c r="A4070" t="s">
        <v>470</v>
      </c>
      <c r="B4070" t="s">
        <v>471</v>
      </c>
      <c r="C4070" t="s">
        <v>472</v>
      </c>
      <c r="D4070" t="s">
        <v>473</v>
      </c>
      <c r="E4070" t="s">
        <v>417</v>
      </c>
      <c r="F4070" t="s">
        <v>349</v>
      </c>
      <c r="G4070" t="s">
        <v>189</v>
      </c>
      <c r="H4070" t="s">
        <v>442</v>
      </c>
      <c r="I4070" t="s">
        <v>442</v>
      </c>
      <c r="M4070" t="s">
        <v>438</v>
      </c>
      <c r="O4070" t="s">
        <v>195</v>
      </c>
      <c r="P4070">
        <v>2015</v>
      </c>
      <c r="Q4070">
        <v>1</v>
      </c>
    </row>
    <row r="4071" spans="1:17" hidden="1" x14ac:dyDescent="0.25">
      <c r="A4071" t="s">
        <v>470</v>
      </c>
      <c r="B4071" t="s">
        <v>471</v>
      </c>
      <c r="C4071" t="s">
        <v>472</v>
      </c>
      <c r="D4071" t="s">
        <v>473</v>
      </c>
      <c r="E4071" t="s">
        <v>417</v>
      </c>
      <c r="F4071" t="s">
        <v>349</v>
      </c>
      <c r="G4071" t="s">
        <v>189</v>
      </c>
      <c r="H4071" t="s">
        <v>442</v>
      </c>
      <c r="I4071" t="s">
        <v>442</v>
      </c>
      <c r="M4071" t="s">
        <v>438</v>
      </c>
      <c r="O4071" t="s">
        <v>195</v>
      </c>
      <c r="P4071">
        <v>2020</v>
      </c>
      <c r="Q4071">
        <v>1</v>
      </c>
    </row>
    <row r="4072" spans="1:17" hidden="1" x14ac:dyDescent="0.25">
      <c r="A4072" t="s">
        <v>470</v>
      </c>
      <c r="B4072" t="s">
        <v>471</v>
      </c>
      <c r="C4072" t="s">
        <v>472</v>
      </c>
      <c r="D4072" t="s">
        <v>473</v>
      </c>
      <c r="E4072" t="s">
        <v>417</v>
      </c>
      <c r="F4072" t="s">
        <v>349</v>
      </c>
      <c r="G4072" t="s">
        <v>189</v>
      </c>
      <c r="H4072" t="s">
        <v>442</v>
      </c>
      <c r="I4072" t="s">
        <v>442</v>
      </c>
      <c r="M4072" t="s">
        <v>438</v>
      </c>
      <c r="O4072" t="s">
        <v>265</v>
      </c>
      <c r="P4072">
        <v>2020</v>
      </c>
      <c r="Q4072">
        <v>1</v>
      </c>
    </row>
    <row r="4073" spans="1:17" hidden="1" x14ac:dyDescent="0.25">
      <c r="A4073" t="s">
        <v>470</v>
      </c>
      <c r="B4073" t="s">
        <v>471</v>
      </c>
      <c r="C4073" t="s">
        <v>472</v>
      </c>
      <c r="D4073" t="s">
        <v>473</v>
      </c>
      <c r="E4073" t="s">
        <v>417</v>
      </c>
      <c r="F4073" t="s">
        <v>349</v>
      </c>
      <c r="G4073" t="s">
        <v>189</v>
      </c>
      <c r="H4073" t="s">
        <v>442</v>
      </c>
      <c r="I4073" t="s">
        <v>442</v>
      </c>
      <c r="M4073" t="s">
        <v>438</v>
      </c>
      <c r="O4073" t="s">
        <v>266</v>
      </c>
      <c r="P4073">
        <v>2020</v>
      </c>
      <c r="Q4073">
        <v>1</v>
      </c>
    </row>
    <row r="4074" spans="1:17" hidden="1" x14ac:dyDescent="0.25">
      <c r="A4074" t="s">
        <v>470</v>
      </c>
      <c r="B4074" t="s">
        <v>471</v>
      </c>
      <c r="C4074" t="s">
        <v>472</v>
      </c>
      <c r="D4074" t="s">
        <v>473</v>
      </c>
      <c r="E4074" t="s">
        <v>417</v>
      </c>
      <c r="F4074" t="s">
        <v>349</v>
      </c>
      <c r="G4074" t="s">
        <v>189</v>
      </c>
      <c r="H4074" t="s">
        <v>442</v>
      </c>
      <c r="I4074" t="s">
        <v>442</v>
      </c>
      <c r="M4074" t="s">
        <v>438</v>
      </c>
      <c r="O4074" t="s">
        <v>195</v>
      </c>
      <c r="P4074">
        <v>2030</v>
      </c>
      <c r="Q4074">
        <v>1</v>
      </c>
    </row>
    <row r="4075" spans="1:17" hidden="1" x14ac:dyDescent="0.25">
      <c r="A4075" t="s">
        <v>470</v>
      </c>
      <c r="B4075" t="s">
        <v>471</v>
      </c>
      <c r="C4075" t="s">
        <v>472</v>
      </c>
      <c r="D4075" t="s">
        <v>473</v>
      </c>
      <c r="E4075" t="s">
        <v>417</v>
      </c>
      <c r="F4075" t="s">
        <v>349</v>
      </c>
      <c r="G4075" t="s">
        <v>189</v>
      </c>
      <c r="H4075" t="s">
        <v>442</v>
      </c>
      <c r="I4075" t="s">
        <v>442</v>
      </c>
      <c r="M4075" t="s">
        <v>438</v>
      </c>
      <c r="O4075" t="s">
        <v>195</v>
      </c>
      <c r="P4075">
        <v>2050</v>
      </c>
      <c r="Q4075">
        <v>1</v>
      </c>
    </row>
    <row r="4076" spans="1:17" hidden="1" x14ac:dyDescent="0.25">
      <c r="A4076" t="s">
        <v>470</v>
      </c>
      <c r="B4076" t="s">
        <v>471</v>
      </c>
      <c r="C4076" t="s">
        <v>472</v>
      </c>
      <c r="D4076" t="s">
        <v>473</v>
      </c>
      <c r="E4076" t="s">
        <v>417</v>
      </c>
      <c r="F4076" t="s">
        <v>349</v>
      </c>
      <c r="G4076" t="s">
        <v>189</v>
      </c>
      <c r="H4076" t="s">
        <v>442</v>
      </c>
      <c r="I4076" t="s">
        <v>442</v>
      </c>
      <c r="M4076" t="s">
        <v>438</v>
      </c>
      <c r="O4076" t="s">
        <v>265</v>
      </c>
      <c r="P4076">
        <v>2050</v>
      </c>
      <c r="Q4076">
        <v>1</v>
      </c>
    </row>
    <row r="4077" spans="1:17" hidden="1" x14ac:dyDescent="0.25">
      <c r="A4077" t="s">
        <v>470</v>
      </c>
      <c r="B4077" t="s">
        <v>471</v>
      </c>
      <c r="C4077" t="s">
        <v>472</v>
      </c>
      <c r="D4077" t="s">
        <v>473</v>
      </c>
      <c r="E4077" t="s">
        <v>417</v>
      </c>
      <c r="F4077" t="s">
        <v>349</v>
      </c>
      <c r="G4077" t="s">
        <v>189</v>
      </c>
      <c r="H4077" t="s">
        <v>442</v>
      </c>
      <c r="I4077" t="s">
        <v>442</v>
      </c>
      <c r="M4077" t="s">
        <v>438</v>
      </c>
      <c r="O4077" t="s">
        <v>266</v>
      </c>
      <c r="P4077">
        <v>2050</v>
      </c>
      <c r="Q4077">
        <v>1</v>
      </c>
    </row>
    <row r="4078" spans="1:17" hidden="1" x14ac:dyDescent="0.2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hidden="1" x14ac:dyDescent="0.2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hidden="1" x14ac:dyDescent="0.2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hidden="1" x14ac:dyDescent="0.2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hidden="1" x14ac:dyDescent="0.2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hidden="1" x14ac:dyDescent="0.2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hidden="1" x14ac:dyDescent="0.2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hidden="1" x14ac:dyDescent="0.2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hidden="1" x14ac:dyDescent="0.2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hidden="1" x14ac:dyDescent="0.2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hidden="1" x14ac:dyDescent="0.2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hidden="1" x14ac:dyDescent="0.2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hidden="1" x14ac:dyDescent="0.2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hidden="1" x14ac:dyDescent="0.2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hidden="1" x14ac:dyDescent="0.2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hidden="1" x14ac:dyDescent="0.2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hidden="1" x14ac:dyDescent="0.2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hidden="1" x14ac:dyDescent="0.2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hidden="1" x14ac:dyDescent="0.2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hidden="1" x14ac:dyDescent="0.2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hidden="1" x14ac:dyDescent="0.2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hidden="1" x14ac:dyDescent="0.2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hidden="1" x14ac:dyDescent="0.2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hidden="1" x14ac:dyDescent="0.2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hidden="1" x14ac:dyDescent="0.2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hidden="1" x14ac:dyDescent="0.2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hidden="1" x14ac:dyDescent="0.2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hidden="1" x14ac:dyDescent="0.2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hidden="1" x14ac:dyDescent="0.2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hidden="1" x14ac:dyDescent="0.2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hidden="1" x14ac:dyDescent="0.2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hidden="1" x14ac:dyDescent="0.2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hidden="1" x14ac:dyDescent="0.2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hidden="1" x14ac:dyDescent="0.2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hidden="1" x14ac:dyDescent="0.2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hidden="1" x14ac:dyDescent="0.2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hidden="1" x14ac:dyDescent="0.2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hidden="1" x14ac:dyDescent="0.2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hidden="1" x14ac:dyDescent="0.2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hidden="1" x14ac:dyDescent="0.2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hidden="1" x14ac:dyDescent="0.2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hidden="1" x14ac:dyDescent="0.2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hidden="1" x14ac:dyDescent="0.2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hidden="1" x14ac:dyDescent="0.2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hidden="1" x14ac:dyDescent="0.2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hidden="1" x14ac:dyDescent="0.2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hidden="1" x14ac:dyDescent="0.2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hidden="1" x14ac:dyDescent="0.2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hidden="1" x14ac:dyDescent="0.2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hidden="1" x14ac:dyDescent="0.2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hidden="1" x14ac:dyDescent="0.2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hidden="1" x14ac:dyDescent="0.2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hidden="1" x14ac:dyDescent="0.2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hidden="1" x14ac:dyDescent="0.2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hidden="1" x14ac:dyDescent="0.2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hidden="1" x14ac:dyDescent="0.2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hidden="1" x14ac:dyDescent="0.2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hidden="1" x14ac:dyDescent="0.2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hidden="1" x14ac:dyDescent="0.2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hidden="1" x14ac:dyDescent="0.2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hidden="1" x14ac:dyDescent="0.2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hidden="1" x14ac:dyDescent="0.2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hidden="1" x14ac:dyDescent="0.2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hidden="1" x14ac:dyDescent="0.2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hidden="1" x14ac:dyDescent="0.2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hidden="1" x14ac:dyDescent="0.2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hidden="1" x14ac:dyDescent="0.2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hidden="1" x14ac:dyDescent="0.2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hidden="1" x14ac:dyDescent="0.2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hidden="1" x14ac:dyDescent="0.2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hidden="1" x14ac:dyDescent="0.2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hidden="1" x14ac:dyDescent="0.2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hidden="1" x14ac:dyDescent="0.2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hidden="1" x14ac:dyDescent="0.2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hidden="1" x14ac:dyDescent="0.2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hidden="1" x14ac:dyDescent="0.2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hidden="1" x14ac:dyDescent="0.2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hidden="1" x14ac:dyDescent="0.2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hidden="1" x14ac:dyDescent="0.2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hidden="1" x14ac:dyDescent="0.2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hidden="1" x14ac:dyDescent="0.2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hidden="1" x14ac:dyDescent="0.2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hidden="1" x14ac:dyDescent="0.2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hidden="1" x14ac:dyDescent="0.2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hidden="1" x14ac:dyDescent="0.2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hidden="1" x14ac:dyDescent="0.2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hidden="1" x14ac:dyDescent="0.2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hidden="1" x14ac:dyDescent="0.2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hidden="1" x14ac:dyDescent="0.2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hidden="1" x14ac:dyDescent="0.2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hidden="1" x14ac:dyDescent="0.2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hidden="1" x14ac:dyDescent="0.2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hidden="1" x14ac:dyDescent="0.2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hidden="1" x14ac:dyDescent="0.2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hidden="1" x14ac:dyDescent="0.2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hidden="1" x14ac:dyDescent="0.2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hidden="1" x14ac:dyDescent="0.2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hidden="1" x14ac:dyDescent="0.2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hidden="1" x14ac:dyDescent="0.2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hidden="1" x14ac:dyDescent="0.2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hidden="1" x14ac:dyDescent="0.2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hidden="1" x14ac:dyDescent="0.2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hidden="1" x14ac:dyDescent="0.2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hidden="1" x14ac:dyDescent="0.2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hidden="1" x14ac:dyDescent="0.2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hidden="1" x14ac:dyDescent="0.2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hidden="1" x14ac:dyDescent="0.2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hidden="1" x14ac:dyDescent="0.2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hidden="1" x14ac:dyDescent="0.2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hidden="1" x14ac:dyDescent="0.2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hidden="1" x14ac:dyDescent="0.2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hidden="1" x14ac:dyDescent="0.2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hidden="1" x14ac:dyDescent="0.25">
      <c r="A4190" t="s">
        <v>493</v>
      </c>
      <c r="B4190" t="s">
        <v>494</v>
      </c>
      <c r="C4190" t="s">
        <v>495</v>
      </c>
      <c r="D4190" t="s">
        <v>362</v>
      </c>
      <c r="E4190" t="s">
        <v>333</v>
      </c>
      <c r="F4190" t="s">
        <v>261</v>
      </c>
      <c r="G4190" t="s">
        <v>196</v>
      </c>
      <c r="H4190" t="s">
        <v>355</v>
      </c>
      <c r="I4190" t="s">
        <v>136</v>
      </c>
      <c r="K4190" t="s">
        <v>276</v>
      </c>
      <c r="O4190" t="s">
        <v>195</v>
      </c>
      <c r="P4190">
        <v>2015</v>
      </c>
      <c r="Q4190">
        <v>3</v>
      </c>
    </row>
    <row r="4191" spans="1:17" hidden="1" x14ac:dyDescent="0.25">
      <c r="A4191" t="s">
        <v>493</v>
      </c>
      <c r="B4191" t="s">
        <v>494</v>
      </c>
      <c r="C4191" t="s">
        <v>495</v>
      </c>
      <c r="D4191" t="s">
        <v>362</v>
      </c>
      <c r="E4191" t="s">
        <v>333</v>
      </c>
      <c r="F4191" t="s">
        <v>261</v>
      </c>
      <c r="G4191" t="s">
        <v>196</v>
      </c>
      <c r="H4191" t="s">
        <v>355</v>
      </c>
      <c r="I4191" t="s">
        <v>136</v>
      </c>
      <c r="K4191" t="s">
        <v>276</v>
      </c>
      <c r="O4191" t="s">
        <v>195</v>
      </c>
      <c r="P4191">
        <v>2020</v>
      </c>
      <c r="Q4191">
        <v>3</v>
      </c>
    </row>
    <row r="4192" spans="1:17" hidden="1" x14ac:dyDescent="0.2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hidden="1" x14ac:dyDescent="0.2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hidden="1" x14ac:dyDescent="0.25">
      <c r="A4194" t="s">
        <v>493</v>
      </c>
      <c r="B4194" t="s">
        <v>494</v>
      </c>
      <c r="C4194" t="s">
        <v>495</v>
      </c>
      <c r="D4194" t="s">
        <v>362</v>
      </c>
      <c r="E4194" t="s">
        <v>333</v>
      </c>
      <c r="F4194" t="s">
        <v>261</v>
      </c>
      <c r="G4194" t="s">
        <v>196</v>
      </c>
      <c r="H4194" t="s">
        <v>355</v>
      </c>
      <c r="I4194" t="s">
        <v>136</v>
      </c>
      <c r="K4194" t="s">
        <v>276</v>
      </c>
      <c r="O4194" t="s">
        <v>195</v>
      </c>
      <c r="P4194">
        <v>2030</v>
      </c>
      <c r="Q4194">
        <v>3</v>
      </c>
    </row>
    <row r="4195" spans="1:17" hidden="1" x14ac:dyDescent="0.25">
      <c r="A4195" t="s">
        <v>493</v>
      </c>
      <c r="B4195" t="s">
        <v>494</v>
      </c>
      <c r="C4195" t="s">
        <v>495</v>
      </c>
      <c r="D4195" t="s">
        <v>362</v>
      </c>
      <c r="E4195" t="s">
        <v>333</v>
      </c>
      <c r="F4195" t="s">
        <v>261</v>
      </c>
      <c r="G4195" t="s">
        <v>196</v>
      </c>
      <c r="H4195" t="s">
        <v>355</v>
      </c>
      <c r="I4195" t="s">
        <v>136</v>
      </c>
      <c r="K4195" t="s">
        <v>276</v>
      </c>
      <c r="O4195" t="s">
        <v>195</v>
      </c>
      <c r="P4195">
        <v>2050</v>
      </c>
      <c r="Q4195">
        <v>3</v>
      </c>
    </row>
    <row r="4196" spans="1:17" hidden="1" x14ac:dyDescent="0.2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hidden="1" x14ac:dyDescent="0.2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hidden="1" x14ac:dyDescent="0.2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hidden="1" x14ac:dyDescent="0.2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hidden="1" x14ac:dyDescent="0.2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hidden="1" x14ac:dyDescent="0.2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hidden="1" x14ac:dyDescent="0.2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hidden="1" x14ac:dyDescent="0.2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hidden="1" x14ac:dyDescent="0.2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hidden="1" x14ac:dyDescent="0.2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hidden="1" x14ac:dyDescent="0.2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hidden="1" x14ac:dyDescent="0.2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hidden="1" x14ac:dyDescent="0.2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hidden="1" x14ac:dyDescent="0.2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hidden="1" x14ac:dyDescent="0.2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hidden="1" x14ac:dyDescent="0.2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hidden="1" x14ac:dyDescent="0.2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hidden="1" x14ac:dyDescent="0.2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hidden="1" x14ac:dyDescent="0.2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hidden="1" x14ac:dyDescent="0.2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hidden="1" x14ac:dyDescent="0.2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hidden="1" x14ac:dyDescent="0.2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hidden="1" x14ac:dyDescent="0.2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hidden="1" x14ac:dyDescent="0.2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hidden="1" x14ac:dyDescent="0.2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hidden="1" x14ac:dyDescent="0.2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hidden="1" x14ac:dyDescent="0.2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hidden="1" x14ac:dyDescent="0.2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hidden="1" x14ac:dyDescent="0.2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hidden="1" x14ac:dyDescent="0.2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hidden="1" x14ac:dyDescent="0.2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hidden="1" x14ac:dyDescent="0.2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hidden="1" x14ac:dyDescent="0.2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hidden="1" x14ac:dyDescent="0.2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hidden="1" x14ac:dyDescent="0.2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hidden="1" x14ac:dyDescent="0.2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hidden="1" x14ac:dyDescent="0.2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hidden="1" x14ac:dyDescent="0.2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hidden="1" x14ac:dyDescent="0.2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hidden="1" x14ac:dyDescent="0.2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hidden="1" x14ac:dyDescent="0.2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hidden="1" x14ac:dyDescent="0.2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hidden="1" x14ac:dyDescent="0.2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hidden="1" x14ac:dyDescent="0.2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hidden="1" x14ac:dyDescent="0.2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hidden="1" x14ac:dyDescent="0.2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hidden="1" x14ac:dyDescent="0.2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hidden="1" x14ac:dyDescent="0.2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hidden="1" x14ac:dyDescent="0.2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hidden="1" x14ac:dyDescent="0.2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hidden="1" x14ac:dyDescent="0.2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hidden="1" x14ac:dyDescent="0.2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hidden="1" x14ac:dyDescent="0.2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hidden="1" x14ac:dyDescent="0.2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hidden="1" x14ac:dyDescent="0.2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hidden="1" x14ac:dyDescent="0.2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hidden="1" x14ac:dyDescent="0.2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hidden="1" x14ac:dyDescent="0.2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hidden="1" x14ac:dyDescent="0.2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hidden="1" x14ac:dyDescent="0.2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hidden="1" x14ac:dyDescent="0.2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hidden="1" x14ac:dyDescent="0.2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hidden="1" x14ac:dyDescent="0.2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hidden="1" x14ac:dyDescent="0.2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hidden="1" x14ac:dyDescent="0.2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hidden="1" x14ac:dyDescent="0.2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hidden="1" x14ac:dyDescent="0.2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hidden="1" x14ac:dyDescent="0.2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hidden="1" x14ac:dyDescent="0.2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hidden="1" x14ac:dyDescent="0.2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hidden="1" x14ac:dyDescent="0.2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hidden="1" x14ac:dyDescent="0.2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hidden="1" x14ac:dyDescent="0.2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hidden="1" x14ac:dyDescent="0.2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hidden="1" x14ac:dyDescent="0.2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hidden="1" x14ac:dyDescent="0.2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hidden="1" x14ac:dyDescent="0.2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hidden="1" x14ac:dyDescent="0.2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hidden="1" x14ac:dyDescent="0.2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hidden="1" x14ac:dyDescent="0.2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hidden="1" x14ac:dyDescent="0.2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hidden="1" x14ac:dyDescent="0.2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hidden="1" x14ac:dyDescent="0.2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hidden="1" x14ac:dyDescent="0.2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hidden="1" x14ac:dyDescent="0.2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hidden="1" x14ac:dyDescent="0.2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hidden="1" x14ac:dyDescent="0.2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hidden="1" x14ac:dyDescent="0.2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hidden="1" x14ac:dyDescent="0.2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hidden="1" x14ac:dyDescent="0.2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hidden="1" x14ac:dyDescent="0.2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hidden="1" x14ac:dyDescent="0.2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hidden="1" x14ac:dyDescent="0.2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hidden="1" x14ac:dyDescent="0.2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hidden="1" x14ac:dyDescent="0.2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hidden="1" x14ac:dyDescent="0.2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hidden="1" x14ac:dyDescent="0.2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hidden="1" x14ac:dyDescent="0.2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hidden="1" x14ac:dyDescent="0.2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hidden="1" x14ac:dyDescent="0.2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hidden="1" x14ac:dyDescent="0.2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hidden="1" x14ac:dyDescent="0.2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hidden="1" x14ac:dyDescent="0.2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hidden="1" x14ac:dyDescent="0.2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hidden="1" x14ac:dyDescent="0.2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hidden="1" x14ac:dyDescent="0.2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hidden="1" x14ac:dyDescent="0.2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hidden="1" x14ac:dyDescent="0.2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hidden="1" x14ac:dyDescent="0.2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hidden="1" x14ac:dyDescent="0.2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hidden="1" x14ac:dyDescent="0.2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hidden="1" x14ac:dyDescent="0.2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hidden="1" x14ac:dyDescent="0.2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hidden="1" x14ac:dyDescent="0.2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hidden="1" x14ac:dyDescent="0.2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hidden="1" x14ac:dyDescent="0.2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hidden="1" x14ac:dyDescent="0.2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hidden="1" x14ac:dyDescent="0.2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hidden="1" x14ac:dyDescent="0.2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hidden="1" x14ac:dyDescent="0.2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hidden="1" x14ac:dyDescent="0.2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hidden="1" x14ac:dyDescent="0.2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hidden="1" x14ac:dyDescent="0.2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hidden="1" x14ac:dyDescent="0.2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hidden="1" x14ac:dyDescent="0.2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hidden="1" x14ac:dyDescent="0.2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hidden="1" x14ac:dyDescent="0.2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hidden="1" x14ac:dyDescent="0.2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hidden="1" x14ac:dyDescent="0.2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hidden="1" x14ac:dyDescent="0.2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hidden="1" x14ac:dyDescent="0.2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hidden="1" x14ac:dyDescent="0.2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hidden="1" x14ac:dyDescent="0.2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hidden="1" x14ac:dyDescent="0.2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hidden="1" x14ac:dyDescent="0.2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hidden="1" x14ac:dyDescent="0.2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hidden="1" x14ac:dyDescent="0.2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hidden="1" x14ac:dyDescent="0.2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hidden="1" x14ac:dyDescent="0.2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hidden="1" x14ac:dyDescent="0.2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hidden="1" x14ac:dyDescent="0.2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hidden="1" x14ac:dyDescent="0.2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hidden="1" x14ac:dyDescent="0.2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hidden="1" x14ac:dyDescent="0.2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hidden="1" x14ac:dyDescent="0.2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hidden="1" x14ac:dyDescent="0.2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hidden="1" x14ac:dyDescent="0.2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hidden="1" x14ac:dyDescent="0.2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hidden="1" x14ac:dyDescent="0.2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hidden="1" x14ac:dyDescent="0.2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hidden="1" x14ac:dyDescent="0.2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hidden="1" x14ac:dyDescent="0.2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hidden="1" x14ac:dyDescent="0.2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hidden="1" x14ac:dyDescent="0.2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hidden="1" x14ac:dyDescent="0.2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hidden="1" x14ac:dyDescent="0.2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hidden="1" x14ac:dyDescent="0.2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hidden="1" x14ac:dyDescent="0.2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hidden="1" x14ac:dyDescent="0.2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hidden="1" x14ac:dyDescent="0.2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hidden="1" x14ac:dyDescent="0.2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hidden="1" x14ac:dyDescent="0.2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hidden="1" x14ac:dyDescent="0.25">
      <c r="A4358" t="s">
        <v>493</v>
      </c>
      <c r="B4358" t="s">
        <v>494</v>
      </c>
      <c r="C4358" t="s">
        <v>495</v>
      </c>
      <c r="D4358" t="s">
        <v>362</v>
      </c>
      <c r="E4358" t="s">
        <v>333</v>
      </c>
      <c r="F4358" t="s">
        <v>261</v>
      </c>
      <c r="G4358" t="s">
        <v>189</v>
      </c>
      <c r="H4358" t="s">
        <v>437</v>
      </c>
      <c r="I4358" t="s">
        <v>437</v>
      </c>
      <c r="M4358" t="s">
        <v>396</v>
      </c>
      <c r="O4358" t="s">
        <v>195</v>
      </c>
      <c r="P4358">
        <v>2015</v>
      </c>
      <c r="Q4358">
        <v>1</v>
      </c>
    </row>
    <row r="4359" spans="1:17" hidden="1" x14ac:dyDescent="0.25">
      <c r="A4359" t="s">
        <v>493</v>
      </c>
      <c r="B4359" t="s">
        <v>494</v>
      </c>
      <c r="C4359" t="s">
        <v>495</v>
      </c>
      <c r="D4359" t="s">
        <v>362</v>
      </c>
      <c r="E4359" t="s">
        <v>333</v>
      </c>
      <c r="F4359" t="s">
        <v>261</v>
      </c>
      <c r="G4359" t="s">
        <v>189</v>
      </c>
      <c r="H4359" t="s">
        <v>437</v>
      </c>
      <c r="I4359" t="s">
        <v>437</v>
      </c>
      <c r="M4359" t="s">
        <v>396</v>
      </c>
      <c r="O4359" t="s">
        <v>195</v>
      </c>
      <c r="P4359">
        <v>2020</v>
      </c>
      <c r="Q4359">
        <v>1</v>
      </c>
    </row>
    <row r="4360" spans="1:17" hidden="1" x14ac:dyDescent="0.25">
      <c r="A4360" t="s">
        <v>493</v>
      </c>
      <c r="B4360" t="s">
        <v>494</v>
      </c>
      <c r="C4360" t="s">
        <v>495</v>
      </c>
      <c r="D4360" t="s">
        <v>362</v>
      </c>
      <c r="E4360" t="s">
        <v>333</v>
      </c>
      <c r="F4360" t="s">
        <v>261</v>
      </c>
      <c r="G4360" t="s">
        <v>189</v>
      </c>
      <c r="H4360" t="s">
        <v>437</v>
      </c>
      <c r="I4360" t="s">
        <v>437</v>
      </c>
      <c r="M4360" t="s">
        <v>396</v>
      </c>
      <c r="O4360" t="s">
        <v>265</v>
      </c>
      <c r="P4360">
        <v>2020</v>
      </c>
      <c r="Q4360">
        <v>0</v>
      </c>
    </row>
    <row r="4361" spans="1:17" hidden="1" x14ac:dyDescent="0.25">
      <c r="A4361" t="s">
        <v>493</v>
      </c>
      <c r="B4361" t="s">
        <v>494</v>
      </c>
      <c r="C4361" t="s">
        <v>495</v>
      </c>
      <c r="D4361" t="s">
        <v>362</v>
      </c>
      <c r="E4361" t="s">
        <v>333</v>
      </c>
      <c r="F4361" t="s">
        <v>261</v>
      </c>
      <c r="G4361" t="s">
        <v>189</v>
      </c>
      <c r="H4361" t="s">
        <v>437</v>
      </c>
      <c r="I4361" t="s">
        <v>437</v>
      </c>
      <c r="M4361" t="s">
        <v>396</v>
      </c>
      <c r="O4361" t="s">
        <v>266</v>
      </c>
      <c r="P4361">
        <v>2020</v>
      </c>
      <c r="Q4361">
        <v>1</v>
      </c>
    </row>
    <row r="4362" spans="1:17" hidden="1" x14ac:dyDescent="0.25">
      <c r="A4362" t="s">
        <v>493</v>
      </c>
      <c r="B4362" t="s">
        <v>494</v>
      </c>
      <c r="C4362" t="s">
        <v>495</v>
      </c>
      <c r="D4362" t="s">
        <v>362</v>
      </c>
      <c r="E4362" t="s">
        <v>333</v>
      </c>
      <c r="F4362" t="s">
        <v>261</v>
      </c>
      <c r="G4362" t="s">
        <v>189</v>
      </c>
      <c r="H4362" t="s">
        <v>437</v>
      </c>
      <c r="I4362" t="s">
        <v>437</v>
      </c>
      <c r="M4362" t="s">
        <v>396</v>
      </c>
      <c r="O4362" t="s">
        <v>195</v>
      </c>
      <c r="P4362">
        <v>2030</v>
      </c>
      <c r="Q4362">
        <v>1</v>
      </c>
    </row>
    <row r="4363" spans="1:17" hidden="1" x14ac:dyDescent="0.25">
      <c r="A4363" t="s">
        <v>493</v>
      </c>
      <c r="B4363" t="s">
        <v>494</v>
      </c>
      <c r="C4363" t="s">
        <v>495</v>
      </c>
      <c r="D4363" t="s">
        <v>362</v>
      </c>
      <c r="E4363" t="s">
        <v>333</v>
      </c>
      <c r="F4363" t="s">
        <v>261</v>
      </c>
      <c r="G4363" t="s">
        <v>189</v>
      </c>
      <c r="H4363" t="s">
        <v>437</v>
      </c>
      <c r="I4363" t="s">
        <v>437</v>
      </c>
      <c r="M4363" t="s">
        <v>396</v>
      </c>
      <c r="O4363" t="s">
        <v>195</v>
      </c>
      <c r="P4363">
        <v>2050</v>
      </c>
      <c r="Q4363">
        <v>1</v>
      </c>
    </row>
    <row r="4364" spans="1:17" hidden="1" x14ac:dyDescent="0.25">
      <c r="A4364" t="s">
        <v>493</v>
      </c>
      <c r="B4364" t="s">
        <v>494</v>
      </c>
      <c r="C4364" t="s">
        <v>495</v>
      </c>
      <c r="D4364" t="s">
        <v>362</v>
      </c>
      <c r="E4364" t="s">
        <v>333</v>
      </c>
      <c r="F4364" t="s">
        <v>261</v>
      </c>
      <c r="G4364" t="s">
        <v>189</v>
      </c>
      <c r="H4364" t="s">
        <v>437</v>
      </c>
      <c r="I4364" t="s">
        <v>437</v>
      </c>
      <c r="M4364" t="s">
        <v>396</v>
      </c>
      <c r="O4364" t="s">
        <v>265</v>
      </c>
      <c r="P4364">
        <v>2050</v>
      </c>
      <c r="Q4364">
        <v>0</v>
      </c>
    </row>
    <row r="4365" spans="1:17" hidden="1" x14ac:dyDescent="0.25">
      <c r="A4365" t="s">
        <v>493</v>
      </c>
      <c r="B4365" t="s">
        <v>494</v>
      </c>
      <c r="C4365" t="s">
        <v>495</v>
      </c>
      <c r="D4365" t="s">
        <v>362</v>
      </c>
      <c r="E4365" t="s">
        <v>333</v>
      </c>
      <c r="F4365" t="s">
        <v>261</v>
      </c>
      <c r="G4365" t="s">
        <v>189</v>
      </c>
      <c r="H4365" t="s">
        <v>437</v>
      </c>
      <c r="I4365" t="s">
        <v>437</v>
      </c>
      <c r="M4365" t="s">
        <v>396</v>
      </c>
      <c r="O4365" t="s">
        <v>266</v>
      </c>
      <c r="P4365">
        <v>2050</v>
      </c>
      <c r="Q4365">
        <v>1</v>
      </c>
    </row>
    <row r="4366" spans="1:17" hidden="1" x14ac:dyDescent="0.2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hidden="1" x14ac:dyDescent="0.2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hidden="1" x14ac:dyDescent="0.2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hidden="1" x14ac:dyDescent="0.2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hidden="1" x14ac:dyDescent="0.2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hidden="1" x14ac:dyDescent="0.2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hidden="1" x14ac:dyDescent="0.2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hidden="1" x14ac:dyDescent="0.2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hidden="1" x14ac:dyDescent="0.25">
      <c r="A4374" t="s">
        <v>493</v>
      </c>
      <c r="B4374" t="s">
        <v>494</v>
      </c>
      <c r="C4374" t="s">
        <v>495</v>
      </c>
      <c r="D4374" t="s">
        <v>362</v>
      </c>
      <c r="E4374" t="s">
        <v>333</v>
      </c>
      <c r="F4374" t="s">
        <v>261</v>
      </c>
      <c r="G4374" t="s">
        <v>189</v>
      </c>
      <c r="H4374" t="s">
        <v>442</v>
      </c>
      <c r="I4374" t="s">
        <v>442</v>
      </c>
      <c r="M4374" t="s">
        <v>396</v>
      </c>
      <c r="O4374" t="s">
        <v>195</v>
      </c>
      <c r="P4374">
        <v>2015</v>
      </c>
      <c r="Q4374">
        <v>1</v>
      </c>
    </row>
    <row r="4375" spans="1:17" hidden="1" x14ac:dyDescent="0.25">
      <c r="A4375" t="s">
        <v>493</v>
      </c>
      <c r="B4375" t="s">
        <v>494</v>
      </c>
      <c r="C4375" t="s">
        <v>495</v>
      </c>
      <c r="D4375" t="s">
        <v>362</v>
      </c>
      <c r="E4375" t="s">
        <v>333</v>
      </c>
      <c r="F4375" t="s">
        <v>261</v>
      </c>
      <c r="G4375" t="s">
        <v>189</v>
      </c>
      <c r="H4375" t="s">
        <v>442</v>
      </c>
      <c r="I4375" t="s">
        <v>442</v>
      </c>
      <c r="M4375" t="s">
        <v>396</v>
      </c>
      <c r="O4375" t="s">
        <v>195</v>
      </c>
      <c r="P4375">
        <v>2020</v>
      </c>
      <c r="Q4375">
        <v>1</v>
      </c>
    </row>
    <row r="4376" spans="1:17" hidden="1" x14ac:dyDescent="0.25">
      <c r="A4376" t="s">
        <v>493</v>
      </c>
      <c r="B4376" t="s">
        <v>494</v>
      </c>
      <c r="C4376" t="s">
        <v>495</v>
      </c>
      <c r="D4376" t="s">
        <v>362</v>
      </c>
      <c r="E4376" t="s">
        <v>333</v>
      </c>
      <c r="F4376" t="s">
        <v>261</v>
      </c>
      <c r="G4376" t="s">
        <v>189</v>
      </c>
      <c r="H4376" t="s">
        <v>442</v>
      </c>
      <c r="I4376" t="s">
        <v>442</v>
      </c>
      <c r="M4376" t="s">
        <v>396</v>
      </c>
      <c r="O4376" t="s">
        <v>265</v>
      </c>
      <c r="P4376">
        <v>2020</v>
      </c>
      <c r="Q4376">
        <v>0</v>
      </c>
    </row>
    <row r="4377" spans="1:17" hidden="1" x14ac:dyDescent="0.25">
      <c r="A4377" t="s">
        <v>493</v>
      </c>
      <c r="B4377" t="s">
        <v>494</v>
      </c>
      <c r="C4377" t="s">
        <v>495</v>
      </c>
      <c r="D4377" t="s">
        <v>362</v>
      </c>
      <c r="E4377" t="s">
        <v>333</v>
      </c>
      <c r="F4377" t="s">
        <v>261</v>
      </c>
      <c r="G4377" t="s">
        <v>189</v>
      </c>
      <c r="H4377" t="s">
        <v>442</v>
      </c>
      <c r="I4377" t="s">
        <v>442</v>
      </c>
      <c r="M4377" t="s">
        <v>396</v>
      </c>
      <c r="O4377" t="s">
        <v>266</v>
      </c>
      <c r="P4377">
        <v>2020</v>
      </c>
      <c r="Q4377">
        <v>1</v>
      </c>
    </row>
    <row r="4378" spans="1:17" hidden="1" x14ac:dyDescent="0.25">
      <c r="A4378" t="s">
        <v>493</v>
      </c>
      <c r="B4378" t="s">
        <v>494</v>
      </c>
      <c r="C4378" t="s">
        <v>495</v>
      </c>
      <c r="D4378" t="s">
        <v>362</v>
      </c>
      <c r="E4378" t="s">
        <v>333</v>
      </c>
      <c r="F4378" t="s">
        <v>261</v>
      </c>
      <c r="G4378" t="s">
        <v>189</v>
      </c>
      <c r="H4378" t="s">
        <v>442</v>
      </c>
      <c r="I4378" t="s">
        <v>442</v>
      </c>
      <c r="M4378" t="s">
        <v>396</v>
      </c>
      <c r="O4378" t="s">
        <v>195</v>
      </c>
      <c r="P4378">
        <v>2030</v>
      </c>
      <c r="Q4378">
        <v>1</v>
      </c>
    </row>
    <row r="4379" spans="1:17" hidden="1" x14ac:dyDescent="0.25">
      <c r="A4379" t="s">
        <v>493</v>
      </c>
      <c r="B4379" t="s">
        <v>494</v>
      </c>
      <c r="C4379" t="s">
        <v>495</v>
      </c>
      <c r="D4379" t="s">
        <v>362</v>
      </c>
      <c r="E4379" t="s">
        <v>333</v>
      </c>
      <c r="F4379" t="s">
        <v>261</v>
      </c>
      <c r="G4379" t="s">
        <v>189</v>
      </c>
      <c r="H4379" t="s">
        <v>442</v>
      </c>
      <c r="I4379" t="s">
        <v>442</v>
      </c>
      <c r="M4379" t="s">
        <v>396</v>
      </c>
      <c r="O4379" t="s">
        <v>195</v>
      </c>
      <c r="P4379">
        <v>2050</v>
      </c>
      <c r="Q4379">
        <v>1</v>
      </c>
    </row>
    <row r="4380" spans="1:17" hidden="1" x14ac:dyDescent="0.25">
      <c r="A4380" t="s">
        <v>493</v>
      </c>
      <c r="B4380" t="s">
        <v>494</v>
      </c>
      <c r="C4380" t="s">
        <v>495</v>
      </c>
      <c r="D4380" t="s">
        <v>362</v>
      </c>
      <c r="E4380" t="s">
        <v>333</v>
      </c>
      <c r="F4380" t="s">
        <v>261</v>
      </c>
      <c r="G4380" t="s">
        <v>189</v>
      </c>
      <c r="H4380" t="s">
        <v>442</v>
      </c>
      <c r="I4380" t="s">
        <v>442</v>
      </c>
      <c r="M4380" t="s">
        <v>396</v>
      </c>
      <c r="O4380" t="s">
        <v>265</v>
      </c>
      <c r="P4380">
        <v>2050</v>
      </c>
      <c r="Q4380">
        <v>0</v>
      </c>
    </row>
    <row r="4381" spans="1:17" hidden="1" x14ac:dyDescent="0.25">
      <c r="A4381" t="s">
        <v>493</v>
      </c>
      <c r="B4381" t="s">
        <v>494</v>
      </c>
      <c r="C4381" t="s">
        <v>495</v>
      </c>
      <c r="D4381" t="s">
        <v>362</v>
      </c>
      <c r="E4381" t="s">
        <v>333</v>
      </c>
      <c r="F4381" t="s">
        <v>261</v>
      </c>
      <c r="G4381" t="s">
        <v>189</v>
      </c>
      <c r="H4381" t="s">
        <v>442</v>
      </c>
      <c r="I4381" t="s">
        <v>442</v>
      </c>
      <c r="M4381" t="s">
        <v>396</v>
      </c>
      <c r="O4381" t="s">
        <v>266</v>
      </c>
      <c r="P4381">
        <v>2050</v>
      </c>
      <c r="Q4381">
        <v>1</v>
      </c>
    </row>
    <row r="4382" spans="1:17" hidden="1" x14ac:dyDescent="0.2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hidden="1" x14ac:dyDescent="0.2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hidden="1" x14ac:dyDescent="0.2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hidden="1" x14ac:dyDescent="0.2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hidden="1" x14ac:dyDescent="0.2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hidden="1" x14ac:dyDescent="0.2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hidden="1" x14ac:dyDescent="0.2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hidden="1" x14ac:dyDescent="0.2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hidden="1" x14ac:dyDescent="0.2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hidden="1" x14ac:dyDescent="0.2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hidden="1" x14ac:dyDescent="0.2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hidden="1" x14ac:dyDescent="0.2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hidden="1" x14ac:dyDescent="0.2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hidden="1" x14ac:dyDescent="0.2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hidden="1" x14ac:dyDescent="0.2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hidden="1" x14ac:dyDescent="0.2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hidden="1" x14ac:dyDescent="0.2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hidden="1" x14ac:dyDescent="0.2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hidden="1" x14ac:dyDescent="0.2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hidden="1" x14ac:dyDescent="0.2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hidden="1" x14ac:dyDescent="0.2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hidden="1" x14ac:dyDescent="0.2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hidden="1" x14ac:dyDescent="0.2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hidden="1" x14ac:dyDescent="0.2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hidden="1" x14ac:dyDescent="0.2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hidden="1" x14ac:dyDescent="0.2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hidden="1" x14ac:dyDescent="0.2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hidden="1" x14ac:dyDescent="0.2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hidden="1" x14ac:dyDescent="0.2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hidden="1" x14ac:dyDescent="0.2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hidden="1" x14ac:dyDescent="0.2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hidden="1" x14ac:dyDescent="0.2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hidden="1" x14ac:dyDescent="0.2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hidden="1" x14ac:dyDescent="0.2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hidden="1" x14ac:dyDescent="0.2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hidden="1" x14ac:dyDescent="0.2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hidden="1" x14ac:dyDescent="0.2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hidden="1" x14ac:dyDescent="0.2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hidden="1" x14ac:dyDescent="0.2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hidden="1" x14ac:dyDescent="0.2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hidden="1" x14ac:dyDescent="0.25">
      <c r="A4422" t="s">
        <v>493</v>
      </c>
      <c r="B4422" t="s">
        <v>494</v>
      </c>
      <c r="C4422" t="s">
        <v>495</v>
      </c>
      <c r="D4422" t="s">
        <v>362</v>
      </c>
      <c r="E4422" t="s">
        <v>333</v>
      </c>
      <c r="F4422" t="s">
        <v>261</v>
      </c>
      <c r="G4422" t="s">
        <v>189</v>
      </c>
      <c r="H4422" t="s">
        <v>456</v>
      </c>
      <c r="I4422" t="s">
        <v>456</v>
      </c>
      <c r="M4422" t="s">
        <v>381</v>
      </c>
      <c r="O4422" t="s">
        <v>195</v>
      </c>
      <c r="P4422">
        <v>2015</v>
      </c>
      <c r="Q4422">
        <v>0</v>
      </c>
    </row>
    <row r="4423" spans="1:17" hidden="1" x14ac:dyDescent="0.25">
      <c r="A4423" t="s">
        <v>493</v>
      </c>
      <c r="B4423" t="s">
        <v>494</v>
      </c>
      <c r="C4423" t="s">
        <v>495</v>
      </c>
      <c r="D4423" t="s">
        <v>362</v>
      </c>
      <c r="E4423" t="s">
        <v>333</v>
      </c>
      <c r="F4423" t="s">
        <v>261</v>
      </c>
      <c r="G4423" t="s">
        <v>189</v>
      </c>
      <c r="H4423" t="s">
        <v>456</v>
      </c>
      <c r="I4423" t="s">
        <v>456</v>
      </c>
      <c r="M4423" t="s">
        <v>381</v>
      </c>
      <c r="O4423" t="s">
        <v>195</v>
      </c>
      <c r="P4423">
        <v>2020</v>
      </c>
      <c r="Q4423">
        <v>0</v>
      </c>
    </row>
    <row r="4424" spans="1:17" hidden="1" x14ac:dyDescent="0.25">
      <c r="A4424" t="s">
        <v>493</v>
      </c>
      <c r="B4424" t="s">
        <v>494</v>
      </c>
      <c r="C4424" t="s">
        <v>495</v>
      </c>
      <c r="D4424" t="s">
        <v>362</v>
      </c>
      <c r="E4424" t="s">
        <v>333</v>
      </c>
      <c r="F4424" t="s">
        <v>261</v>
      </c>
      <c r="G4424" t="s">
        <v>189</v>
      </c>
      <c r="H4424" t="s">
        <v>456</v>
      </c>
      <c r="I4424" t="s">
        <v>456</v>
      </c>
      <c r="M4424" t="s">
        <v>381</v>
      </c>
      <c r="O4424" t="s">
        <v>265</v>
      </c>
      <c r="P4424">
        <v>2020</v>
      </c>
      <c r="Q4424">
        <v>0</v>
      </c>
    </row>
    <row r="4425" spans="1:17" hidden="1" x14ac:dyDescent="0.25">
      <c r="A4425" t="s">
        <v>493</v>
      </c>
      <c r="B4425" t="s">
        <v>494</v>
      </c>
      <c r="C4425" t="s">
        <v>495</v>
      </c>
      <c r="D4425" t="s">
        <v>362</v>
      </c>
      <c r="E4425" t="s">
        <v>333</v>
      </c>
      <c r="F4425" t="s">
        <v>261</v>
      </c>
      <c r="G4425" t="s">
        <v>189</v>
      </c>
      <c r="H4425" t="s">
        <v>456</v>
      </c>
      <c r="I4425" t="s">
        <v>456</v>
      </c>
      <c r="M4425" t="s">
        <v>381</v>
      </c>
      <c r="O4425" t="s">
        <v>266</v>
      </c>
      <c r="P4425">
        <v>2020</v>
      </c>
      <c r="Q4425">
        <v>1</v>
      </c>
    </row>
    <row r="4426" spans="1:17" hidden="1" x14ac:dyDescent="0.25">
      <c r="A4426" t="s">
        <v>493</v>
      </c>
      <c r="B4426" t="s">
        <v>494</v>
      </c>
      <c r="C4426" t="s">
        <v>495</v>
      </c>
      <c r="D4426" t="s">
        <v>362</v>
      </c>
      <c r="E4426" t="s">
        <v>333</v>
      </c>
      <c r="F4426" t="s">
        <v>261</v>
      </c>
      <c r="G4426" t="s">
        <v>189</v>
      </c>
      <c r="H4426" t="s">
        <v>456</v>
      </c>
      <c r="I4426" t="s">
        <v>456</v>
      </c>
      <c r="M4426" t="s">
        <v>381</v>
      </c>
      <c r="O4426" t="s">
        <v>195</v>
      </c>
      <c r="P4426">
        <v>2030</v>
      </c>
      <c r="Q4426">
        <v>0</v>
      </c>
    </row>
    <row r="4427" spans="1:17" hidden="1" x14ac:dyDescent="0.25">
      <c r="A4427" t="s">
        <v>493</v>
      </c>
      <c r="B4427" t="s">
        <v>494</v>
      </c>
      <c r="C4427" t="s">
        <v>495</v>
      </c>
      <c r="D4427" t="s">
        <v>362</v>
      </c>
      <c r="E4427" t="s">
        <v>333</v>
      </c>
      <c r="F4427" t="s">
        <v>261</v>
      </c>
      <c r="G4427" t="s">
        <v>189</v>
      </c>
      <c r="H4427" t="s">
        <v>456</v>
      </c>
      <c r="I4427" t="s">
        <v>456</v>
      </c>
      <c r="M4427" t="s">
        <v>381</v>
      </c>
      <c r="O4427" t="s">
        <v>195</v>
      </c>
      <c r="P4427">
        <v>2050</v>
      </c>
      <c r="Q4427">
        <v>0</v>
      </c>
    </row>
    <row r="4428" spans="1:17" hidden="1" x14ac:dyDescent="0.25">
      <c r="A4428" t="s">
        <v>493</v>
      </c>
      <c r="B4428" t="s">
        <v>494</v>
      </c>
      <c r="C4428" t="s">
        <v>495</v>
      </c>
      <c r="D4428" t="s">
        <v>362</v>
      </c>
      <c r="E4428" t="s">
        <v>333</v>
      </c>
      <c r="F4428" t="s">
        <v>261</v>
      </c>
      <c r="G4428" t="s">
        <v>189</v>
      </c>
      <c r="H4428" t="s">
        <v>456</v>
      </c>
      <c r="I4428" t="s">
        <v>456</v>
      </c>
      <c r="M4428" t="s">
        <v>381</v>
      </c>
      <c r="O4428" t="s">
        <v>265</v>
      </c>
      <c r="P4428">
        <v>2050</v>
      </c>
      <c r="Q4428">
        <v>0</v>
      </c>
    </row>
    <row r="4429" spans="1:17" hidden="1" x14ac:dyDescent="0.25">
      <c r="A4429" t="s">
        <v>493</v>
      </c>
      <c r="B4429" t="s">
        <v>494</v>
      </c>
      <c r="C4429" t="s">
        <v>495</v>
      </c>
      <c r="D4429" t="s">
        <v>362</v>
      </c>
      <c r="E4429" t="s">
        <v>333</v>
      </c>
      <c r="F4429" t="s">
        <v>261</v>
      </c>
      <c r="G4429" t="s">
        <v>189</v>
      </c>
      <c r="H4429" t="s">
        <v>456</v>
      </c>
      <c r="I4429" t="s">
        <v>456</v>
      </c>
      <c r="M4429" t="s">
        <v>381</v>
      </c>
      <c r="O4429" t="s">
        <v>266</v>
      </c>
      <c r="P4429">
        <v>2050</v>
      </c>
      <c r="Q4429">
        <v>1</v>
      </c>
    </row>
    <row r="4430" spans="1:17" hidden="1" x14ac:dyDescent="0.2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hidden="1" x14ac:dyDescent="0.2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hidden="1" x14ac:dyDescent="0.2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hidden="1" x14ac:dyDescent="0.2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hidden="1" x14ac:dyDescent="0.2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hidden="1" x14ac:dyDescent="0.2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hidden="1" x14ac:dyDescent="0.2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hidden="1" x14ac:dyDescent="0.2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hidden="1" x14ac:dyDescent="0.2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hidden="1" x14ac:dyDescent="0.2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hidden="1" x14ac:dyDescent="0.2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hidden="1" x14ac:dyDescent="0.2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hidden="1" x14ac:dyDescent="0.2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hidden="1" x14ac:dyDescent="0.2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hidden="1" x14ac:dyDescent="0.2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hidden="1" x14ac:dyDescent="0.2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hidden="1" x14ac:dyDescent="0.2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hidden="1" x14ac:dyDescent="0.2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hidden="1" x14ac:dyDescent="0.2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hidden="1" x14ac:dyDescent="0.2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hidden="1" x14ac:dyDescent="0.2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hidden="1" x14ac:dyDescent="0.2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hidden="1" x14ac:dyDescent="0.2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hidden="1" x14ac:dyDescent="0.2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hidden="1" x14ac:dyDescent="0.2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hidden="1" x14ac:dyDescent="0.2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hidden="1" x14ac:dyDescent="0.2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hidden="1" x14ac:dyDescent="0.2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hidden="1" x14ac:dyDescent="0.2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hidden="1" x14ac:dyDescent="0.2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hidden="1" x14ac:dyDescent="0.2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hidden="1" x14ac:dyDescent="0.2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hidden="1" x14ac:dyDescent="0.2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hidden="1" x14ac:dyDescent="0.2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hidden="1" x14ac:dyDescent="0.2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hidden="1" x14ac:dyDescent="0.2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hidden="1" x14ac:dyDescent="0.2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hidden="1" x14ac:dyDescent="0.2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hidden="1" x14ac:dyDescent="0.2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hidden="1" x14ac:dyDescent="0.2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hidden="1" x14ac:dyDescent="0.2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hidden="1" x14ac:dyDescent="0.2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hidden="1" x14ac:dyDescent="0.2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hidden="1" x14ac:dyDescent="0.2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hidden="1" x14ac:dyDescent="0.2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hidden="1" x14ac:dyDescent="0.2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hidden="1" x14ac:dyDescent="0.2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hidden="1" x14ac:dyDescent="0.2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hidden="1" x14ac:dyDescent="0.2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hidden="1" x14ac:dyDescent="0.2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hidden="1" x14ac:dyDescent="0.2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hidden="1" x14ac:dyDescent="0.2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hidden="1" x14ac:dyDescent="0.2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hidden="1" x14ac:dyDescent="0.2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hidden="1" x14ac:dyDescent="0.2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hidden="1" x14ac:dyDescent="0.2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hidden="1" x14ac:dyDescent="0.2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hidden="1" x14ac:dyDescent="0.2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hidden="1" x14ac:dyDescent="0.2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hidden="1" x14ac:dyDescent="0.2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hidden="1" x14ac:dyDescent="0.2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hidden="1" x14ac:dyDescent="0.2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hidden="1" x14ac:dyDescent="0.2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hidden="1" x14ac:dyDescent="0.2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hidden="1" x14ac:dyDescent="0.2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hidden="1" x14ac:dyDescent="0.2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hidden="1" x14ac:dyDescent="0.2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hidden="1" x14ac:dyDescent="0.2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hidden="1" x14ac:dyDescent="0.2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hidden="1" x14ac:dyDescent="0.2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hidden="1" x14ac:dyDescent="0.2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hidden="1" x14ac:dyDescent="0.2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hidden="1" x14ac:dyDescent="0.25">
      <c r="A4502" t="s">
        <v>505</v>
      </c>
      <c r="B4502" t="s">
        <v>506</v>
      </c>
      <c r="C4502" t="s">
        <v>507</v>
      </c>
      <c r="D4502" t="s">
        <v>362</v>
      </c>
      <c r="E4502" t="s">
        <v>333</v>
      </c>
      <c r="F4502" t="s">
        <v>261</v>
      </c>
      <c r="G4502" t="s">
        <v>196</v>
      </c>
      <c r="H4502" t="s">
        <v>355</v>
      </c>
      <c r="I4502" t="s">
        <v>136</v>
      </c>
      <c r="K4502" t="s">
        <v>276</v>
      </c>
      <c r="O4502" t="s">
        <v>195</v>
      </c>
      <c r="P4502">
        <v>2015</v>
      </c>
      <c r="Q4502">
        <v>3</v>
      </c>
    </row>
    <row r="4503" spans="1:17" hidden="1" x14ac:dyDescent="0.25">
      <c r="A4503" t="s">
        <v>505</v>
      </c>
      <c r="B4503" t="s">
        <v>506</v>
      </c>
      <c r="C4503" t="s">
        <v>507</v>
      </c>
      <c r="D4503" t="s">
        <v>362</v>
      </c>
      <c r="E4503" t="s">
        <v>333</v>
      </c>
      <c r="F4503" t="s">
        <v>261</v>
      </c>
      <c r="G4503" t="s">
        <v>196</v>
      </c>
      <c r="H4503" t="s">
        <v>355</v>
      </c>
      <c r="I4503" t="s">
        <v>136</v>
      </c>
      <c r="K4503" t="s">
        <v>276</v>
      </c>
      <c r="O4503" t="s">
        <v>195</v>
      </c>
      <c r="P4503">
        <v>2020</v>
      </c>
      <c r="Q4503">
        <v>3</v>
      </c>
    </row>
    <row r="4504" spans="1:17" hidden="1" x14ac:dyDescent="0.2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hidden="1" x14ac:dyDescent="0.2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hidden="1" x14ac:dyDescent="0.25">
      <c r="A4506" t="s">
        <v>505</v>
      </c>
      <c r="B4506" t="s">
        <v>506</v>
      </c>
      <c r="C4506" t="s">
        <v>507</v>
      </c>
      <c r="D4506" t="s">
        <v>362</v>
      </c>
      <c r="E4506" t="s">
        <v>333</v>
      </c>
      <c r="F4506" t="s">
        <v>261</v>
      </c>
      <c r="G4506" t="s">
        <v>196</v>
      </c>
      <c r="H4506" t="s">
        <v>355</v>
      </c>
      <c r="I4506" t="s">
        <v>136</v>
      </c>
      <c r="K4506" t="s">
        <v>276</v>
      </c>
      <c r="O4506" t="s">
        <v>195</v>
      </c>
      <c r="P4506">
        <v>2030</v>
      </c>
      <c r="Q4506">
        <v>3</v>
      </c>
    </row>
    <row r="4507" spans="1:17" hidden="1" x14ac:dyDescent="0.25">
      <c r="A4507" t="s">
        <v>505</v>
      </c>
      <c r="B4507" t="s">
        <v>506</v>
      </c>
      <c r="C4507" t="s">
        <v>507</v>
      </c>
      <c r="D4507" t="s">
        <v>362</v>
      </c>
      <c r="E4507" t="s">
        <v>333</v>
      </c>
      <c r="F4507" t="s">
        <v>261</v>
      </c>
      <c r="G4507" t="s">
        <v>196</v>
      </c>
      <c r="H4507" t="s">
        <v>355</v>
      </c>
      <c r="I4507" t="s">
        <v>136</v>
      </c>
      <c r="K4507" t="s">
        <v>276</v>
      </c>
      <c r="O4507" t="s">
        <v>195</v>
      </c>
      <c r="P4507">
        <v>2050</v>
      </c>
      <c r="Q4507">
        <v>3</v>
      </c>
    </row>
    <row r="4508" spans="1:17" hidden="1" x14ac:dyDescent="0.2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hidden="1" x14ac:dyDescent="0.2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hidden="1" x14ac:dyDescent="0.2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hidden="1" x14ac:dyDescent="0.2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hidden="1" x14ac:dyDescent="0.2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hidden="1" x14ac:dyDescent="0.2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hidden="1" x14ac:dyDescent="0.2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hidden="1" x14ac:dyDescent="0.2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hidden="1" x14ac:dyDescent="0.2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hidden="1" x14ac:dyDescent="0.2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hidden="1" x14ac:dyDescent="0.2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hidden="1" x14ac:dyDescent="0.2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hidden="1" x14ac:dyDescent="0.2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hidden="1" x14ac:dyDescent="0.2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hidden="1" x14ac:dyDescent="0.2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hidden="1" x14ac:dyDescent="0.2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hidden="1" x14ac:dyDescent="0.2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hidden="1" x14ac:dyDescent="0.2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hidden="1" x14ac:dyDescent="0.2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hidden="1" x14ac:dyDescent="0.2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hidden="1" x14ac:dyDescent="0.2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hidden="1" x14ac:dyDescent="0.2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hidden="1" x14ac:dyDescent="0.2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hidden="1" x14ac:dyDescent="0.2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hidden="1" x14ac:dyDescent="0.2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hidden="1" x14ac:dyDescent="0.2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hidden="1" x14ac:dyDescent="0.2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hidden="1" x14ac:dyDescent="0.2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hidden="1" x14ac:dyDescent="0.2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hidden="1" x14ac:dyDescent="0.2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hidden="1" x14ac:dyDescent="0.2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hidden="1" x14ac:dyDescent="0.2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hidden="1" x14ac:dyDescent="0.2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hidden="1" x14ac:dyDescent="0.2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hidden="1" x14ac:dyDescent="0.2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hidden="1" x14ac:dyDescent="0.2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hidden="1" x14ac:dyDescent="0.2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hidden="1" x14ac:dyDescent="0.2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hidden="1" x14ac:dyDescent="0.2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hidden="1" x14ac:dyDescent="0.2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hidden="1" x14ac:dyDescent="0.2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hidden="1" x14ac:dyDescent="0.2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hidden="1" x14ac:dyDescent="0.2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hidden="1" x14ac:dyDescent="0.2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hidden="1" x14ac:dyDescent="0.2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hidden="1" x14ac:dyDescent="0.2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hidden="1" x14ac:dyDescent="0.2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hidden="1" x14ac:dyDescent="0.2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hidden="1" x14ac:dyDescent="0.2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hidden="1" x14ac:dyDescent="0.2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hidden="1" x14ac:dyDescent="0.2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hidden="1" x14ac:dyDescent="0.2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hidden="1" x14ac:dyDescent="0.2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hidden="1" x14ac:dyDescent="0.2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hidden="1" x14ac:dyDescent="0.2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hidden="1" x14ac:dyDescent="0.2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hidden="1" x14ac:dyDescent="0.2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hidden="1" x14ac:dyDescent="0.2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hidden="1" x14ac:dyDescent="0.2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hidden="1" x14ac:dyDescent="0.2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hidden="1" x14ac:dyDescent="0.2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hidden="1" x14ac:dyDescent="0.2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hidden="1" x14ac:dyDescent="0.2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hidden="1" x14ac:dyDescent="0.2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hidden="1" x14ac:dyDescent="0.2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hidden="1" x14ac:dyDescent="0.2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hidden="1" x14ac:dyDescent="0.2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hidden="1" x14ac:dyDescent="0.2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hidden="1" x14ac:dyDescent="0.2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hidden="1" x14ac:dyDescent="0.2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hidden="1" x14ac:dyDescent="0.2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hidden="1" x14ac:dyDescent="0.2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hidden="1" x14ac:dyDescent="0.2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hidden="1" x14ac:dyDescent="0.2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hidden="1" x14ac:dyDescent="0.2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hidden="1" x14ac:dyDescent="0.2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hidden="1" x14ac:dyDescent="0.2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hidden="1" x14ac:dyDescent="0.2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hidden="1" x14ac:dyDescent="0.2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hidden="1" x14ac:dyDescent="0.2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hidden="1" x14ac:dyDescent="0.2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hidden="1" x14ac:dyDescent="0.2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hidden="1" x14ac:dyDescent="0.2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hidden="1" x14ac:dyDescent="0.2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hidden="1" x14ac:dyDescent="0.2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hidden="1" x14ac:dyDescent="0.2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hidden="1" x14ac:dyDescent="0.2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hidden="1" x14ac:dyDescent="0.2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hidden="1" x14ac:dyDescent="0.2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hidden="1" x14ac:dyDescent="0.2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hidden="1" x14ac:dyDescent="0.2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hidden="1" x14ac:dyDescent="0.2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hidden="1" x14ac:dyDescent="0.2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hidden="1" x14ac:dyDescent="0.2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hidden="1" x14ac:dyDescent="0.2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hidden="1" x14ac:dyDescent="0.2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hidden="1" x14ac:dyDescent="0.2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hidden="1" x14ac:dyDescent="0.2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hidden="1" x14ac:dyDescent="0.2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hidden="1" x14ac:dyDescent="0.2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hidden="1" x14ac:dyDescent="0.2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hidden="1" x14ac:dyDescent="0.2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hidden="1" x14ac:dyDescent="0.2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hidden="1" x14ac:dyDescent="0.2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hidden="1" x14ac:dyDescent="0.2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hidden="1" x14ac:dyDescent="0.2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hidden="1" x14ac:dyDescent="0.2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hidden="1" x14ac:dyDescent="0.2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hidden="1" x14ac:dyDescent="0.2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hidden="1" x14ac:dyDescent="0.2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hidden="1" x14ac:dyDescent="0.2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hidden="1" x14ac:dyDescent="0.2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hidden="1" x14ac:dyDescent="0.2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hidden="1" x14ac:dyDescent="0.2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hidden="1" x14ac:dyDescent="0.2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hidden="1" x14ac:dyDescent="0.2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hidden="1" x14ac:dyDescent="0.2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hidden="1" x14ac:dyDescent="0.2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hidden="1" x14ac:dyDescent="0.2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hidden="1" x14ac:dyDescent="0.2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hidden="1" x14ac:dyDescent="0.2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hidden="1" x14ac:dyDescent="0.2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hidden="1" x14ac:dyDescent="0.2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hidden="1" x14ac:dyDescent="0.2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hidden="1" x14ac:dyDescent="0.2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hidden="1" x14ac:dyDescent="0.2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hidden="1" x14ac:dyDescent="0.2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hidden="1" x14ac:dyDescent="0.2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hidden="1" x14ac:dyDescent="0.2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hidden="1" x14ac:dyDescent="0.2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hidden="1" x14ac:dyDescent="0.2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hidden="1" x14ac:dyDescent="0.2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hidden="1" x14ac:dyDescent="0.2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hidden="1" x14ac:dyDescent="0.2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hidden="1" x14ac:dyDescent="0.2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hidden="1" x14ac:dyDescent="0.2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hidden="1" x14ac:dyDescent="0.2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hidden="1" x14ac:dyDescent="0.2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hidden="1" x14ac:dyDescent="0.2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hidden="1" x14ac:dyDescent="0.2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hidden="1" x14ac:dyDescent="0.2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hidden="1" x14ac:dyDescent="0.2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hidden="1" x14ac:dyDescent="0.2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hidden="1" x14ac:dyDescent="0.2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hidden="1" x14ac:dyDescent="0.2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hidden="1" x14ac:dyDescent="0.2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hidden="1" x14ac:dyDescent="0.2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hidden="1" x14ac:dyDescent="0.2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hidden="1" x14ac:dyDescent="0.2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hidden="1" x14ac:dyDescent="0.2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hidden="1" x14ac:dyDescent="0.2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hidden="1" x14ac:dyDescent="0.2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hidden="1" x14ac:dyDescent="0.2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hidden="1" x14ac:dyDescent="0.2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hidden="1" x14ac:dyDescent="0.2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hidden="1" x14ac:dyDescent="0.2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hidden="1" x14ac:dyDescent="0.2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hidden="1" x14ac:dyDescent="0.2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hidden="1" x14ac:dyDescent="0.2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hidden="1" x14ac:dyDescent="0.2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hidden="1" x14ac:dyDescent="0.2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hidden="1" x14ac:dyDescent="0.2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hidden="1" x14ac:dyDescent="0.25">
      <c r="A4670" t="s">
        <v>505</v>
      </c>
      <c r="B4670" t="s">
        <v>506</v>
      </c>
      <c r="C4670" t="s">
        <v>507</v>
      </c>
      <c r="D4670" t="s">
        <v>362</v>
      </c>
      <c r="E4670" t="s">
        <v>333</v>
      </c>
      <c r="F4670" t="s">
        <v>261</v>
      </c>
      <c r="G4670" t="s">
        <v>189</v>
      </c>
      <c r="H4670" t="s">
        <v>437</v>
      </c>
      <c r="I4670" t="s">
        <v>437</v>
      </c>
      <c r="M4670" t="s">
        <v>396</v>
      </c>
      <c r="O4670" t="s">
        <v>195</v>
      </c>
      <c r="P4670">
        <v>2015</v>
      </c>
      <c r="Q4670">
        <v>1</v>
      </c>
    </row>
    <row r="4671" spans="1:17" hidden="1" x14ac:dyDescent="0.25">
      <c r="A4671" t="s">
        <v>505</v>
      </c>
      <c r="B4671" t="s">
        <v>506</v>
      </c>
      <c r="C4671" t="s">
        <v>507</v>
      </c>
      <c r="D4671" t="s">
        <v>362</v>
      </c>
      <c r="E4671" t="s">
        <v>333</v>
      </c>
      <c r="F4671" t="s">
        <v>261</v>
      </c>
      <c r="G4671" t="s">
        <v>189</v>
      </c>
      <c r="H4671" t="s">
        <v>437</v>
      </c>
      <c r="I4671" t="s">
        <v>437</v>
      </c>
      <c r="M4671" t="s">
        <v>396</v>
      </c>
      <c r="O4671" t="s">
        <v>195</v>
      </c>
      <c r="P4671">
        <v>2020</v>
      </c>
      <c r="Q4671">
        <v>1</v>
      </c>
    </row>
    <row r="4672" spans="1:17" hidden="1" x14ac:dyDescent="0.25">
      <c r="A4672" t="s">
        <v>505</v>
      </c>
      <c r="B4672" t="s">
        <v>506</v>
      </c>
      <c r="C4672" t="s">
        <v>507</v>
      </c>
      <c r="D4672" t="s">
        <v>362</v>
      </c>
      <c r="E4672" t="s">
        <v>333</v>
      </c>
      <c r="F4672" t="s">
        <v>261</v>
      </c>
      <c r="G4672" t="s">
        <v>189</v>
      </c>
      <c r="H4672" t="s">
        <v>437</v>
      </c>
      <c r="I4672" t="s">
        <v>437</v>
      </c>
      <c r="M4672" t="s">
        <v>396</v>
      </c>
      <c r="O4672" t="s">
        <v>265</v>
      </c>
      <c r="P4672">
        <v>2020</v>
      </c>
      <c r="Q4672">
        <v>0</v>
      </c>
    </row>
    <row r="4673" spans="1:17" hidden="1" x14ac:dyDescent="0.25">
      <c r="A4673" t="s">
        <v>505</v>
      </c>
      <c r="B4673" t="s">
        <v>506</v>
      </c>
      <c r="C4673" t="s">
        <v>507</v>
      </c>
      <c r="D4673" t="s">
        <v>362</v>
      </c>
      <c r="E4673" t="s">
        <v>333</v>
      </c>
      <c r="F4673" t="s">
        <v>261</v>
      </c>
      <c r="G4673" t="s">
        <v>189</v>
      </c>
      <c r="H4673" t="s">
        <v>437</v>
      </c>
      <c r="I4673" t="s">
        <v>437</v>
      </c>
      <c r="M4673" t="s">
        <v>396</v>
      </c>
      <c r="O4673" t="s">
        <v>266</v>
      </c>
      <c r="P4673">
        <v>2020</v>
      </c>
      <c r="Q4673">
        <v>1</v>
      </c>
    </row>
    <row r="4674" spans="1:17" hidden="1" x14ac:dyDescent="0.25">
      <c r="A4674" t="s">
        <v>505</v>
      </c>
      <c r="B4674" t="s">
        <v>506</v>
      </c>
      <c r="C4674" t="s">
        <v>507</v>
      </c>
      <c r="D4674" t="s">
        <v>362</v>
      </c>
      <c r="E4674" t="s">
        <v>333</v>
      </c>
      <c r="F4674" t="s">
        <v>261</v>
      </c>
      <c r="G4674" t="s">
        <v>189</v>
      </c>
      <c r="H4674" t="s">
        <v>437</v>
      </c>
      <c r="I4674" t="s">
        <v>437</v>
      </c>
      <c r="M4674" t="s">
        <v>396</v>
      </c>
      <c r="O4674" t="s">
        <v>195</v>
      </c>
      <c r="P4674">
        <v>2030</v>
      </c>
      <c r="Q4674">
        <v>1</v>
      </c>
    </row>
    <row r="4675" spans="1:17" hidden="1" x14ac:dyDescent="0.25">
      <c r="A4675" t="s">
        <v>505</v>
      </c>
      <c r="B4675" t="s">
        <v>506</v>
      </c>
      <c r="C4675" t="s">
        <v>507</v>
      </c>
      <c r="D4675" t="s">
        <v>362</v>
      </c>
      <c r="E4675" t="s">
        <v>333</v>
      </c>
      <c r="F4675" t="s">
        <v>261</v>
      </c>
      <c r="G4675" t="s">
        <v>189</v>
      </c>
      <c r="H4675" t="s">
        <v>437</v>
      </c>
      <c r="I4675" t="s">
        <v>437</v>
      </c>
      <c r="M4675" t="s">
        <v>396</v>
      </c>
      <c r="O4675" t="s">
        <v>195</v>
      </c>
      <c r="P4675">
        <v>2050</v>
      </c>
      <c r="Q4675">
        <v>1</v>
      </c>
    </row>
    <row r="4676" spans="1:17" hidden="1" x14ac:dyDescent="0.25">
      <c r="A4676" t="s">
        <v>505</v>
      </c>
      <c r="B4676" t="s">
        <v>506</v>
      </c>
      <c r="C4676" t="s">
        <v>507</v>
      </c>
      <c r="D4676" t="s">
        <v>362</v>
      </c>
      <c r="E4676" t="s">
        <v>333</v>
      </c>
      <c r="F4676" t="s">
        <v>261</v>
      </c>
      <c r="G4676" t="s">
        <v>189</v>
      </c>
      <c r="H4676" t="s">
        <v>437</v>
      </c>
      <c r="I4676" t="s">
        <v>437</v>
      </c>
      <c r="M4676" t="s">
        <v>396</v>
      </c>
      <c r="O4676" t="s">
        <v>265</v>
      </c>
      <c r="P4676">
        <v>2050</v>
      </c>
      <c r="Q4676">
        <v>0</v>
      </c>
    </row>
    <row r="4677" spans="1:17" hidden="1" x14ac:dyDescent="0.25">
      <c r="A4677" t="s">
        <v>505</v>
      </c>
      <c r="B4677" t="s">
        <v>506</v>
      </c>
      <c r="C4677" t="s">
        <v>507</v>
      </c>
      <c r="D4677" t="s">
        <v>362</v>
      </c>
      <c r="E4677" t="s">
        <v>333</v>
      </c>
      <c r="F4677" t="s">
        <v>261</v>
      </c>
      <c r="G4677" t="s">
        <v>189</v>
      </c>
      <c r="H4677" t="s">
        <v>437</v>
      </c>
      <c r="I4677" t="s">
        <v>437</v>
      </c>
      <c r="M4677" t="s">
        <v>396</v>
      </c>
      <c r="O4677" t="s">
        <v>266</v>
      </c>
      <c r="P4677">
        <v>2050</v>
      </c>
      <c r="Q4677">
        <v>1</v>
      </c>
    </row>
    <row r="4678" spans="1:17" hidden="1" x14ac:dyDescent="0.2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hidden="1" x14ac:dyDescent="0.2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hidden="1" x14ac:dyDescent="0.2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hidden="1" x14ac:dyDescent="0.2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hidden="1" x14ac:dyDescent="0.2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hidden="1" x14ac:dyDescent="0.2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hidden="1" x14ac:dyDescent="0.2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hidden="1" x14ac:dyDescent="0.2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hidden="1" x14ac:dyDescent="0.25">
      <c r="A4686" t="s">
        <v>505</v>
      </c>
      <c r="B4686" t="s">
        <v>506</v>
      </c>
      <c r="C4686" t="s">
        <v>507</v>
      </c>
      <c r="D4686" t="s">
        <v>362</v>
      </c>
      <c r="E4686" t="s">
        <v>333</v>
      </c>
      <c r="F4686" t="s">
        <v>261</v>
      </c>
      <c r="G4686" t="s">
        <v>189</v>
      </c>
      <c r="H4686" t="s">
        <v>442</v>
      </c>
      <c r="I4686" t="s">
        <v>442</v>
      </c>
      <c r="M4686" t="s">
        <v>396</v>
      </c>
      <c r="O4686" t="s">
        <v>195</v>
      </c>
      <c r="P4686">
        <v>2015</v>
      </c>
      <c r="Q4686">
        <v>1</v>
      </c>
    </row>
    <row r="4687" spans="1:17" hidden="1" x14ac:dyDescent="0.25">
      <c r="A4687" t="s">
        <v>505</v>
      </c>
      <c r="B4687" t="s">
        <v>506</v>
      </c>
      <c r="C4687" t="s">
        <v>507</v>
      </c>
      <c r="D4687" t="s">
        <v>362</v>
      </c>
      <c r="E4687" t="s">
        <v>333</v>
      </c>
      <c r="F4687" t="s">
        <v>261</v>
      </c>
      <c r="G4687" t="s">
        <v>189</v>
      </c>
      <c r="H4687" t="s">
        <v>442</v>
      </c>
      <c r="I4687" t="s">
        <v>442</v>
      </c>
      <c r="M4687" t="s">
        <v>396</v>
      </c>
      <c r="O4687" t="s">
        <v>195</v>
      </c>
      <c r="P4687">
        <v>2020</v>
      </c>
      <c r="Q4687">
        <v>1</v>
      </c>
    </row>
    <row r="4688" spans="1:17" hidden="1" x14ac:dyDescent="0.25">
      <c r="A4688" t="s">
        <v>505</v>
      </c>
      <c r="B4688" t="s">
        <v>506</v>
      </c>
      <c r="C4688" t="s">
        <v>507</v>
      </c>
      <c r="D4688" t="s">
        <v>362</v>
      </c>
      <c r="E4688" t="s">
        <v>333</v>
      </c>
      <c r="F4688" t="s">
        <v>261</v>
      </c>
      <c r="G4688" t="s">
        <v>189</v>
      </c>
      <c r="H4688" t="s">
        <v>442</v>
      </c>
      <c r="I4688" t="s">
        <v>442</v>
      </c>
      <c r="M4688" t="s">
        <v>396</v>
      </c>
      <c r="O4688" t="s">
        <v>265</v>
      </c>
      <c r="P4688">
        <v>2020</v>
      </c>
      <c r="Q4688">
        <v>0</v>
      </c>
    </row>
    <row r="4689" spans="1:17" hidden="1" x14ac:dyDescent="0.25">
      <c r="A4689" t="s">
        <v>505</v>
      </c>
      <c r="B4689" t="s">
        <v>506</v>
      </c>
      <c r="C4689" t="s">
        <v>507</v>
      </c>
      <c r="D4689" t="s">
        <v>362</v>
      </c>
      <c r="E4689" t="s">
        <v>333</v>
      </c>
      <c r="F4689" t="s">
        <v>261</v>
      </c>
      <c r="G4689" t="s">
        <v>189</v>
      </c>
      <c r="H4689" t="s">
        <v>442</v>
      </c>
      <c r="I4689" t="s">
        <v>442</v>
      </c>
      <c r="M4689" t="s">
        <v>396</v>
      </c>
      <c r="O4689" t="s">
        <v>266</v>
      </c>
      <c r="P4689">
        <v>2020</v>
      </c>
      <c r="Q4689">
        <v>1</v>
      </c>
    </row>
    <row r="4690" spans="1:17" hidden="1" x14ac:dyDescent="0.25">
      <c r="A4690" t="s">
        <v>505</v>
      </c>
      <c r="B4690" t="s">
        <v>506</v>
      </c>
      <c r="C4690" t="s">
        <v>507</v>
      </c>
      <c r="D4690" t="s">
        <v>362</v>
      </c>
      <c r="E4690" t="s">
        <v>333</v>
      </c>
      <c r="F4690" t="s">
        <v>261</v>
      </c>
      <c r="G4690" t="s">
        <v>189</v>
      </c>
      <c r="H4690" t="s">
        <v>442</v>
      </c>
      <c r="I4690" t="s">
        <v>442</v>
      </c>
      <c r="M4690" t="s">
        <v>396</v>
      </c>
      <c r="O4690" t="s">
        <v>195</v>
      </c>
      <c r="P4690">
        <v>2030</v>
      </c>
      <c r="Q4690">
        <v>1</v>
      </c>
    </row>
    <row r="4691" spans="1:17" hidden="1" x14ac:dyDescent="0.25">
      <c r="A4691" t="s">
        <v>505</v>
      </c>
      <c r="B4691" t="s">
        <v>506</v>
      </c>
      <c r="C4691" t="s">
        <v>507</v>
      </c>
      <c r="D4691" t="s">
        <v>362</v>
      </c>
      <c r="E4691" t="s">
        <v>333</v>
      </c>
      <c r="F4691" t="s">
        <v>261</v>
      </c>
      <c r="G4691" t="s">
        <v>189</v>
      </c>
      <c r="H4691" t="s">
        <v>442</v>
      </c>
      <c r="I4691" t="s">
        <v>442</v>
      </c>
      <c r="M4691" t="s">
        <v>396</v>
      </c>
      <c r="O4691" t="s">
        <v>195</v>
      </c>
      <c r="P4691">
        <v>2050</v>
      </c>
      <c r="Q4691">
        <v>1</v>
      </c>
    </row>
    <row r="4692" spans="1:17" hidden="1" x14ac:dyDescent="0.25">
      <c r="A4692" t="s">
        <v>505</v>
      </c>
      <c r="B4692" t="s">
        <v>506</v>
      </c>
      <c r="C4692" t="s">
        <v>507</v>
      </c>
      <c r="D4692" t="s">
        <v>362</v>
      </c>
      <c r="E4692" t="s">
        <v>333</v>
      </c>
      <c r="F4692" t="s">
        <v>261</v>
      </c>
      <c r="G4692" t="s">
        <v>189</v>
      </c>
      <c r="H4692" t="s">
        <v>442</v>
      </c>
      <c r="I4692" t="s">
        <v>442</v>
      </c>
      <c r="M4692" t="s">
        <v>396</v>
      </c>
      <c r="O4692" t="s">
        <v>265</v>
      </c>
      <c r="P4692">
        <v>2050</v>
      </c>
      <c r="Q4692">
        <v>0</v>
      </c>
    </row>
    <row r="4693" spans="1:17" hidden="1" x14ac:dyDescent="0.25">
      <c r="A4693" t="s">
        <v>505</v>
      </c>
      <c r="B4693" t="s">
        <v>506</v>
      </c>
      <c r="C4693" t="s">
        <v>507</v>
      </c>
      <c r="D4693" t="s">
        <v>362</v>
      </c>
      <c r="E4693" t="s">
        <v>333</v>
      </c>
      <c r="F4693" t="s">
        <v>261</v>
      </c>
      <c r="G4693" t="s">
        <v>189</v>
      </c>
      <c r="H4693" t="s">
        <v>442</v>
      </c>
      <c r="I4693" t="s">
        <v>442</v>
      </c>
      <c r="M4693" t="s">
        <v>396</v>
      </c>
      <c r="O4693" t="s">
        <v>266</v>
      </c>
      <c r="P4693">
        <v>2050</v>
      </c>
      <c r="Q4693">
        <v>1</v>
      </c>
    </row>
    <row r="4694" spans="1:17" hidden="1" x14ac:dyDescent="0.2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hidden="1" x14ac:dyDescent="0.2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hidden="1" x14ac:dyDescent="0.2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hidden="1" x14ac:dyDescent="0.2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hidden="1" x14ac:dyDescent="0.2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hidden="1" x14ac:dyDescent="0.2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hidden="1" x14ac:dyDescent="0.2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hidden="1" x14ac:dyDescent="0.2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hidden="1" x14ac:dyDescent="0.2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hidden="1" x14ac:dyDescent="0.2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hidden="1" x14ac:dyDescent="0.2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hidden="1" x14ac:dyDescent="0.2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hidden="1" x14ac:dyDescent="0.2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hidden="1" x14ac:dyDescent="0.2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hidden="1" x14ac:dyDescent="0.2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hidden="1" x14ac:dyDescent="0.2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hidden="1" x14ac:dyDescent="0.2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hidden="1" x14ac:dyDescent="0.2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hidden="1" x14ac:dyDescent="0.2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hidden="1" x14ac:dyDescent="0.2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hidden="1" x14ac:dyDescent="0.2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hidden="1" x14ac:dyDescent="0.2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hidden="1" x14ac:dyDescent="0.2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hidden="1" x14ac:dyDescent="0.2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hidden="1" x14ac:dyDescent="0.2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hidden="1" x14ac:dyDescent="0.2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hidden="1" x14ac:dyDescent="0.2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hidden="1" x14ac:dyDescent="0.2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hidden="1" x14ac:dyDescent="0.2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hidden="1" x14ac:dyDescent="0.2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hidden="1" x14ac:dyDescent="0.2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hidden="1" x14ac:dyDescent="0.2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hidden="1" x14ac:dyDescent="0.2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hidden="1" x14ac:dyDescent="0.2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hidden="1" x14ac:dyDescent="0.2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hidden="1" x14ac:dyDescent="0.2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hidden="1" x14ac:dyDescent="0.2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hidden="1" x14ac:dyDescent="0.2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hidden="1" x14ac:dyDescent="0.2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hidden="1" x14ac:dyDescent="0.2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hidden="1" x14ac:dyDescent="0.25">
      <c r="A4734" t="s">
        <v>505</v>
      </c>
      <c r="B4734" t="s">
        <v>506</v>
      </c>
      <c r="C4734" t="s">
        <v>507</v>
      </c>
      <c r="D4734" t="s">
        <v>362</v>
      </c>
      <c r="E4734" t="s">
        <v>333</v>
      </c>
      <c r="F4734" t="s">
        <v>261</v>
      </c>
      <c r="G4734" t="s">
        <v>189</v>
      </c>
      <c r="H4734" t="s">
        <v>456</v>
      </c>
      <c r="I4734" t="s">
        <v>456</v>
      </c>
      <c r="M4734" t="s">
        <v>381</v>
      </c>
      <c r="O4734" t="s">
        <v>195</v>
      </c>
      <c r="P4734">
        <v>2015</v>
      </c>
      <c r="Q4734">
        <v>0</v>
      </c>
    </row>
    <row r="4735" spans="1:17" hidden="1" x14ac:dyDescent="0.25">
      <c r="A4735" t="s">
        <v>505</v>
      </c>
      <c r="B4735" t="s">
        <v>506</v>
      </c>
      <c r="C4735" t="s">
        <v>507</v>
      </c>
      <c r="D4735" t="s">
        <v>362</v>
      </c>
      <c r="E4735" t="s">
        <v>333</v>
      </c>
      <c r="F4735" t="s">
        <v>261</v>
      </c>
      <c r="G4735" t="s">
        <v>189</v>
      </c>
      <c r="H4735" t="s">
        <v>456</v>
      </c>
      <c r="I4735" t="s">
        <v>456</v>
      </c>
      <c r="M4735" t="s">
        <v>381</v>
      </c>
      <c r="O4735" t="s">
        <v>195</v>
      </c>
      <c r="P4735">
        <v>2020</v>
      </c>
      <c r="Q4735">
        <v>0</v>
      </c>
    </row>
    <row r="4736" spans="1:17" hidden="1" x14ac:dyDescent="0.25">
      <c r="A4736" t="s">
        <v>505</v>
      </c>
      <c r="B4736" t="s">
        <v>506</v>
      </c>
      <c r="C4736" t="s">
        <v>507</v>
      </c>
      <c r="D4736" t="s">
        <v>362</v>
      </c>
      <c r="E4736" t="s">
        <v>333</v>
      </c>
      <c r="F4736" t="s">
        <v>261</v>
      </c>
      <c r="G4736" t="s">
        <v>189</v>
      </c>
      <c r="H4736" t="s">
        <v>456</v>
      </c>
      <c r="I4736" t="s">
        <v>456</v>
      </c>
      <c r="M4736" t="s">
        <v>381</v>
      </c>
      <c r="O4736" t="s">
        <v>265</v>
      </c>
      <c r="P4736">
        <v>2020</v>
      </c>
      <c r="Q4736">
        <v>0</v>
      </c>
    </row>
    <row r="4737" spans="1:17" hidden="1" x14ac:dyDescent="0.25">
      <c r="A4737" t="s">
        <v>505</v>
      </c>
      <c r="B4737" t="s">
        <v>506</v>
      </c>
      <c r="C4737" t="s">
        <v>507</v>
      </c>
      <c r="D4737" t="s">
        <v>362</v>
      </c>
      <c r="E4737" t="s">
        <v>333</v>
      </c>
      <c r="F4737" t="s">
        <v>261</v>
      </c>
      <c r="G4737" t="s">
        <v>189</v>
      </c>
      <c r="H4737" t="s">
        <v>456</v>
      </c>
      <c r="I4737" t="s">
        <v>456</v>
      </c>
      <c r="M4737" t="s">
        <v>381</v>
      </c>
      <c r="O4737" t="s">
        <v>266</v>
      </c>
      <c r="P4737">
        <v>2020</v>
      </c>
      <c r="Q4737">
        <v>1</v>
      </c>
    </row>
    <row r="4738" spans="1:17" hidden="1" x14ac:dyDescent="0.25">
      <c r="A4738" t="s">
        <v>505</v>
      </c>
      <c r="B4738" t="s">
        <v>506</v>
      </c>
      <c r="C4738" t="s">
        <v>507</v>
      </c>
      <c r="D4738" t="s">
        <v>362</v>
      </c>
      <c r="E4738" t="s">
        <v>333</v>
      </c>
      <c r="F4738" t="s">
        <v>261</v>
      </c>
      <c r="G4738" t="s">
        <v>189</v>
      </c>
      <c r="H4738" t="s">
        <v>456</v>
      </c>
      <c r="I4738" t="s">
        <v>456</v>
      </c>
      <c r="M4738" t="s">
        <v>381</v>
      </c>
      <c r="O4738" t="s">
        <v>195</v>
      </c>
      <c r="P4738">
        <v>2030</v>
      </c>
      <c r="Q4738">
        <v>0</v>
      </c>
    </row>
    <row r="4739" spans="1:17" hidden="1" x14ac:dyDescent="0.25">
      <c r="A4739" t="s">
        <v>505</v>
      </c>
      <c r="B4739" t="s">
        <v>506</v>
      </c>
      <c r="C4739" t="s">
        <v>507</v>
      </c>
      <c r="D4739" t="s">
        <v>362</v>
      </c>
      <c r="E4739" t="s">
        <v>333</v>
      </c>
      <c r="F4739" t="s">
        <v>261</v>
      </c>
      <c r="G4739" t="s">
        <v>189</v>
      </c>
      <c r="H4739" t="s">
        <v>456</v>
      </c>
      <c r="I4739" t="s">
        <v>456</v>
      </c>
      <c r="M4739" t="s">
        <v>381</v>
      </c>
      <c r="O4739" t="s">
        <v>195</v>
      </c>
      <c r="P4739">
        <v>2050</v>
      </c>
      <c r="Q4739">
        <v>0</v>
      </c>
    </row>
    <row r="4740" spans="1:17" hidden="1" x14ac:dyDescent="0.25">
      <c r="A4740" t="s">
        <v>505</v>
      </c>
      <c r="B4740" t="s">
        <v>506</v>
      </c>
      <c r="C4740" t="s">
        <v>507</v>
      </c>
      <c r="D4740" t="s">
        <v>362</v>
      </c>
      <c r="E4740" t="s">
        <v>333</v>
      </c>
      <c r="F4740" t="s">
        <v>261</v>
      </c>
      <c r="G4740" t="s">
        <v>189</v>
      </c>
      <c r="H4740" t="s">
        <v>456</v>
      </c>
      <c r="I4740" t="s">
        <v>456</v>
      </c>
      <c r="M4740" t="s">
        <v>381</v>
      </c>
      <c r="O4740" t="s">
        <v>265</v>
      </c>
      <c r="P4740">
        <v>2050</v>
      </c>
      <c r="Q4740">
        <v>0</v>
      </c>
    </row>
    <row r="4741" spans="1:17" hidden="1" x14ac:dyDescent="0.25">
      <c r="A4741" t="s">
        <v>505</v>
      </c>
      <c r="B4741" t="s">
        <v>506</v>
      </c>
      <c r="C4741" t="s">
        <v>507</v>
      </c>
      <c r="D4741" t="s">
        <v>362</v>
      </c>
      <c r="E4741" t="s">
        <v>333</v>
      </c>
      <c r="F4741" t="s">
        <v>261</v>
      </c>
      <c r="G4741" t="s">
        <v>189</v>
      </c>
      <c r="H4741" t="s">
        <v>456</v>
      </c>
      <c r="I4741" t="s">
        <v>456</v>
      </c>
      <c r="M4741" t="s">
        <v>381</v>
      </c>
      <c r="O4741" t="s">
        <v>266</v>
      </c>
      <c r="P4741">
        <v>2050</v>
      </c>
      <c r="Q4741">
        <v>1</v>
      </c>
    </row>
    <row r="4742" spans="1:17" hidden="1" x14ac:dyDescent="0.2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hidden="1" x14ac:dyDescent="0.2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hidden="1" x14ac:dyDescent="0.2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hidden="1" x14ac:dyDescent="0.2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hidden="1" x14ac:dyDescent="0.2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hidden="1" x14ac:dyDescent="0.2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hidden="1" x14ac:dyDescent="0.2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hidden="1" x14ac:dyDescent="0.2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hidden="1" x14ac:dyDescent="0.2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hidden="1" x14ac:dyDescent="0.2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hidden="1" x14ac:dyDescent="0.2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hidden="1" x14ac:dyDescent="0.2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hidden="1" x14ac:dyDescent="0.2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hidden="1" x14ac:dyDescent="0.2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hidden="1" x14ac:dyDescent="0.2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hidden="1" x14ac:dyDescent="0.2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hidden="1" x14ac:dyDescent="0.2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hidden="1" x14ac:dyDescent="0.2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hidden="1" x14ac:dyDescent="0.2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hidden="1" x14ac:dyDescent="0.2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hidden="1" x14ac:dyDescent="0.2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hidden="1" x14ac:dyDescent="0.2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hidden="1" x14ac:dyDescent="0.2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hidden="1" x14ac:dyDescent="0.2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hidden="1" x14ac:dyDescent="0.2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hidden="1" x14ac:dyDescent="0.2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hidden="1" x14ac:dyDescent="0.2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hidden="1" x14ac:dyDescent="0.2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hidden="1" x14ac:dyDescent="0.2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hidden="1" x14ac:dyDescent="0.2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hidden="1" x14ac:dyDescent="0.2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hidden="1" x14ac:dyDescent="0.2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hidden="1" x14ac:dyDescent="0.2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hidden="1" x14ac:dyDescent="0.2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hidden="1" x14ac:dyDescent="0.2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hidden="1" x14ac:dyDescent="0.2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hidden="1" x14ac:dyDescent="0.2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hidden="1" x14ac:dyDescent="0.2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hidden="1" x14ac:dyDescent="0.2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hidden="1" x14ac:dyDescent="0.2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hidden="1" x14ac:dyDescent="0.2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hidden="1" x14ac:dyDescent="0.2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hidden="1" x14ac:dyDescent="0.2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hidden="1" x14ac:dyDescent="0.2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hidden="1" x14ac:dyDescent="0.2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hidden="1" x14ac:dyDescent="0.2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hidden="1" x14ac:dyDescent="0.2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hidden="1" x14ac:dyDescent="0.2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hidden="1" x14ac:dyDescent="0.2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hidden="1" x14ac:dyDescent="0.2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hidden="1" x14ac:dyDescent="0.2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hidden="1" x14ac:dyDescent="0.2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hidden="1" x14ac:dyDescent="0.2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hidden="1" x14ac:dyDescent="0.2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hidden="1" x14ac:dyDescent="0.2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hidden="1" x14ac:dyDescent="0.2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hidden="1" x14ac:dyDescent="0.2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hidden="1" x14ac:dyDescent="0.2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hidden="1" x14ac:dyDescent="0.2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hidden="1" x14ac:dyDescent="0.2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hidden="1" x14ac:dyDescent="0.2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hidden="1" x14ac:dyDescent="0.2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hidden="1" x14ac:dyDescent="0.2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hidden="1" x14ac:dyDescent="0.2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hidden="1" x14ac:dyDescent="0.2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hidden="1" x14ac:dyDescent="0.2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hidden="1" x14ac:dyDescent="0.2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hidden="1" x14ac:dyDescent="0.2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hidden="1" x14ac:dyDescent="0.2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hidden="1" x14ac:dyDescent="0.2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hidden="1" x14ac:dyDescent="0.2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hidden="1" x14ac:dyDescent="0.2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hidden="1" x14ac:dyDescent="0.25">
      <c r="A4814" t="s">
        <v>508</v>
      </c>
      <c r="B4814" t="s">
        <v>509</v>
      </c>
      <c r="C4814" t="s">
        <v>510</v>
      </c>
      <c r="D4814" t="s">
        <v>362</v>
      </c>
      <c r="E4814" t="s">
        <v>333</v>
      </c>
      <c r="F4814" t="s">
        <v>188</v>
      </c>
      <c r="G4814" t="s">
        <v>196</v>
      </c>
      <c r="H4814" t="s">
        <v>355</v>
      </c>
      <c r="I4814" t="s">
        <v>136</v>
      </c>
      <c r="K4814" t="s">
        <v>276</v>
      </c>
      <c r="O4814" t="s">
        <v>195</v>
      </c>
      <c r="P4814">
        <v>2015</v>
      </c>
      <c r="Q4814">
        <v>3</v>
      </c>
    </row>
    <row r="4815" spans="1:17" hidden="1" x14ac:dyDescent="0.25">
      <c r="A4815" t="s">
        <v>508</v>
      </c>
      <c r="B4815" t="s">
        <v>509</v>
      </c>
      <c r="C4815" t="s">
        <v>510</v>
      </c>
      <c r="D4815" t="s">
        <v>362</v>
      </c>
      <c r="E4815" t="s">
        <v>333</v>
      </c>
      <c r="F4815" t="s">
        <v>188</v>
      </c>
      <c r="G4815" t="s">
        <v>196</v>
      </c>
      <c r="H4815" t="s">
        <v>355</v>
      </c>
      <c r="I4815" t="s">
        <v>136</v>
      </c>
      <c r="K4815" t="s">
        <v>276</v>
      </c>
      <c r="O4815" t="s">
        <v>195</v>
      </c>
      <c r="P4815">
        <v>2020</v>
      </c>
      <c r="Q4815">
        <v>3</v>
      </c>
    </row>
    <row r="4816" spans="1:17" hidden="1" x14ac:dyDescent="0.2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hidden="1" x14ac:dyDescent="0.2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hidden="1" x14ac:dyDescent="0.25">
      <c r="A4818" t="s">
        <v>508</v>
      </c>
      <c r="B4818" t="s">
        <v>509</v>
      </c>
      <c r="C4818" t="s">
        <v>510</v>
      </c>
      <c r="D4818" t="s">
        <v>362</v>
      </c>
      <c r="E4818" t="s">
        <v>333</v>
      </c>
      <c r="F4818" t="s">
        <v>188</v>
      </c>
      <c r="G4818" t="s">
        <v>196</v>
      </c>
      <c r="H4818" t="s">
        <v>355</v>
      </c>
      <c r="I4818" t="s">
        <v>136</v>
      </c>
      <c r="K4818" t="s">
        <v>276</v>
      </c>
      <c r="O4818" t="s">
        <v>195</v>
      </c>
      <c r="P4818">
        <v>2030</v>
      </c>
      <c r="Q4818">
        <v>3</v>
      </c>
    </row>
    <row r="4819" spans="1:17" hidden="1" x14ac:dyDescent="0.25">
      <c r="A4819" t="s">
        <v>508</v>
      </c>
      <c r="B4819" t="s">
        <v>509</v>
      </c>
      <c r="C4819" t="s">
        <v>510</v>
      </c>
      <c r="D4819" t="s">
        <v>362</v>
      </c>
      <c r="E4819" t="s">
        <v>333</v>
      </c>
      <c r="F4819" t="s">
        <v>188</v>
      </c>
      <c r="G4819" t="s">
        <v>196</v>
      </c>
      <c r="H4819" t="s">
        <v>355</v>
      </c>
      <c r="I4819" t="s">
        <v>136</v>
      </c>
      <c r="K4819" t="s">
        <v>276</v>
      </c>
      <c r="O4819" t="s">
        <v>195</v>
      </c>
      <c r="P4819">
        <v>2050</v>
      </c>
      <c r="Q4819">
        <v>3</v>
      </c>
    </row>
    <row r="4820" spans="1:17" hidden="1" x14ac:dyDescent="0.2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hidden="1" x14ac:dyDescent="0.2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hidden="1" x14ac:dyDescent="0.2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hidden="1" x14ac:dyDescent="0.2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hidden="1" x14ac:dyDescent="0.2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hidden="1" x14ac:dyDescent="0.2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hidden="1" x14ac:dyDescent="0.2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hidden="1" x14ac:dyDescent="0.2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hidden="1" x14ac:dyDescent="0.2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hidden="1" x14ac:dyDescent="0.2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hidden="1" x14ac:dyDescent="0.2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hidden="1" x14ac:dyDescent="0.2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hidden="1" x14ac:dyDescent="0.2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hidden="1" x14ac:dyDescent="0.2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hidden="1" x14ac:dyDescent="0.2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hidden="1" x14ac:dyDescent="0.2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hidden="1" x14ac:dyDescent="0.2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hidden="1" x14ac:dyDescent="0.2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hidden="1" x14ac:dyDescent="0.2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hidden="1" x14ac:dyDescent="0.2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hidden="1" x14ac:dyDescent="0.2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hidden="1" x14ac:dyDescent="0.2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hidden="1" x14ac:dyDescent="0.2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hidden="1" x14ac:dyDescent="0.2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hidden="1" x14ac:dyDescent="0.2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hidden="1" x14ac:dyDescent="0.2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hidden="1" x14ac:dyDescent="0.2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hidden="1" x14ac:dyDescent="0.2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hidden="1" x14ac:dyDescent="0.2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hidden="1" x14ac:dyDescent="0.2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hidden="1" x14ac:dyDescent="0.2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hidden="1" x14ac:dyDescent="0.2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hidden="1" x14ac:dyDescent="0.2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hidden="1" x14ac:dyDescent="0.2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hidden="1" x14ac:dyDescent="0.2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hidden="1" x14ac:dyDescent="0.2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hidden="1" x14ac:dyDescent="0.2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hidden="1" x14ac:dyDescent="0.2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hidden="1" x14ac:dyDescent="0.2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hidden="1" x14ac:dyDescent="0.2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hidden="1" x14ac:dyDescent="0.2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hidden="1" x14ac:dyDescent="0.2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hidden="1" x14ac:dyDescent="0.2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hidden="1" x14ac:dyDescent="0.2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hidden="1" x14ac:dyDescent="0.2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hidden="1" x14ac:dyDescent="0.2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hidden="1" x14ac:dyDescent="0.2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hidden="1" x14ac:dyDescent="0.2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hidden="1" x14ac:dyDescent="0.2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hidden="1" x14ac:dyDescent="0.2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hidden="1" x14ac:dyDescent="0.2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hidden="1" x14ac:dyDescent="0.2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hidden="1" x14ac:dyDescent="0.2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hidden="1" x14ac:dyDescent="0.2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hidden="1" x14ac:dyDescent="0.2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hidden="1" x14ac:dyDescent="0.2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hidden="1" x14ac:dyDescent="0.2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hidden="1" x14ac:dyDescent="0.2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hidden="1" x14ac:dyDescent="0.2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hidden="1" x14ac:dyDescent="0.2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hidden="1" x14ac:dyDescent="0.2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hidden="1" x14ac:dyDescent="0.2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hidden="1" x14ac:dyDescent="0.2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hidden="1" x14ac:dyDescent="0.2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hidden="1" x14ac:dyDescent="0.2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hidden="1" x14ac:dyDescent="0.2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hidden="1" x14ac:dyDescent="0.2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hidden="1" x14ac:dyDescent="0.2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hidden="1" x14ac:dyDescent="0.2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hidden="1" x14ac:dyDescent="0.2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hidden="1" x14ac:dyDescent="0.2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hidden="1" x14ac:dyDescent="0.2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hidden="1" x14ac:dyDescent="0.2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hidden="1" x14ac:dyDescent="0.2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hidden="1" x14ac:dyDescent="0.2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hidden="1" x14ac:dyDescent="0.2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hidden="1" x14ac:dyDescent="0.2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hidden="1" x14ac:dyDescent="0.2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hidden="1" x14ac:dyDescent="0.2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hidden="1" x14ac:dyDescent="0.2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hidden="1" x14ac:dyDescent="0.2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hidden="1" x14ac:dyDescent="0.2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hidden="1" x14ac:dyDescent="0.2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hidden="1" x14ac:dyDescent="0.2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hidden="1" x14ac:dyDescent="0.2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hidden="1" x14ac:dyDescent="0.2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hidden="1" x14ac:dyDescent="0.2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hidden="1" x14ac:dyDescent="0.2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hidden="1" x14ac:dyDescent="0.2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hidden="1" x14ac:dyDescent="0.2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hidden="1" x14ac:dyDescent="0.2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hidden="1" x14ac:dyDescent="0.2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hidden="1" x14ac:dyDescent="0.2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hidden="1" x14ac:dyDescent="0.2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hidden="1" x14ac:dyDescent="0.2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hidden="1" x14ac:dyDescent="0.2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hidden="1" x14ac:dyDescent="0.2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hidden="1" x14ac:dyDescent="0.2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hidden="1" x14ac:dyDescent="0.2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hidden="1" x14ac:dyDescent="0.2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hidden="1" x14ac:dyDescent="0.2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hidden="1" x14ac:dyDescent="0.2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hidden="1" x14ac:dyDescent="0.2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hidden="1" x14ac:dyDescent="0.2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hidden="1" x14ac:dyDescent="0.2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hidden="1" x14ac:dyDescent="0.2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hidden="1" x14ac:dyDescent="0.2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hidden="1" x14ac:dyDescent="0.2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hidden="1" x14ac:dyDescent="0.2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hidden="1" x14ac:dyDescent="0.2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hidden="1" x14ac:dyDescent="0.2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hidden="1" x14ac:dyDescent="0.2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hidden="1" x14ac:dyDescent="0.2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hidden="1" x14ac:dyDescent="0.2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hidden="1" x14ac:dyDescent="0.2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hidden="1" x14ac:dyDescent="0.2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hidden="1" x14ac:dyDescent="0.2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hidden="1" x14ac:dyDescent="0.2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hidden="1" x14ac:dyDescent="0.2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hidden="1" x14ac:dyDescent="0.2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hidden="1" x14ac:dyDescent="0.2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hidden="1" x14ac:dyDescent="0.2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hidden="1" x14ac:dyDescent="0.2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hidden="1" x14ac:dyDescent="0.2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hidden="1" x14ac:dyDescent="0.2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hidden="1" x14ac:dyDescent="0.2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hidden="1" x14ac:dyDescent="0.2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hidden="1" x14ac:dyDescent="0.2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hidden="1" x14ac:dyDescent="0.2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hidden="1" x14ac:dyDescent="0.2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hidden="1" x14ac:dyDescent="0.2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hidden="1" x14ac:dyDescent="0.2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hidden="1" x14ac:dyDescent="0.2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hidden="1" x14ac:dyDescent="0.2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hidden="1" x14ac:dyDescent="0.2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hidden="1" x14ac:dyDescent="0.2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hidden="1" x14ac:dyDescent="0.2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hidden="1" x14ac:dyDescent="0.2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hidden="1" x14ac:dyDescent="0.2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hidden="1" x14ac:dyDescent="0.2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hidden="1" x14ac:dyDescent="0.2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hidden="1" x14ac:dyDescent="0.2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hidden="1" x14ac:dyDescent="0.2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hidden="1" x14ac:dyDescent="0.2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hidden="1" x14ac:dyDescent="0.2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hidden="1" x14ac:dyDescent="0.2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hidden="1" x14ac:dyDescent="0.2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hidden="1" x14ac:dyDescent="0.2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hidden="1" x14ac:dyDescent="0.2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hidden="1" x14ac:dyDescent="0.2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hidden="1" x14ac:dyDescent="0.2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hidden="1" x14ac:dyDescent="0.2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hidden="1" x14ac:dyDescent="0.2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hidden="1" x14ac:dyDescent="0.2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hidden="1" x14ac:dyDescent="0.2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hidden="1" x14ac:dyDescent="0.2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hidden="1" x14ac:dyDescent="0.2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hidden="1" x14ac:dyDescent="0.2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hidden="1" x14ac:dyDescent="0.2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hidden="1" x14ac:dyDescent="0.2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hidden="1" x14ac:dyDescent="0.2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hidden="1" x14ac:dyDescent="0.2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hidden="1" x14ac:dyDescent="0.25">
      <c r="A4982" t="s">
        <v>508</v>
      </c>
      <c r="B4982" t="s">
        <v>509</v>
      </c>
      <c r="C4982" t="s">
        <v>510</v>
      </c>
      <c r="D4982" t="s">
        <v>362</v>
      </c>
      <c r="E4982" t="s">
        <v>333</v>
      </c>
      <c r="F4982" t="s">
        <v>188</v>
      </c>
      <c r="G4982" t="s">
        <v>189</v>
      </c>
      <c r="H4982" t="s">
        <v>437</v>
      </c>
      <c r="I4982" t="s">
        <v>437</v>
      </c>
      <c r="M4982" t="s">
        <v>396</v>
      </c>
      <c r="O4982" t="s">
        <v>195</v>
      </c>
      <c r="P4982">
        <v>2015</v>
      </c>
      <c r="Q4982">
        <v>1</v>
      </c>
    </row>
    <row r="4983" spans="1:17" hidden="1" x14ac:dyDescent="0.25">
      <c r="A4983" t="s">
        <v>508</v>
      </c>
      <c r="B4983" t="s">
        <v>509</v>
      </c>
      <c r="C4983" t="s">
        <v>510</v>
      </c>
      <c r="D4983" t="s">
        <v>362</v>
      </c>
      <c r="E4983" t="s">
        <v>333</v>
      </c>
      <c r="F4983" t="s">
        <v>188</v>
      </c>
      <c r="G4983" t="s">
        <v>189</v>
      </c>
      <c r="H4983" t="s">
        <v>437</v>
      </c>
      <c r="I4983" t="s">
        <v>437</v>
      </c>
      <c r="M4983" t="s">
        <v>396</v>
      </c>
      <c r="O4983" t="s">
        <v>195</v>
      </c>
      <c r="P4983">
        <v>2020</v>
      </c>
      <c r="Q4983">
        <v>1</v>
      </c>
    </row>
    <row r="4984" spans="1:17" hidden="1" x14ac:dyDescent="0.25">
      <c r="A4984" t="s">
        <v>508</v>
      </c>
      <c r="B4984" t="s">
        <v>509</v>
      </c>
      <c r="C4984" t="s">
        <v>510</v>
      </c>
      <c r="D4984" t="s">
        <v>362</v>
      </c>
      <c r="E4984" t="s">
        <v>333</v>
      </c>
      <c r="F4984" t="s">
        <v>188</v>
      </c>
      <c r="G4984" t="s">
        <v>189</v>
      </c>
      <c r="H4984" t="s">
        <v>437</v>
      </c>
      <c r="I4984" t="s">
        <v>437</v>
      </c>
      <c r="M4984" t="s">
        <v>396</v>
      </c>
      <c r="O4984" t="s">
        <v>265</v>
      </c>
      <c r="P4984">
        <v>2020</v>
      </c>
      <c r="Q4984">
        <v>0</v>
      </c>
    </row>
    <row r="4985" spans="1:17" hidden="1" x14ac:dyDescent="0.25">
      <c r="A4985" t="s">
        <v>508</v>
      </c>
      <c r="B4985" t="s">
        <v>509</v>
      </c>
      <c r="C4985" t="s">
        <v>510</v>
      </c>
      <c r="D4985" t="s">
        <v>362</v>
      </c>
      <c r="E4985" t="s">
        <v>333</v>
      </c>
      <c r="F4985" t="s">
        <v>188</v>
      </c>
      <c r="G4985" t="s">
        <v>189</v>
      </c>
      <c r="H4985" t="s">
        <v>437</v>
      </c>
      <c r="I4985" t="s">
        <v>437</v>
      </c>
      <c r="M4985" t="s">
        <v>396</v>
      </c>
      <c r="O4985" t="s">
        <v>266</v>
      </c>
      <c r="P4985">
        <v>2020</v>
      </c>
      <c r="Q4985">
        <v>1</v>
      </c>
    </row>
    <row r="4986" spans="1:17" hidden="1" x14ac:dyDescent="0.25">
      <c r="A4986" t="s">
        <v>508</v>
      </c>
      <c r="B4986" t="s">
        <v>509</v>
      </c>
      <c r="C4986" t="s">
        <v>510</v>
      </c>
      <c r="D4986" t="s">
        <v>362</v>
      </c>
      <c r="E4986" t="s">
        <v>333</v>
      </c>
      <c r="F4986" t="s">
        <v>188</v>
      </c>
      <c r="G4986" t="s">
        <v>189</v>
      </c>
      <c r="H4986" t="s">
        <v>437</v>
      </c>
      <c r="I4986" t="s">
        <v>437</v>
      </c>
      <c r="M4986" t="s">
        <v>396</v>
      </c>
      <c r="O4986" t="s">
        <v>195</v>
      </c>
      <c r="P4986">
        <v>2030</v>
      </c>
      <c r="Q4986">
        <v>1</v>
      </c>
    </row>
    <row r="4987" spans="1:17" hidden="1" x14ac:dyDescent="0.25">
      <c r="A4987" t="s">
        <v>508</v>
      </c>
      <c r="B4987" t="s">
        <v>509</v>
      </c>
      <c r="C4987" t="s">
        <v>510</v>
      </c>
      <c r="D4987" t="s">
        <v>362</v>
      </c>
      <c r="E4987" t="s">
        <v>333</v>
      </c>
      <c r="F4987" t="s">
        <v>188</v>
      </c>
      <c r="G4987" t="s">
        <v>189</v>
      </c>
      <c r="H4987" t="s">
        <v>437</v>
      </c>
      <c r="I4987" t="s">
        <v>437</v>
      </c>
      <c r="M4987" t="s">
        <v>396</v>
      </c>
      <c r="O4987" t="s">
        <v>195</v>
      </c>
      <c r="P4987">
        <v>2050</v>
      </c>
      <c r="Q4987">
        <v>1</v>
      </c>
    </row>
    <row r="4988" spans="1:17" hidden="1" x14ac:dyDescent="0.25">
      <c r="A4988" t="s">
        <v>508</v>
      </c>
      <c r="B4988" t="s">
        <v>509</v>
      </c>
      <c r="C4988" t="s">
        <v>510</v>
      </c>
      <c r="D4988" t="s">
        <v>362</v>
      </c>
      <c r="E4988" t="s">
        <v>333</v>
      </c>
      <c r="F4988" t="s">
        <v>188</v>
      </c>
      <c r="G4988" t="s">
        <v>189</v>
      </c>
      <c r="H4988" t="s">
        <v>437</v>
      </c>
      <c r="I4988" t="s">
        <v>437</v>
      </c>
      <c r="M4988" t="s">
        <v>396</v>
      </c>
      <c r="O4988" t="s">
        <v>265</v>
      </c>
      <c r="P4988">
        <v>2050</v>
      </c>
      <c r="Q4988">
        <v>0</v>
      </c>
    </row>
    <row r="4989" spans="1:17" hidden="1" x14ac:dyDescent="0.25">
      <c r="A4989" t="s">
        <v>508</v>
      </c>
      <c r="B4989" t="s">
        <v>509</v>
      </c>
      <c r="C4989" t="s">
        <v>510</v>
      </c>
      <c r="D4989" t="s">
        <v>362</v>
      </c>
      <c r="E4989" t="s">
        <v>333</v>
      </c>
      <c r="F4989" t="s">
        <v>188</v>
      </c>
      <c r="G4989" t="s">
        <v>189</v>
      </c>
      <c r="H4989" t="s">
        <v>437</v>
      </c>
      <c r="I4989" t="s">
        <v>437</v>
      </c>
      <c r="M4989" t="s">
        <v>396</v>
      </c>
      <c r="O4989" t="s">
        <v>266</v>
      </c>
      <c r="P4989">
        <v>2050</v>
      </c>
      <c r="Q4989">
        <v>1</v>
      </c>
    </row>
    <row r="4990" spans="1:17" hidden="1" x14ac:dyDescent="0.2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hidden="1" x14ac:dyDescent="0.2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hidden="1" x14ac:dyDescent="0.2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hidden="1" x14ac:dyDescent="0.2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hidden="1" x14ac:dyDescent="0.2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hidden="1" x14ac:dyDescent="0.2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hidden="1" x14ac:dyDescent="0.2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hidden="1" x14ac:dyDescent="0.2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hidden="1" x14ac:dyDescent="0.25">
      <c r="A4998" t="s">
        <v>508</v>
      </c>
      <c r="B4998" t="s">
        <v>509</v>
      </c>
      <c r="C4998" t="s">
        <v>510</v>
      </c>
      <c r="D4998" t="s">
        <v>362</v>
      </c>
      <c r="E4998" t="s">
        <v>333</v>
      </c>
      <c r="F4998" t="s">
        <v>188</v>
      </c>
      <c r="G4998" t="s">
        <v>189</v>
      </c>
      <c r="H4998" t="s">
        <v>442</v>
      </c>
      <c r="I4998" t="s">
        <v>442</v>
      </c>
      <c r="M4998" t="s">
        <v>396</v>
      </c>
      <c r="O4998" t="s">
        <v>195</v>
      </c>
      <c r="P4998">
        <v>2015</v>
      </c>
      <c r="Q4998">
        <v>1</v>
      </c>
    </row>
    <row r="4999" spans="1:17" hidden="1" x14ac:dyDescent="0.25">
      <c r="A4999" t="s">
        <v>508</v>
      </c>
      <c r="B4999" t="s">
        <v>509</v>
      </c>
      <c r="C4999" t="s">
        <v>510</v>
      </c>
      <c r="D4999" t="s">
        <v>362</v>
      </c>
      <c r="E4999" t="s">
        <v>333</v>
      </c>
      <c r="F4999" t="s">
        <v>188</v>
      </c>
      <c r="G4999" t="s">
        <v>189</v>
      </c>
      <c r="H4999" t="s">
        <v>442</v>
      </c>
      <c r="I4999" t="s">
        <v>442</v>
      </c>
      <c r="M4999" t="s">
        <v>396</v>
      </c>
      <c r="O4999" t="s">
        <v>195</v>
      </c>
      <c r="P4999">
        <v>2020</v>
      </c>
      <c r="Q4999">
        <v>1</v>
      </c>
    </row>
    <row r="5000" spans="1:17" hidden="1" x14ac:dyDescent="0.25">
      <c r="A5000" t="s">
        <v>508</v>
      </c>
      <c r="B5000" t="s">
        <v>509</v>
      </c>
      <c r="C5000" t="s">
        <v>510</v>
      </c>
      <c r="D5000" t="s">
        <v>362</v>
      </c>
      <c r="E5000" t="s">
        <v>333</v>
      </c>
      <c r="F5000" t="s">
        <v>188</v>
      </c>
      <c r="G5000" t="s">
        <v>189</v>
      </c>
      <c r="H5000" t="s">
        <v>442</v>
      </c>
      <c r="I5000" t="s">
        <v>442</v>
      </c>
      <c r="M5000" t="s">
        <v>396</v>
      </c>
      <c r="O5000" t="s">
        <v>265</v>
      </c>
      <c r="P5000">
        <v>2020</v>
      </c>
      <c r="Q5000">
        <v>0</v>
      </c>
    </row>
    <row r="5001" spans="1:17" hidden="1" x14ac:dyDescent="0.25">
      <c r="A5001" t="s">
        <v>508</v>
      </c>
      <c r="B5001" t="s">
        <v>509</v>
      </c>
      <c r="C5001" t="s">
        <v>510</v>
      </c>
      <c r="D5001" t="s">
        <v>362</v>
      </c>
      <c r="E5001" t="s">
        <v>333</v>
      </c>
      <c r="F5001" t="s">
        <v>188</v>
      </c>
      <c r="G5001" t="s">
        <v>189</v>
      </c>
      <c r="H5001" t="s">
        <v>442</v>
      </c>
      <c r="I5001" t="s">
        <v>442</v>
      </c>
      <c r="M5001" t="s">
        <v>396</v>
      </c>
      <c r="O5001" t="s">
        <v>266</v>
      </c>
      <c r="P5001">
        <v>2020</v>
      </c>
      <c r="Q5001">
        <v>1</v>
      </c>
    </row>
    <row r="5002" spans="1:17" hidden="1" x14ac:dyDescent="0.25">
      <c r="A5002" t="s">
        <v>508</v>
      </c>
      <c r="B5002" t="s">
        <v>509</v>
      </c>
      <c r="C5002" t="s">
        <v>510</v>
      </c>
      <c r="D5002" t="s">
        <v>362</v>
      </c>
      <c r="E5002" t="s">
        <v>333</v>
      </c>
      <c r="F5002" t="s">
        <v>188</v>
      </c>
      <c r="G5002" t="s">
        <v>189</v>
      </c>
      <c r="H5002" t="s">
        <v>442</v>
      </c>
      <c r="I5002" t="s">
        <v>442</v>
      </c>
      <c r="M5002" t="s">
        <v>396</v>
      </c>
      <c r="O5002" t="s">
        <v>195</v>
      </c>
      <c r="P5002">
        <v>2030</v>
      </c>
      <c r="Q5002">
        <v>1</v>
      </c>
    </row>
    <row r="5003" spans="1:17" hidden="1" x14ac:dyDescent="0.25">
      <c r="A5003" t="s">
        <v>508</v>
      </c>
      <c r="B5003" t="s">
        <v>509</v>
      </c>
      <c r="C5003" t="s">
        <v>510</v>
      </c>
      <c r="D5003" t="s">
        <v>362</v>
      </c>
      <c r="E5003" t="s">
        <v>333</v>
      </c>
      <c r="F5003" t="s">
        <v>188</v>
      </c>
      <c r="G5003" t="s">
        <v>189</v>
      </c>
      <c r="H5003" t="s">
        <v>442</v>
      </c>
      <c r="I5003" t="s">
        <v>442</v>
      </c>
      <c r="M5003" t="s">
        <v>396</v>
      </c>
      <c r="O5003" t="s">
        <v>195</v>
      </c>
      <c r="P5003">
        <v>2050</v>
      </c>
      <c r="Q5003">
        <v>1</v>
      </c>
    </row>
    <row r="5004" spans="1:17" hidden="1" x14ac:dyDescent="0.25">
      <c r="A5004" t="s">
        <v>508</v>
      </c>
      <c r="B5004" t="s">
        <v>509</v>
      </c>
      <c r="C5004" t="s">
        <v>510</v>
      </c>
      <c r="D5004" t="s">
        <v>362</v>
      </c>
      <c r="E5004" t="s">
        <v>333</v>
      </c>
      <c r="F5004" t="s">
        <v>188</v>
      </c>
      <c r="G5004" t="s">
        <v>189</v>
      </c>
      <c r="H5004" t="s">
        <v>442</v>
      </c>
      <c r="I5004" t="s">
        <v>442</v>
      </c>
      <c r="M5004" t="s">
        <v>396</v>
      </c>
      <c r="O5004" t="s">
        <v>265</v>
      </c>
      <c r="P5004">
        <v>2050</v>
      </c>
      <c r="Q5004">
        <v>0</v>
      </c>
    </row>
    <row r="5005" spans="1:17" hidden="1" x14ac:dyDescent="0.25">
      <c r="A5005" t="s">
        <v>508</v>
      </c>
      <c r="B5005" t="s">
        <v>509</v>
      </c>
      <c r="C5005" t="s">
        <v>510</v>
      </c>
      <c r="D5005" t="s">
        <v>362</v>
      </c>
      <c r="E5005" t="s">
        <v>333</v>
      </c>
      <c r="F5005" t="s">
        <v>188</v>
      </c>
      <c r="G5005" t="s">
        <v>189</v>
      </c>
      <c r="H5005" t="s">
        <v>442</v>
      </c>
      <c r="I5005" t="s">
        <v>442</v>
      </c>
      <c r="M5005" t="s">
        <v>396</v>
      </c>
      <c r="O5005" t="s">
        <v>266</v>
      </c>
      <c r="P5005">
        <v>2050</v>
      </c>
      <c r="Q5005">
        <v>1</v>
      </c>
    </row>
    <row r="5006" spans="1:17" hidden="1" x14ac:dyDescent="0.2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hidden="1" x14ac:dyDescent="0.2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hidden="1" x14ac:dyDescent="0.2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hidden="1" x14ac:dyDescent="0.2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hidden="1" x14ac:dyDescent="0.2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hidden="1" x14ac:dyDescent="0.2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hidden="1" x14ac:dyDescent="0.2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hidden="1" x14ac:dyDescent="0.2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hidden="1" x14ac:dyDescent="0.2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hidden="1" x14ac:dyDescent="0.2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hidden="1" x14ac:dyDescent="0.2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hidden="1" x14ac:dyDescent="0.2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hidden="1" x14ac:dyDescent="0.2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hidden="1" x14ac:dyDescent="0.2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hidden="1" x14ac:dyDescent="0.2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hidden="1" x14ac:dyDescent="0.2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hidden="1" x14ac:dyDescent="0.2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hidden="1" x14ac:dyDescent="0.2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hidden="1" x14ac:dyDescent="0.2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hidden="1" x14ac:dyDescent="0.2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hidden="1" x14ac:dyDescent="0.2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hidden="1" x14ac:dyDescent="0.2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hidden="1" x14ac:dyDescent="0.2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hidden="1" x14ac:dyDescent="0.2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hidden="1" x14ac:dyDescent="0.2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hidden="1" x14ac:dyDescent="0.2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hidden="1" x14ac:dyDescent="0.2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hidden="1" x14ac:dyDescent="0.2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hidden="1" x14ac:dyDescent="0.2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hidden="1" x14ac:dyDescent="0.2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hidden="1" x14ac:dyDescent="0.2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hidden="1" x14ac:dyDescent="0.2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hidden="1" x14ac:dyDescent="0.2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hidden="1" x14ac:dyDescent="0.2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hidden="1" x14ac:dyDescent="0.2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hidden="1" x14ac:dyDescent="0.2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hidden="1" x14ac:dyDescent="0.2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hidden="1" x14ac:dyDescent="0.2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hidden="1" x14ac:dyDescent="0.2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hidden="1" x14ac:dyDescent="0.2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hidden="1" x14ac:dyDescent="0.25">
      <c r="A5046" t="s">
        <v>508</v>
      </c>
      <c r="B5046" t="s">
        <v>509</v>
      </c>
      <c r="C5046" t="s">
        <v>510</v>
      </c>
      <c r="D5046" t="s">
        <v>362</v>
      </c>
      <c r="E5046" t="s">
        <v>333</v>
      </c>
      <c r="F5046" t="s">
        <v>188</v>
      </c>
      <c r="G5046" t="s">
        <v>189</v>
      </c>
      <c r="H5046" t="s">
        <v>456</v>
      </c>
      <c r="I5046" t="s">
        <v>456</v>
      </c>
      <c r="M5046" t="s">
        <v>381</v>
      </c>
      <c r="O5046" t="s">
        <v>195</v>
      </c>
      <c r="P5046">
        <v>2015</v>
      </c>
      <c r="Q5046">
        <v>0</v>
      </c>
    </row>
    <row r="5047" spans="1:17" hidden="1" x14ac:dyDescent="0.25">
      <c r="A5047" t="s">
        <v>508</v>
      </c>
      <c r="B5047" t="s">
        <v>509</v>
      </c>
      <c r="C5047" t="s">
        <v>510</v>
      </c>
      <c r="D5047" t="s">
        <v>362</v>
      </c>
      <c r="E5047" t="s">
        <v>333</v>
      </c>
      <c r="F5047" t="s">
        <v>188</v>
      </c>
      <c r="G5047" t="s">
        <v>189</v>
      </c>
      <c r="H5047" t="s">
        <v>456</v>
      </c>
      <c r="I5047" t="s">
        <v>456</v>
      </c>
      <c r="M5047" t="s">
        <v>381</v>
      </c>
      <c r="O5047" t="s">
        <v>195</v>
      </c>
      <c r="P5047">
        <v>2020</v>
      </c>
      <c r="Q5047">
        <v>0</v>
      </c>
    </row>
    <row r="5048" spans="1:17" hidden="1" x14ac:dyDescent="0.25">
      <c r="A5048" t="s">
        <v>508</v>
      </c>
      <c r="B5048" t="s">
        <v>509</v>
      </c>
      <c r="C5048" t="s">
        <v>510</v>
      </c>
      <c r="D5048" t="s">
        <v>362</v>
      </c>
      <c r="E5048" t="s">
        <v>333</v>
      </c>
      <c r="F5048" t="s">
        <v>188</v>
      </c>
      <c r="G5048" t="s">
        <v>189</v>
      </c>
      <c r="H5048" t="s">
        <v>456</v>
      </c>
      <c r="I5048" t="s">
        <v>456</v>
      </c>
      <c r="M5048" t="s">
        <v>381</v>
      </c>
      <c r="O5048" t="s">
        <v>265</v>
      </c>
      <c r="P5048">
        <v>2020</v>
      </c>
      <c r="Q5048">
        <v>0</v>
      </c>
    </row>
    <row r="5049" spans="1:17" hidden="1" x14ac:dyDescent="0.25">
      <c r="A5049" t="s">
        <v>508</v>
      </c>
      <c r="B5049" t="s">
        <v>509</v>
      </c>
      <c r="C5049" t="s">
        <v>510</v>
      </c>
      <c r="D5049" t="s">
        <v>362</v>
      </c>
      <c r="E5049" t="s">
        <v>333</v>
      </c>
      <c r="F5049" t="s">
        <v>188</v>
      </c>
      <c r="G5049" t="s">
        <v>189</v>
      </c>
      <c r="H5049" t="s">
        <v>456</v>
      </c>
      <c r="I5049" t="s">
        <v>456</v>
      </c>
      <c r="M5049" t="s">
        <v>381</v>
      </c>
      <c r="O5049" t="s">
        <v>266</v>
      </c>
      <c r="P5049">
        <v>2020</v>
      </c>
      <c r="Q5049">
        <v>1</v>
      </c>
    </row>
    <row r="5050" spans="1:17" hidden="1" x14ac:dyDescent="0.25">
      <c r="A5050" t="s">
        <v>508</v>
      </c>
      <c r="B5050" t="s">
        <v>509</v>
      </c>
      <c r="C5050" t="s">
        <v>510</v>
      </c>
      <c r="D5050" t="s">
        <v>362</v>
      </c>
      <c r="E5050" t="s">
        <v>333</v>
      </c>
      <c r="F5050" t="s">
        <v>188</v>
      </c>
      <c r="G5050" t="s">
        <v>189</v>
      </c>
      <c r="H5050" t="s">
        <v>456</v>
      </c>
      <c r="I5050" t="s">
        <v>456</v>
      </c>
      <c r="M5050" t="s">
        <v>381</v>
      </c>
      <c r="O5050" t="s">
        <v>195</v>
      </c>
      <c r="P5050">
        <v>2030</v>
      </c>
      <c r="Q5050">
        <v>0</v>
      </c>
    </row>
    <row r="5051" spans="1:17" hidden="1" x14ac:dyDescent="0.25">
      <c r="A5051" t="s">
        <v>508</v>
      </c>
      <c r="B5051" t="s">
        <v>509</v>
      </c>
      <c r="C5051" t="s">
        <v>510</v>
      </c>
      <c r="D5051" t="s">
        <v>362</v>
      </c>
      <c r="E5051" t="s">
        <v>333</v>
      </c>
      <c r="F5051" t="s">
        <v>188</v>
      </c>
      <c r="G5051" t="s">
        <v>189</v>
      </c>
      <c r="H5051" t="s">
        <v>456</v>
      </c>
      <c r="I5051" t="s">
        <v>456</v>
      </c>
      <c r="M5051" t="s">
        <v>381</v>
      </c>
      <c r="O5051" t="s">
        <v>195</v>
      </c>
      <c r="P5051">
        <v>2050</v>
      </c>
      <c r="Q5051">
        <v>0</v>
      </c>
    </row>
    <row r="5052" spans="1:17" hidden="1" x14ac:dyDescent="0.25">
      <c r="A5052" t="s">
        <v>508</v>
      </c>
      <c r="B5052" t="s">
        <v>509</v>
      </c>
      <c r="C5052" t="s">
        <v>510</v>
      </c>
      <c r="D5052" t="s">
        <v>362</v>
      </c>
      <c r="E5052" t="s">
        <v>333</v>
      </c>
      <c r="F5052" t="s">
        <v>188</v>
      </c>
      <c r="G5052" t="s">
        <v>189</v>
      </c>
      <c r="H5052" t="s">
        <v>456</v>
      </c>
      <c r="I5052" t="s">
        <v>456</v>
      </c>
      <c r="M5052" t="s">
        <v>381</v>
      </c>
      <c r="O5052" t="s">
        <v>265</v>
      </c>
      <c r="P5052">
        <v>2050</v>
      </c>
      <c r="Q5052">
        <v>0</v>
      </c>
    </row>
    <row r="5053" spans="1:17" hidden="1" x14ac:dyDescent="0.25">
      <c r="A5053" t="s">
        <v>508</v>
      </c>
      <c r="B5053" t="s">
        <v>509</v>
      </c>
      <c r="C5053" t="s">
        <v>510</v>
      </c>
      <c r="D5053" t="s">
        <v>362</v>
      </c>
      <c r="E5053" t="s">
        <v>333</v>
      </c>
      <c r="F5053" t="s">
        <v>188</v>
      </c>
      <c r="G5053" t="s">
        <v>189</v>
      </c>
      <c r="H5053" t="s">
        <v>456</v>
      </c>
      <c r="I5053" t="s">
        <v>456</v>
      </c>
      <c r="M5053" t="s">
        <v>381</v>
      </c>
      <c r="O5053" t="s">
        <v>266</v>
      </c>
      <c r="P5053">
        <v>2050</v>
      </c>
      <c r="Q5053">
        <v>1</v>
      </c>
    </row>
    <row r="5054" spans="1:17" hidden="1" x14ac:dyDescent="0.2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hidden="1" x14ac:dyDescent="0.2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hidden="1" x14ac:dyDescent="0.2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hidden="1" x14ac:dyDescent="0.2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hidden="1" x14ac:dyDescent="0.2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hidden="1" x14ac:dyDescent="0.2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hidden="1" x14ac:dyDescent="0.2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hidden="1" x14ac:dyDescent="0.2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hidden="1" x14ac:dyDescent="0.2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hidden="1" x14ac:dyDescent="0.2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hidden="1" x14ac:dyDescent="0.2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hidden="1" x14ac:dyDescent="0.2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hidden="1" x14ac:dyDescent="0.2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hidden="1" x14ac:dyDescent="0.2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hidden="1" x14ac:dyDescent="0.2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hidden="1" x14ac:dyDescent="0.2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hidden="1" x14ac:dyDescent="0.2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hidden="1" x14ac:dyDescent="0.2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hidden="1" x14ac:dyDescent="0.2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hidden="1" x14ac:dyDescent="0.2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hidden="1" x14ac:dyDescent="0.2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hidden="1" x14ac:dyDescent="0.2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hidden="1" x14ac:dyDescent="0.2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hidden="1" x14ac:dyDescent="0.2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hidden="1" x14ac:dyDescent="0.2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hidden="1" x14ac:dyDescent="0.2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hidden="1" x14ac:dyDescent="0.2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hidden="1" x14ac:dyDescent="0.2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hidden="1" x14ac:dyDescent="0.2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hidden="1" x14ac:dyDescent="0.2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hidden="1" x14ac:dyDescent="0.2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hidden="1" x14ac:dyDescent="0.2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hidden="1" x14ac:dyDescent="0.2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hidden="1" x14ac:dyDescent="0.2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hidden="1" x14ac:dyDescent="0.2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hidden="1" x14ac:dyDescent="0.2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hidden="1" x14ac:dyDescent="0.2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hidden="1" x14ac:dyDescent="0.2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hidden="1" x14ac:dyDescent="0.2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hidden="1" x14ac:dyDescent="0.2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hidden="1" x14ac:dyDescent="0.2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hidden="1" x14ac:dyDescent="0.2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hidden="1" x14ac:dyDescent="0.2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hidden="1" x14ac:dyDescent="0.2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hidden="1" x14ac:dyDescent="0.2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hidden="1" x14ac:dyDescent="0.2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hidden="1" x14ac:dyDescent="0.2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hidden="1" x14ac:dyDescent="0.2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hidden="1" x14ac:dyDescent="0.2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hidden="1" x14ac:dyDescent="0.2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hidden="1" x14ac:dyDescent="0.2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hidden="1" x14ac:dyDescent="0.2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hidden="1" x14ac:dyDescent="0.2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hidden="1" x14ac:dyDescent="0.2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hidden="1" x14ac:dyDescent="0.2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hidden="1" x14ac:dyDescent="0.2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hidden="1" x14ac:dyDescent="0.2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hidden="1" x14ac:dyDescent="0.2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hidden="1" x14ac:dyDescent="0.2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hidden="1" x14ac:dyDescent="0.2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hidden="1" x14ac:dyDescent="0.2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hidden="1" x14ac:dyDescent="0.2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hidden="1" x14ac:dyDescent="0.2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hidden="1" x14ac:dyDescent="0.2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hidden="1" x14ac:dyDescent="0.2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hidden="1" x14ac:dyDescent="0.2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hidden="1" x14ac:dyDescent="0.2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hidden="1" x14ac:dyDescent="0.2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hidden="1" x14ac:dyDescent="0.2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hidden="1" x14ac:dyDescent="0.2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hidden="1" x14ac:dyDescent="0.2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hidden="1" x14ac:dyDescent="0.2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hidden="1" x14ac:dyDescent="0.25">
      <c r="A5126" t="s">
        <v>512</v>
      </c>
      <c r="B5126" t="s">
        <v>513</v>
      </c>
      <c r="C5126" t="s">
        <v>510</v>
      </c>
      <c r="D5126" t="s">
        <v>362</v>
      </c>
      <c r="E5126" t="s">
        <v>333</v>
      </c>
      <c r="F5126" t="s">
        <v>349</v>
      </c>
      <c r="G5126" t="s">
        <v>196</v>
      </c>
      <c r="H5126" t="s">
        <v>355</v>
      </c>
      <c r="I5126" t="s">
        <v>136</v>
      </c>
      <c r="K5126" t="s">
        <v>276</v>
      </c>
      <c r="O5126" t="s">
        <v>195</v>
      </c>
      <c r="P5126">
        <v>2015</v>
      </c>
      <c r="Q5126">
        <v>3</v>
      </c>
    </row>
    <row r="5127" spans="1:17" hidden="1" x14ac:dyDescent="0.25">
      <c r="A5127" t="s">
        <v>512</v>
      </c>
      <c r="B5127" t="s">
        <v>513</v>
      </c>
      <c r="C5127" t="s">
        <v>510</v>
      </c>
      <c r="D5127" t="s">
        <v>362</v>
      </c>
      <c r="E5127" t="s">
        <v>333</v>
      </c>
      <c r="F5127" t="s">
        <v>349</v>
      </c>
      <c r="G5127" t="s">
        <v>196</v>
      </c>
      <c r="H5127" t="s">
        <v>355</v>
      </c>
      <c r="I5127" t="s">
        <v>136</v>
      </c>
      <c r="K5127" t="s">
        <v>276</v>
      </c>
      <c r="O5127" t="s">
        <v>195</v>
      </c>
      <c r="P5127">
        <v>2020</v>
      </c>
      <c r="Q5127">
        <v>3</v>
      </c>
    </row>
    <row r="5128" spans="1:17" hidden="1" x14ac:dyDescent="0.2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hidden="1" x14ac:dyDescent="0.2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hidden="1" x14ac:dyDescent="0.25">
      <c r="A5130" t="s">
        <v>512</v>
      </c>
      <c r="B5130" t="s">
        <v>513</v>
      </c>
      <c r="C5130" t="s">
        <v>510</v>
      </c>
      <c r="D5130" t="s">
        <v>362</v>
      </c>
      <c r="E5130" t="s">
        <v>333</v>
      </c>
      <c r="F5130" t="s">
        <v>349</v>
      </c>
      <c r="G5130" t="s">
        <v>196</v>
      </c>
      <c r="H5130" t="s">
        <v>355</v>
      </c>
      <c r="I5130" t="s">
        <v>136</v>
      </c>
      <c r="K5130" t="s">
        <v>276</v>
      </c>
      <c r="O5130" t="s">
        <v>195</v>
      </c>
      <c r="P5130">
        <v>2030</v>
      </c>
      <c r="Q5130">
        <v>3</v>
      </c>
    </row>
    <row r="5131" spans="1:17" hidden="1" x14ac:dyDescent="0.25">
      <c r="A5131" t="s">
        <v>512</v>
      </c>
      <c r="B5131" t="s">
        <v>513</v>
      </c>
      <c r="C5131" t="s">
        <v>510</v>
      </c>
      <c r="D5131" t="s">
        <v>362</v>
      </c>
      <c r="E5131" t="s">
        <v>333</v>
      </c>
      <c r="F5131" t="s">
        <v>349</v>
      </c>
      <c r="G5131" t="s">
        <v>196</v>
      </c>
      <c r="H5131" t="s">
        <v>355</v>
      </c>
      <c r="I5131" t="s">
        <v>136</v>
      </c>
      <c r="K5131" t="s">
        <v>276</v>
      </c>
      <c r="O5131" t="s">
        <v>195</v>
      </c>
      <c r="P5131">
        <v>2050</v>
      </c>
      <c r="Q5131">
        <v>3</v>
      </c>
    </row>
    <row r="5132" spans="1:17" hidden="1" x14ac:dyDescent="0.2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hidden="1" x14ac:dyDescent="0.2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hidden="1" x14ac:dyDescent="0.2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hidden="1" x14ac:dyDescent="0.2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hidden="1" x14ac:dyDescent="0.2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hidden="1" x14ac:dyDescent="0.2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hidden="1" x14ac:dyDescent="0.2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hidden="1" x14ac:dyDescent="0.2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hidden="1" x14ac:dyDescent="0.2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hidden="1" x14ac:dyDescent="0.2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hidden="1" x14ac:dyDescent="0.2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hidden="1" x14ac:dyDescent="0.2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hidden="1" x14ac:dyDescent="0.2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hidden="1" x14ac:dyDescent="0.2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hidden="1" x14ac:dyDescent="0.2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hidden="1" x14ac:dyDescent="0.2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hidden="1" x14ac:dyDescent="0.2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hidden="1" x14ac:dyDescent="0.2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hidden="1" x14ac:dyDescent="0.2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hidden="1" x14ac:dyDescent="0.2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hidden="1" x14ac:dyDescent="0.2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hidden="1" x14ac:dyDescent="0.2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hidden="1" x14ac:dyDescent="0.2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hidden="1" x14ac:dyDescent="0.2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hidden="1" x14ac:dyDescent="0.2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hidden="1" x14ac:dyDescent="0.2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hidden="1" x14ac:dyDescent="0.2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hidden="1" x14ac:dyDescent="0.2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hidden="1" x14ac:dyDescent="0.2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hidden="1" x14ac:dyDescent="0.2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hidden="1" x14ac:dyDescent="0.2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hidden="1" x14ac:dyDescent="0.2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hidden="1" x14ac:dyDescent="0.2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hidden="1" x14ac:dyDescent="0.2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hidden="1" x14ac:dyDescent="0.2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hidden="1" x14ac:dyDescent="0.2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hidden="1" x14ac:dyDescent="0.2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hidden="1" x14ac:dyDescent="0.2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hidden="1" x14ac:dyDescent="0.2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hidden="1" x14ac:dyDescent="0.2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hidden="1" x14ac:dyDescent="0.2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hidden="1" x14ac:dyDescent="0.2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hidden="1" x14ac:dyDescent="0.2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hidden="1" x14ac:dyDescent="0.2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hidden="1" x14ac:dyDescent="0.2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hidden="1" x14ac:dyDescent="0.2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hidden="1" x14ac:dyDescent="0.2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hidden="1" x14ac:dyDescent="0.2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hidden="1" x14ac:dyDescent="0.2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hidden="1" x14ac:dyDescent="0.2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hidden="1" x14ac:dyDescent="0.2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hidden="1" x14ac:dyDescent="0.2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hidden="1" x14ac:dyDescent="0.2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hidden="1" x14ac:dyDescent="0.2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hidden="1" x14ac:dyDescent="0.2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hidden="1" x14ac:dyDescent="0.2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hidden="1" x14ac:dyDescent="0.2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hidden="1" x14ac:dyDescent="0.2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hidden="1" x14ac:dyDescent="0.2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hidden="1" x14ac:dyDescent="0.2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hidden="1" x14ac:dyDescent="0.2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hidden="1" x14ac:dyDescent="0.2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hidden="1" x14ac:dyDescent="0.2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hidden="1" x14ac:dyDescent="0.2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hidden="1" x14ac:dyDescent="0.2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hidden="1" x14ac:dyDescent="0.2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hidden="1" x14ac:dyDescent="0.2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hidden="1" x14ac:dyDescent="0.2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hidden="1" x14ac:dyDescent="0.2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hidden="1" x14ac:dyDescent="0.2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hidden="1" x14ac:dyDescent="0.2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hidden="1" x14ac:dyDescent="0.2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hidden="1" x14ac:dyDescent="0.2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hidden="1" x14ac:dyDescent="0.2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hidden="1" x14ac:dyDescent="0.2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hidden="1" x14ac:dyDescent="0.2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hidden="1" x14ac:dyDescent="0.2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hidden="1" x14ac:dyDescent="0.2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hidden="1" x14ac:dyDescent="0.2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hidden="1" x14ac:dyDescent="0.2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hidden="1" x14ac:dyDescent="0.2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hidden="1" x14ac:dyDescent="0.2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hidden="1" x14ac:dyDescent="0.2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hidden="1" x14ac:dyDescent="0.2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hidden="1" x14ac:dyDescent="0.2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hidden="1" x14ac:dyDescent="0.2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hidden="1" x14ac:dyDescent="0.2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hidden="1" x14ac:dyDescent="0.2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hidden="1" x14ac:dyDescent="0.2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hidden="1" x14ac:dyDescent="0.2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hidden="1" x14ac:dyDescent="0.2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hidden="1" x14ac:dyDescent="0.2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hidden="1" x14ac:dyDescent="0.2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hidden="1" x14ac:dyDescent="0.2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hidden="1" x14ac:dyDescent="0.2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hidden="1" x14ac:dyDescent="0.2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hidden="1" x14ac:dyDescent="0.2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hidden="1" x14ac:dyDescent="0.2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hidden="1" x14ac:dyDescent="0.2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hidden="1" x14ac:dyDescent="0.2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hidden="1" x14ac:dyDescent="0.2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hidden="1" x14ac:dyDescent="0.2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hidden="1" x14ac:dyDescent="0.2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hidden="1" x14ac:dyDescent="0.2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hidden="1" x14ac:dyDescent="0.2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hidden="1" x14ac:dyDescent="0.2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hidden="1" x14ac:dyDescent="0.2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hidden="1" x14ac:dyDescent="0.2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hidden="1" x14ac:dyDescent="0.2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hidden="1" x14ac:dyDescent="0.2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hidden="1" x14ac:dyDescent="0.2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hidden="1" x14ac:dyDescent="0.2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hidden="1" x14ac:dyDescent="0.2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hidden="1" x14ac:dyDescent="0.2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hidden="1" x14ac:dyDescent="0.2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hidden="1" x14ac:dyDescent="0.2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hidden="1" x14ac:dyDescent="0.2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hidden="1" x14ac:dyDescent="0.2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hidden="1" x14ac:dyDescent="0.2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hidden="1" x14ac:dyDescent="0.2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hidden="1" x14ac:dyDescent="0.2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hidden="1" x14ac:dyDescent="0.2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hidden="1" x14ac:dyDescent="0.2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hidden="1" x14ac:dyDescent="0.2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hidden="1" x14ac:dyDescent="0.2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hidden="1" x14ac:dyDescent="0.2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hidden="1" x14ac:dyDescent="0.2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hidden="1" x14ac:dyDescent="0.2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hidden="1" x14ac:dyDescent="0.2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hidden="1" x14ac:dyDescent="0.2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hidden="1" x14ac:dyDescent="0.2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hidden="1" x14ac:dyDescent="0.2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hidden="1" x14ac:dyDescent="0.2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hidden="1" x14ac:dyDescent="0.2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hidden="1" x14ac:dyDescent="0.2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hidden="1" x14ac:dyDescent="0.2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hidden="1" x14ac:dyDescent="0.2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hidden="1" x14ac:dyDescent="0.2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hidden="1" x14ac:dyDescent="0.2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hidden="1" x14ac:dyDescent="0.2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hidden="1" x14ac:dyDescent="0.2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hidden="1" x14ac:dyDescent="0.2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hidden="1" x14ac:dyDescent="0.2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hidden="1" x14ac:dyDescent="0.2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hidden="1" x14ac:dyDescent="0.2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hidden="1" x14ac:dyDescent="0.2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hidden="1" x14ac:dyDescent="0.2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hidden="1" x14ac:dyDescent="0.2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hidden="1" x14ac:dyDescent="0.2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hidden="1" x14ac:dyDescent="0.2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hidden="1" x14ac:dyDescent="0.2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hidden="1" x14ac:dyDescent="0.2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hidden="1" x14ac:dyDescent="0.2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hidden="1" x14ac:dyDescent="0.2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hidden="1" x14ac:dyDescent="0.2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hidden="1" x14ac:dyDescent="0.2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hidden="1" x14ac:dyDescent="0.2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hidden="1" x14ac:dyDescent="0.2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hidden="1" x14ac:dyDescent="0.2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hidden="1" x14ac:dyDescent="0.2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hidden="1" x14ac:dyDescent="0.2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hidden="1" x14ac:dyDescent="0.2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hidden="1" x14ac:dyDescent="0.25">
      <c r="A5294" t="s">
        <v>512</v>
      </c>
      <c r="B5294" t="s">
        <v>513</v>
      </c>
      <c r="C5294" t="s">
        <v>510</v>
      </c>
      <c r="D5294" t="s">
        <v>362</v>
      </c>
      <c r="E5294" t="s">
        <v>333</v>
      </c>
      <c r="F5294" t="s">
        <v>349</v>
      </c>
      <c r="G5294" t="s">
        <v>189</v>
      </c>
      <c r="H5294" t="s">
        <v>437</v>
      </c>
      <c r="I5294" t="s">
        <v>437</v>
      </c>
      <c r="M5294" t="s">
        <v>396</v>
      </c>
      <c r="O5294" t="s">
        <v>195</v>
      </c>
      <c r="P5294">
        <v>2015</v>
      </c>
      <c r="Q5294">
        <v>1</v>
      </c>
    </row>
    <row r="5295" spans="1:17" hidden="1" x14ac:dyDescent="0.25">
      <c r="A5295" t="s">
        <v>512</v>
      </c>
      <c r="B5295" t="s">
        <v>513</v>
      </c>
      <c r="C5295" t="s">
        <v>510</v>
      </c>
      <c r="D5295" t="s">
        <v>362</v>
      </c>
      <c r="E5295" t="s">
        <v>333</v>
      </c>
      <c r="F5295" t="s">
        <v>349</v>
      </c>
      <c r="G5295" t="s">
        <v>189</v>
      </c>
      <c r="H5295" t="s">
        <v>437</v>
      </c>
      <c r="I5295" t="s">
        <v>437</v>
      </c>
      <c r="M5295" t="s">
        <v>396</v>
      </c>
      <c r="O5295" t="s">
        <v>195</v>
      </c>
      <c r="P5295">
        <v>2020</v>
      </c>
      <c r="Q5295">
        <v>1</v>
      </c>
    </row>
    <row r="5296" spans="1:17" hidden="1" x14ac:dyDescent="0.25">
      <c r="A5296" t="s">
        <v>512</v>
      </c>
      <c r="B5296" t="s">
        <v>513</v>
      </c>
      <c r="C5296" t="s">
        <v>510</v>
      </c>
      <c r="D5296" t="s">
        <v>362</v>
      </c>
      <c r="E5296" t="s">
        <v>333</v>
      </c>
      <c r="F5296" t="s">
        <v>349</v>
      </c>
      <c r="G5296" t="s">
        <v>189</v>
      </c>
      <c r="H5296" t="s">
        <v>437</v>
      </c>
      <c r="I5296" t="s">
        <v>437</v>
      </c>
      <c r="M5296" t="s">
        <v>396</v>
      </c>
      <c r="O5296" t="s">
        <v>265</v>
      </c>
      <c r="P5296">
        <v>2020</v>
      </c>
      <c r="Q5296">
        <v>0</v>
      </c>
    </row>
    <row r="5297" spans="1:17" hidden="1" x14ac:dyDescent="0.25">
      <c r="A5297" t="s">
        <v>512</v>
      </c>
      <c r="B5297" t="s">
        <v>513</v>
      </c>
      <c r="C5297" t="s">
        <v>510</v>
      </c>
      <c r="D5297" t="s">
        <v>362</v>
      </c>
      <c r="E5297" t="s">
        <v>333</v>
      </c>
      <c r="F5297" t="s">
        <v>349</v>
      </c>
      <c r="G5297" t="s">
        <v>189</v>
      </c>
      <c r="H5297" t="s">
        <v>437</v>
      </c>
      <c r="I5297" t="s">
        <v>437</v>
      </c>
      <c r="M5297" t="s">
        <v>396</v>
      </c>
      <c r="O5297" t="s">
        <v>266</v>
      </c>
      <c r="P5297">
        <v>2020</v>
      </c>
      <c r="Q5297">
        <v>1</v>
      </c>
    </row>
    <row r="5298" spans="1:17" hidden="1" x14ac:dyDescent="0.25">
      <c r="A5298" t="s">
        <v>512</v>
      </c>
      <c r="B5298" t="s">
        <v>513</v>
      </c>
      <c r="C5298" t="s">
        <v>510</v>
      </c>
      <c r="D5298" t="s">
        <v>362</v>
      </c>
      <c r="E5298" t="s">
        <v>333</v>
      </c>
      <c r="F5298" t="s">
        <v>349</v>
      </c>
      <c r="G5298" t="s">
        <v>189</v>
      </c>
      <c r="H5298" t="s">
        <v>437</v>
      </c>
      <c r="I5298" t="s">
        <v>437</v>
      </c>
      <c r="M5298" t="s">
        <v>396</v>
      </c>
      <c r="O5298" t="s">
        <v>195</v>
      </c>
      <c r="P5298">
        <v>2030</v>
      </c>
      <c r="Q5298">
        <v>1</v>
      </c>
    </row>
    <row r="5299" spans="1:17" hidden="1" x14ac:dyDescent="0.25">
      <c r="A5299" t="s">
        <v>512</v>
      </c>
      <c r="B5299" t="s">
        <v>513</v>
      </c>
      <c r="C5299" t="s">
        <v>510</v>
      </c>
      <c r="D5299" t="s">
        <v>362</v>
      </c>
      <c r="E5299" t="s">
        <v>333</v>
      </c>
      <c r="F5299" t="s">
        <v>349</v>
      </c>
      <c r="G5299" t="s">
        <v>189</v>
      </c>
      <c r="H5299" t="s">
        <v>437</v>
      </c>
      <c r="I5299" t="s">
        <v>437</v>
      </c>
      <c r="M5299" t="s">
        <v>396</v>
      </c>
      <c r="O5299" t="s">
        <v>195</v>
      </c>
      <c r="P5299">
        <v>2050</v>
      </c>
      <c r="Q5299">
        <v>1</v>
      </c>
    </row>
    <row r="5300" spans="1:17" hidden="1" x14ac:dyDescent="0.25">
      <c r="A5300" t="s">
        <v>512</v>
      </c>
      <c r="B5300" t="s">
        <v>513</v>
      </c>
      <c r="C5300" t="s">
        <v>510</v>
      </c>
      <c r="D5300" t="s">
        <v>362</v>
      </c>
      <c r="E5300" t="s">
        <v>333</v>
      </c>
      <c r="F5300" t="s">
        <v>349</v>
      </c>
      <c r="G5300" t="s">
        <v>189</v>
      </c>
      <c r="H5300" t="s">
        <v>437</v>
      </c>
      <c r="I5300" t="s">
        <v>437</v>
      </c>
      <c r="M5300" t="s">
        <v>396</v>
      </c>
      <c r="O5300" t="s">
        <v>265</v>
      </c>
      <c r="P5300">
        <v>2050</v>
      </c>
      <c r="Q5300">
        <v>0</v>
      </c>
    </row>
    <row r="5301" spans="1:17" hidden="1" x14ac:dyDescent="0.25">
      <c r="A5301" t="s">
        <v>512</v>
      </c>
      <c r="B5301" t="s">
        <v>513</v>
      </c>
      <c r="C5301" t="s">
        <v>510</v>
      </c>
      <c r="D5301" t="s">
        <v>362</v>
      </c>
      <c r="E5301" t="s">
        <v>333</v>
      </c>
      <c r="F5301" t="s">
        <v>349</v>
      </c>
      <c r="G5301" t="s">
        <v>189</v>
      </c>
      <c r="H5301" t="s">
        <v>437</v>
      </c>
      <c r="I5301" t="s">
        <v>437</v>
      </c>
      <c r="M5301" t="s">
        <v>396</v>
      </c>
      <c r="O5301" t="s">
        <v>266</v>
      </c>
      <c r="P5301">
        <v>2050</v>
      </c>
      <c r="Q5301">
        <v>1</v>
      </c>
    </row>
    <row r="5302" spans="1:17" hidden="1" x14ac:dyDescent="0.2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hidden="1" x14ac:dyDescent="0.2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hidden="1" x14ac:dyDescent="0.2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hidden="1" x14ac:dyDescent="0.2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hidden="1" x14ac:dyDescent="0.2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hidden="1" x14ac:dyDescent="0.2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hidden="1" x14ac:dyDescent="0.2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hidden="1" x14ac:dyDescent="0.2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hidden="1" x14ac:dyDescent="0.25">
      <c r="A5310" t="s">
        <v>512</v>
      </c>
      <c r="B5310" t="s">
        <v>513</v>
      </c>
      <c r="C5310" t="s">
        <v>510</v>
      </c>
      <c r="D5310" t="s">
        <v>362</v>
      </c>
      <c r="E5310" t="s">
        <v>333</v>
      </c>
      <c r="F5310" t="s">
        <v>349</v>
      </c>
      <c r="G5310" t="s">
        <v>189</v>
      </c>
      <c r="H5310" t="s">
        <v>442</v>
      </c>
      <c r="I5310" t="s">
        <v>442</v>
      </c>
      <c r="M5310" t="s">
        <v>396</v>
      </c>
      <c r="O5310" t="s">
        <v>195</v>
      </c>
      <c r="P5310">
        <v>2015</v>
      </c>
      <c r="Q5310">
        <v>1</v>
      </c>
    </row>
    <row r="5311" spans="1:17" hidden="1" x14ac:dyDescent="0.25">
      <c r="A5311" t="s">
        <v>512</v>
      </c>
      <c r="B5311" t="s">
        <v>513</v>
      </c>
      <c r="C5311" t="s">
        <v>510</v>
      </c>
      <c r="D5311" t="s">
        <v>362</v>
      </c>
      <c r="E5311" t="s">
        <v>333</v>
      </c>
      <c r="F5311" t="s">
        <v>349</v>
      </c>
      <c r="G5311" t="s">
        <v>189</v>
      </c>
      <c r="H5311" t="s">
        <v>442</v>
      </c>
      <c r="I5311" t="s">
        <v>442</v>
      </c>
      <c r="M5311" t="s">
        <v>396</v>
      </c>
      <c r="O5311" t="s">
        <v>195</v>
      </c>
      <c r="P5311">
        <v>2020</v>
      </c>
      <c r="Q5311">
        <v>1</v>
      </c>
    </row>
    <row r="5312" spans="1:17" hidden="1" x14ac:dyDescent="0.25">
      <c r="A5312" t="s">
        <v>512</v>
      </c>
      <c r="B5312" t="s">
        <v>513</v>
      </c>
      <c r="C5312" t="s">
        <v>510</v>
      </c>
      <c r="D5312" t="s">
        <v>362</v>
      </c>
      <c r="E5312" t="s">
        <v>333</v>
      </c>
      <c r="F5312" t="s">
        <v>349</v>
      </c>
      <c r="G5312" t="s">
        <v>189</v>
      </c>
      <c r="H5312" t="s">
        <v>442</v>
      </c>
      <c r="I5312" t="s">
        <v>442</v>
      </c>
      <c r="M5312" t="s">
        <v>396</v>
      </c>
      <c r="O5312" t="s">
        <v>265</v>
      </c>
      <c r="P5312">
        <v>2020</v>
      </c>
      <c r="Q5312">
        <v>0</v>
      </c>
    </row>
    <row r="5313" spans="1:17" hidden="1" x14ac:dyDescent="0.25">
      <c r="A5313" t="s">
        <v>512</v>
      </c>
      <c r="B5313" t="s">
        <v>513</v>
      </c>
      <c r="C5313" t="s">
        <v>510</v>
      </c>
      <c r="D5313" t="s">
        <v>362</v>
      </c>
      <c r="E5313" t="s">
        <v>333</v>
      </c>
      <c r="F5313" t="s">
        <v>349</v>
      </c>
      <c r="G5313" t="s">
        <v>189</v>
      </c>
      <c r="H5313" t="s">
        <v>442</v>
      </c>
      <c r="I5313" t="s">
        <v>442</v>
      </c>
      <c r="M5313" t="s">
        <v>396</v>
      </c>
      <c r="O5313" t="s">
        <v>266</v>
      </c>
      <c r="P5313">
        <v>2020</v>
      </c>
      <c r="Q5313">
        <v>1</v>
      </c>
    </row>
    <row r="5314" spans="1:17" hidden="1" x14ac:dyDescent="0.25">
      <c r="A5314" t="s">
        <v>512</v>
      </c>
      <c r="B5314" t="s">
        <v>513</v>
      </c>
      <c r="C5314" t="s">
        <v>510</v>
      </c>
      <c r="D5314" t="s">
        <v>362</v>
      </c>
      <c r="E5314" t="s">
        <v>333</v>
      </c>
      <c r="F5314" t="s">
        <v>349</v>
      </c>
      <c r="G5314" t="s">
        <v>189</v>
      </c>
      <c r="H5314" t="s">
        <v>442</v>
      </c>
      <c r="I5314" t="s">
        <v>442</v>
      </c>
      <c r="M5314" t="s">
        <v>396</v>
      </c>
      <c r="O5314" t="s">
        <v>195</v>
      </c>
      <c r="P5314">
        <v>2030</v>
      </c>
      <c r="Q5314">
        <v>1</v>
      </c>
    </row>
    <row r="5315" spans="1:17" hidden="1" x14ac:dyDescent="0.25">
      <c r="A5315" t="s">
        <v>512</v>
      </c>
      <c r="B5315" t="s">
        <v>513</v>
      </c>
      <c r="C5315" t="s">
        <v>510</v>
      </c>
      <c r="D5315" t="s">
        <v>362</v>
      </c>
      <c r="E5315" t="s">
        <v>333</v>
      </c>
      <c r="F5315" t="s">
        <v>349</v>
      </c>
      <c r="G5315" t="s">
        <v>189</v>
      </c>
      <c r="H5315" t="s">
        <v>442</v>
      </c>
      <c r="I5315" t="s">
        <v>442</v>
      </c>
      <c r="M5315" t="s">
        <v>396</v>
      </c>
      <c r="O5315" t="s">
        <v>195</v>
      </c>
      <c r="P5315">
        <v>2050</v>
      </c>
      <c r="Q5315">
        <v>1</v>
      </c>
    </row>
    <row r="5316" spans="1:17" hidden="1" x14ac:dyDescent="0.25">
      <c r="A5316" t="s">
        <v>512</v>
      </c>
      <c r="B5316" t="s">
        <v>513</v>
      </c>
      <c r="C5316" t="s">
        <v>510</v>
      </c>
      <c r="D5316" t="s">
        <v>362</v>
      </c>
      <c r="E5316" t="s">
        <v>333</v>
      </c>
      <c r="F5316" t="s">
        <v>349</v>
      </c>
      <c r="G5316" t="s">
        <v>189</v>
      </c>
      <c r="H5316" t="s">
        <v>442</v>
      </c>
      <c r="I5316" t="s">
        <v>442</v>
      </c>
      <c r="M5316" t="s">
        <v>396</v>
      </c>
      <c r="O5316" t="s">
        <v>265</v>
      </c>
      <c r="P5316">
        <v>2050</v>
      </c>
      <c r="Q5316">
        <v>0</v>
      </c>
    </row>
    <row r="5317" spans="1:17" hidden="1" x14ac:dyDescent="0.25">
      <c r="A5317" t="s">
        <v>512</v>
      </c>
      <c r="B5317" t="s">
        <v>513</v>
      </c>
      <c r="C5317" t="s">
        <v>510</v>
      </c>
      <c r="D5317" t="s">
        <v>362</v>
      </c>
      <c r="E5317" t="s">
        <v>333</v>
      </c>
      <c r="F5317" t="s">
        <v>349</v>
      </c>
      <c r="G5317" t="s">
        <v>189</v>
      </c>
      <c r="H5317" t="s">
        <v>442</v>
      </c>
      <c r="I5317" t="s">
        <v>442</v>
      </c>
      <c r="M5317" t="s">
        <v>396</v>
      </c>
      <c r="O5317" t="s">
        <v>266</v>
      </c>
      <c r="P5317">
        <v>2050</v>
      </c>
      <c r="Q5317">
        <v>1</v>
      </c>
    </row>
    <row r="5318" spans="1:17" hidden="1" x14ac:dyDescent="0.2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hidden="1" x14ac:dyDescent="0.2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hidden="1" x14ac:dyDescent="0.2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hidden="1" x14ac:dyDescent="0.2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hidden="1" x14ac:dyDescent="0.2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hidden="1" x14ac:dyDescent="0.2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hidden="1" x14ac:dyDescent="0.2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hidden="1" x14ac:dyDescent="0.2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hidden="1" x14ac:dyDescent="0.2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hidden="1" x14ac:dyDescent="0.2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hidden="1" x14ac:dyDescent="0.2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hidden="1" x14ac:dyDescent="0.2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hidden="1" x14ac:dyDescent="0.2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hidden="1" x14ac:dyDescent="0.2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hidden="1" x14ac:dyDescent="0.2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hidden="1" x14ac:dyDescent="0.2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hidden="1" x14ac:dyDescent="0.2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hidden="1" x14ac:dyDescent="0.2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hidden="1" x14ac:dyDescent="0.2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hidden="1" x14ac:dyDescent="0.2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hidden="1" x14ac:dyDescent="0.2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hidden="1" x14ac:dyDescent="0.2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hidden="1" x14ac:dyDescent="0.2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hidden="1" x14ac:dyDescent="0.2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hidden="1" x14ac:dyDescent="0.2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hidden="1" x14ac:dyDescent="0.2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hidden="1" x14ac:dyDescent="0.2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hidden="1" x14ac:dyDescent="0.2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hidden="1" x14ac:dyDescent="0.2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hidden="1" x14ac:dyDescent="0.2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hidden="1" x14ac:dyDescent="0.2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hidden="1" x14ac:dyDescent="0.2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hidden="1" x14ac:dyDescent="0.2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hidden="1" x14ac:dyDescent="0.2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hidden="1" x14ac:dyDescent="0.2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hidden="1" x14ac:dyDescent="0.2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hidden="1" x14ac:dyDescent="0.2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hidden="1" x14ac:dyDescent="0.2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hidden="1" x14ac:dyDescent="0.2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hidden="1" x14ac:dyDescent="0.2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hidden="1" x14ac:dyDescent="0.25">
      <c r="A5358" t="s">
        <v>512</v>
      </c>
      <c r="B5358" t="s">
        <v>513</v>
      </c>
      <c r="C5358" t="s">
        <v>510</v>
      </c>
      <c r="D5358" t="s">
        <v>362</v>
      </c>
      <c r="E5358" t="s">
        <v>333</v>
      </c>
      <c r="F5358" t="s">
        <v>349</v>
      </c>
      <c r="G5358" t="s">
        <v>189</v>
      </c>
      <c r="H5358" t="s">
        <v>456</v>
      </c>
      <c r="I5358" t="s">
        <v>456</v>
      </c>
      <c r="M5358" t="s">
        <v>381</v>
      </c>
      <c r="O5358" t="s">
        <v>195</v>
      </c>
      <c r="P5358">
        <v>2015</v>
      </c>
      <c r="Q5358">
        <v>0</v>
      </c>
    </row>
    <row r="5359" spans="1:17" hidden="1" x14ac:dyDescent="0.25">
      <c r="A5359" t="s">
        <v>512</v>
      </c>
      <c r="B5359" t="s">
        <v>513</v>
      </c>
      <c r="C5359" t="s">
        <v>510</v>
      </c>
      <c r="D5359" t="s">
        <v>362</v>
      </c>
      <c r="E5359" t="s">
        <v>333</v>
      </c>
      <c r="F5359" t="s">
        <v>349</v>
      </c>
      <c r="G5359" t="s">
        <v>189</v>
      </c>
      <c r="H5359" t="s">
        <v>456</v>
      </c>
      <c r="I5359" t="s">
        <v>456</v>
      </c>
      <c r="M5359" t="s">
        <v>381</v>
      </c>
      <c r="O5359" t="s">
        <v>195</v>
      </c>
      <c r="P5359">
        <v>2020</v>
      </c>
      <c r="Q5359">
        <v>0</v>
      </c>
    </row>
    <row r="5360" spans="1:17" hidden="1" x14ac:dyDescent="0.25">
      <c r="A5360" t="s">
        <v>512</v>
      </c>
      <c r="B5360" t="s">
        <v>513</v>
      </c>
      <c r="C5360" t="s">
        <v>510</v>
      </c>
      <c r="D5360" t="s">
        <v>362</v>
      </c>
      <c r="E5360" t="s">
        <v>333</v>
      </c>
      <c r="F5360" t="s">
        <v>349</v>
      </c>
      <c r="G5360" t="s">
        <v>189</v>
      </c>
      <c r="H5360" t="s">
        <v>456</v>
      </c>
      <c r="I5360" t="s">
        <v>456</v>
      </c>
      <c r="M5360" t="s">
        <v>381</v>
      </c>
      <c r="O5360" t="s">
        <v>265</v>
      </c>
      <c r="P5360">
        <v>2020</v>
      </c>
      <c r="Q5360">
        <v>0</v>
      </c>
    </row>
    <row r="5361" spans="1:17" hidden="1" x14ac:dyDescent="0.25">
      <c r="A5361" t="s">
        <v>512</v>
      </c>
      <c r="B5361" t="s">
        <v>513</v>
      </c>
      <c r="C5361" t="s">
        <v>510</v>
      </c>
      <c r="D5361" t="s">
        <v>362</v>
      </c>
      <c r="E5361" t="s">
        <v>333</v>
      </c>
      <c r="F5361" t="s">
        <v>349</v>
      </c>
      <c r="G5361" t="s">
        <v>189</v>
      </c>
      <c r="H5361" t="s">
        <v>456</v>
      </c>
      <c r="I5361" t="s">
        <v>456</v>
      </c>
      <c r="M5361" t="s">
        <v>381</v>
      </c>
      <c r="O5361" t="s">
        <v>266</v>
      </c>
      <c r="P5361">
        <v>2020</v>
      </c>
      <c r="Q5361">
        <v>0</v>
      </c>
    </row>
    <row r="5362" spans="1:17" hidden="1" x14ac:dyDescent="0.25">
      <c r="A5362" t="s">
        <v>512</v>
      </c>
      <c r="B5362" t="s">
        <v>513</v>
      </c>
      <c r="C5362" t="s">
        <v>510</v>
      </c>
      <c r="D5362" t="s">
        <v>362</v>
      </c>
      <c r="E5362" t="s">
        <v>333</v>
      </c>
      <c r="F5362" t="s">
        <v>349</v>
      </c>
      <c r="G5362" t="s">
        <v>189</v>
      </c>
      <c r="H5362" t="s">
        <v>456</v>
      </c>
      <c r="I5362" t="s">
        <v>456</v>
      </c>
      <c r="M5362" t="s">
        <v>381</v>
      </c>
      <c r="O5362" t="s">
        <v>195</v>
      </c>
      <c r="P5362">
        <v>2030</v>
      </c>
      <c r="Q5362">
        <v>0</v>
      </c>
    </row>
    <row r="5363" spans="1:17" hidden="1" x14ac:dyDescent="0.25">
      <c r="A5363" t="s">
        <v>512</v>
      </c>
      <c r="B5363" t="s">
        <v>513</v>
      </c>
      <c r="C5363" t="s">
        <v>510</v>
      </c>
      <c r="D5363" t="s">
        <v>362</v>
      </c>
      <c r="E5363" t="s">
        <v>333</v>
      </c>
      <c r="F5363" t="s">
        <v>349</v>
      </c>
      <c r="G5363" t="s">
        <v>189</v>
      </c>
      <c r="H5363" t="s">
        <v>456</v>
      </c>
      <c r="I5363" t="s">
        <v>456</v>
      </c>
      <c r="M5363" t="s">
        <v>381</v>
      </c>
      <c r="O5363" t="s">
        <v>195</v>
      </c>
      <c r="P5363">
        <v>2050</v>
      </c>
      <c r="Q5363">
        <v>0</v>
      </c>
    </row>
    <row r="5364" spans="1:17" hidden="1" x14ac:dyDescent="0.25">
      <c r="A5364" t="s">
        <v>512</v>
      </c>
      <c r="B5364" t="s">
        <v>513</v>
      </c>
      <c r="C5364" t="s">
        <v>510</v>
      </c>
      <c r="D5364" t="s">
        <v>362</v>
      </c>
      <c r="E5364" t="s">
        <v>333</v>
      </c>
      <c r="F5364" t="s">
        <v>349</v>
      </c>
      <c r="G5364" t="s">
        <v>189</v>
      </c>
      <c r="H5364" t="s">
        <v>456</v>
      </c>
      <c r="I5364" t="s">
        <v>456</v>
      </c>
      <c r="M5364" t="s">
        <v>381</v>
      </c>
      <c r="O5364" t="s">
        <v>265</v>
      </c>
      <c r="P5364">
        <v>2050</v>
      </c>
      <c r="Q5364">
        <v>0</v>
      </c>
    </row>
    <row r="5365" spans="1:17" hidden="1" x14ac:dyDescent="0.25">
      <c r="A5365" t="s">
        <v>512</v>
      </c>
      <c r="B5365" t="s">
        <v>513</v>
      </c>
      <c r="C5365" t="s">
        <v>510</v>
      </c>
      <c r="D5365" t="s">
        <v>362</v>
      </c>
      <c r="E5365" t="s">
        <v>333</v>
      </c>
      <c r="F5365" t="s">
        <v>349</v>
      </c>
      <c r="G5365" t="s">
        <v>189</v>
      </c>
      <c r="H5365" t="s">
        <v>456</v>
      </c>
      <c r="I5365" t="s">
        <v>456</v>
      </c>
      <c r="M5365" t="s">
        <v>381</v>
      </c>
      <c r="O5365" t="s">
        <v>266</v>
      </c>
      <c r="P5365">
        <v>2050</v>
      </c>
      <c r="Q5365">
        <v>0</v>
      </c>
    </row>
    <row r="5366" spans="1:17" hidden="1" x14ac:dyDescent="0.2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hidden="1" x14ac:dyDescent="0.2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hidden="1" x14ac:dyDescent="0.2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hidden="1" x14ac:dyDescent="0.2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hidden="1" x14ac:dyDescent="0.2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hidden="1" x14ac:dyDescent="0.2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hidden="1" x14ac:dyDescent="0.2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hidden="1" x14ac:dyDescent="0.2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hidden="1" x14ac:dyDescent="0.2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hidden="1" x14ac:dyDescent="0.2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hidden="1" x14ac:dyDescent="0.2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hidden="1" x14ac:dyDescent="0.2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hidden="1" x14ac:dyDescent="0.2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hidden="1" x14ac:dyDescent="0.2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hidden="1" x14ac:dyDescent="0.2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hidden="1" x14ac:dyDescent="0.2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hidden="1" x14ac:dyDescent="0.2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hidden="1" x14ac:dyDescent="0.2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hidden="1" x14ac:dyDescent="0.2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hidden="1" x14ac:dyDescent="0.2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hidden="1" x14ac:dyDescent="0.2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hidden="1" x14ac:dyDescent="0.2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hidden="1" x14ac:dyDescent="0.2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hidden="1" x14ac:dyDescent="0.2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hidden="1" x14ac:dyDescent="0.2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hidden="1" x14ac:dyDescent="0.2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hidden="1" x14ac:dyDescent="0.2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hidden="1" x14ac:dyDescent="0.2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hidden="1" x14ac:dyDescent="0.2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hidden="1" x14ac:dyDescent="0.2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hidden="1" x14ac:dyDescent="0.2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hidden="1" x14ac:dyDescent="0.2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hidden="1" x14ac:dyDescent="0.2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hidden="1" x14ac:dyDescent="0.2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hidden="1" x14ac:dyDescent="0.2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hidden="1" x14ac:dyDescent="0.2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hidden="1" x14ac:dyDescent="0.2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hidden="1" x14ac:dyDescent="0.2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hidden="1" x14ac:dyDescent="0.2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hidden="1" x14ac:dyDescent="0.2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hidden="1" x14ac:dyDescent="0.2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hidden="1" x14ac:dyDescent="0.2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hidden="1" x14ac:dyDescent="0.2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hidden="1" x14ac:dyDescent="0.2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hidden="1" x14ac:dyDescent="0.2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hidden="1" x14ac:dyDescent="0.2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hidden="1" x14ac:dyDescent="0.2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hidden="1" x14ac:dyDescent="0.2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hidden="1" x14ac:dyDescent="0.2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hidden="1" x14ac:dyDescent="0.2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hidden="1" x14ac:dyDescent="0.2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hidden="1" x14ac:dyDescent="0.2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hidden="1" x14ac:dyDescent="0.2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hidden="1" x14ac:dyDescent="0.2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hidden="1" x14ac:dyDescent="0.2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hidden="1" x14ac:dyDescent="0.2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hidden="1" x14ac:dyDescent="0.2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hidden="1" x14ac:dyDescent="0.2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hidden="1" x14ac:dyDescent="0.2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hidden="1" x14ac:dyDescent="0.2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hidden="1" x14ac:dyDescent="0.2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hidden="1" x14ac:dyDescent="0.2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hidden="1" x14ac:dyDescent="0.2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hidden="1" x14ac:dyDescent="0.2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hidden="1" x14ac:dyDescent="0.2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hidden="1" x14ac:dyDescent="0.2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hidden="1" x14ac:dyDescent="0.2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hidden="1" x14ac:dyDescent="0.2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hidden="1" x14ac:dyDescent="0.2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hidden="1" x14ac:dyDescent="0.2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hidden="1" x14ac:dyDescent="0.2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hidden="1" x14ac:dyDescent="0.2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hidden="1" x14ac:dyDescent="0.25">
      <c r="A5438" t="s">
        <v>516</v>
      </c>
      <c r="B5438" t="s">
        <v>517</v>
      </c>
      <c r="C5438" t="s">
        <v>495</v>
      </c>
      <c r="D5438" t="s">
        <v>362</v>
      </c>
      <c r="E5438" t="s">
        <v>312</v>
      </c>
      <c r="F5438" t="s">
        <v>261</v>
      </c>
      <c r="G5438" t="s">
        <v>196</v>
      </c>
      <c r="H5438" t="s">
        <v>355</v>
      </c>
      <c r="I5438" t="s">
        <v>136</v>
      </c>
      <c r="K5438" t="s">
        <v>276</v>
      </c>
      <c r="O5438" t="s">
        <v>195</v>
      </c>
      <c r="P5438">
        <v>2015</v>
      </c>
      <c r="Q5438">
        <v>3</v>
      </c>
    </row>
    <row r="5439" spans="1:17" hidden="1" x14ac:dyDescent="0.25">
      <c r="A5439" t="s">
        <v>516</v>
      </c>
      <c r="B5439" t="s">
        <v>517</v>
      </c>
      <c r="C5439" t="s">
        <v>495</v>
      </c>
      <c r="D5439" t="s">
        <v>362</v>
      </c>
      <c r="E5439" t="s">
        <v>312</v>
      </c>
      <c r="F5439" t="s">
        <v>261</v>
      </c>
      <c r="G5439" t="s">
        <v>196</v>
      </c>
      <c r="H5439" t="s">
        <v>355</v>
      </c>
      <c r="I5439" t="s">
        <v>136</v>
      </c>
      <c r="K5439" t="s">
        <v>276</v>
      </c>
      <c r="O5439" t="s">
        <v>195</v>
      </c>
      <c r="P5439">
        <v>2020</v>
      </c>
      <c r="Q5439">
        <v>3</v>
      </c>
    </row>
    <row r="5440" spans="1:17" hidden="1" x14ac:dyDescent="0.2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hidden="1" x14ac:dyDescent="0.2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hidden="1" x14ac:dyDescent="0.25">
      <c r="A5442" t="s">
        <v>516</v>
      </c>
      <c r="B5442" t="s">
        <v>517</v>
      </c>
      <c r="C5442" t="s">
        <v>495</v>
      </c>
      <c r="D5442" t="s">
        <v>362</v>
      </c>
      <c r="E5442" t="s">
        <v>312</v>
      </c>
      <c r="F5442" t="s">
        <v>261</v>
      </c>
      <c r="G5442" t="s">
        <v>196</v>
      </c>
      <c r="H5442" t="s">
        <v>355</v>
      </c>
      <c r="I5442" t="s">
        <v>136</v>
      </c>
      <c r="K5442" t="s">
        <v>276</v>
      </c>
      <c r="O5442" t="s">
        <v>195</v>
      </c>
      <c r="P5442">
        <v>2030</v>
      </c>
      <c r="Q5442">
        <v>3</v>
      </c>
    </row>
    <row r="5443" spans="1:17" hidden="1" x14ac:dyDescent="0.25">
      <c r="A5443" t="s">
        <v>516</v>
      </c>
      <c r="B5443" t="s">
        <v>517</v>
      </c>
      <c r="C5443" t="s">
        <v>495</v>
      </c>
      <c r="D5443" t="s">
        <v>362</v>
      </c>
      <c r="E5443" t="s">
        <v>312</v>
      </c>
      <c r="F5443" t="s">
        <v>261</v>
      </c>
      <c r="G5443" t="s">
        <v>196</v>
      </c>
      <c r="H5443" t="s">
        <v>355</v>
      </c>
      <c r="I5443" t="s">
        <v>136</v>
      </c>
      <c r="K5443" t="s">
        <v>276</v>
      </c>
      <c r="O5443" t="s">
        <v>195</v>
      </c>
      <c r="P5443">
        <v>2050</v>
      </c>
      <c r="Q5443">
        <v>3</v>
      </c>
    </row>
    <row r="5444" spans="1:17" hidden="1" x14ac:dyDescent="0.2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hidden="1" x14ac:dyDescent="0.2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hidden="1" x14ac:dyDescent="0.2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hidden="1" x14ac:dyDescent="0.2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hidden="1" x14ac:dyDescent="0.2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hidden="1" x14ac:dyDescent="0.2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hidden="1" x14ac:dyDescent="0.2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hidden="1" x14ac:dyDescent="0.2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hidden="1" x14ac:dyDescent="0.2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hidden="1" x14ac:dyDescent="0.2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hidden="1" x14ac:dyDescent="0.2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hidden="1" x14ac:dyDescent="0.2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hidden="1" x14ac:dyDescent="0.2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hidden="1" x14ac:dyDescent="0.2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hidden="1" x14ac:dyDescent="0.2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hidden="1" x14ac:dyDescent="0.2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hidden="1" x14ac:dyDescent="0.2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hidden="1" x14ac:dyDescent="0.2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hidden="1" x14ac:dyDescent="0.2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hidden="1" x14ac:dyDescent="0.2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hidden="1" x14ac:dyDescent="0.2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hidden="1" x14ac:dyDescent="0.2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hidden="1" x14ac:dyDescent="0.2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hidden="1" x14ac:dyDescent="0.2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hidden="1" x14ac:dyDescent="0.2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hidden="1" x14ac:dyDescent="0.2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hidden="1" x14ac:dyDescent="0.2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hidden="1" x14ac:dyDescent="0.2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hidden="1" x14ac:dyDescent="0.2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hidden="1" x14ac:dyDescent="0.2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hidden="1" x14ac:dyDescent="0.2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hidden="1" x14ac:dyDescent="0.2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hidden="1" x14ac:dyDescent="0.2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hidden="1" x14ac:dyDescent="0.2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hidden="1" x14ac:dyDescent="0.2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hidden="1" x14ac:dyDescent="0.2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hidden="1" x14ac:dyDescent="0.2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hidden="1" x14ac:dyDescent="0.2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hidden="1" x14ac:dyDescent="0.2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hidden="1" x14ac:dyDescent="0.2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hidden="1" x14ac:dyDescent="0.2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hidden="1" x14ac:dyDescent="0.2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hidden="1" x14ac:dyDescent="0.2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hidden="1" x14ac:dyDescent="0.2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hidden="1" x14ac:dyDescent="0.2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hidden="1" x14ac:dyDescent="0.2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hidden="1" x14ac:dyDescent="0.2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hidden="1" x14ac:dyDescent="0.2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hidden="1" x14ac:dyDescent="0.2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hidden="1" x14ac:dyDescent="0.2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hidden="1" x14ac:dyDescent="0.2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hidden="1" x14ac:dyDescent="0.2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hidden="1" x14ac:dyDescent="0.2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hidden="1" x14ac:dyDescent="0.2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hidden="1" x14ac:dyDescent="0.2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hidden="1" x14ac:dyDescent="0.2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hidden="1" x14ac:dyDescent="0.2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hidden="1" x14ac:dyDescent="0.2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hidden="1" x14ac:dyDescent="0.2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hidden="1" x14ac:dyDescent="0.2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hidden="1" x14ac:dyDescent="0.2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hidden="1" x14ac:dyDescent="0.2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hidden="1" x14ac:dyDescent="0.2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hidden="1" x14ac:dyDescent="0.2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hidden="1" x14ac:dyDescent="0.2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hidden="1" x14ac:dyDescent="0.2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hidden="1" x14ac:dyDescent="0.2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hidden="1" x14ac:dyDescent="0.2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hidden="1" x14ac:dyDescent="0.2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hidden="1" x14ac:dyDescent="0.2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hidden="1" x14ac:dyDescent="0.2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hidden="1" x14ac:dyDescent="0.2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hidden="1" x14ac:dyDescent="0.2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hidden="1" x14ac:dyDescent="0.2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hidden="1" x14ac:dyDescent="0.2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hidden="1" x14ac:dyDescent="0.2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hidden="1" x14ac:dyDescent="0.2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hidden="1" x14ac:dyDescent="0.2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hidden="1" x14ac:dyDescent="0.2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hidden="1" x14ac:dyDescent="0.2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hidden="1" x14ac:dyDescent="0.2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hidden="1" x14ac:dyDescent="0.2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hidden="1" x14ac:dyDescent="0.2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hidden="1" x14ac:dyDescent="0.2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hidden="1" x14ac:dyDescent="0.2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hidden="1" x14ac:dyDescent="0.2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hidden="1" x14ac:dyDescent="0.2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hidden="1" x14ac:dyDescent="0.2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hidden="1" x14ac:dyDescent="0.2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hidden="1" x14ac:dyDescent="0.2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hidden="1" x14ac:dyDescent="0.2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hidden="1" x14ac:dyDescent="0.2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hidden="1" x14ac:dyDescent="0.2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hidden="1" x14ac:dyDescent="0.2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hidden="1" x14ac:dyDescent="0.2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hidden="1" x14ac:dyDescent="0.2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hidden="1" x14ac:dyDescent="0.2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hidden="1" x14ac:dyDescent="0.2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hidden="1" x14ac:dyDescent="0.2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hidden="1" x14ac:dyDescent="0.2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hidden="1" x14ac:dyDescent="0.2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hidden="1" x14ac:dyDescent="0.2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hidden="1" x14ac:dyDescent="0.2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hidden="1" x14ac:dyDescent="0.2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hidden="1" x14ac:dyDescent="0.2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hidden="1" x14ac:dyDescent="0.2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hidden="1" x14ac:dyDescent="0.2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hidden="1" x14ac:dyDescent="0.2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hidden="1" x14ac:dyDescent="0.2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hidden="1" x14ac:dyDescent="0.2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hidden="1" x14ac:dyDescent="0.2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hidden="1" x14ac:dyDescent="0.2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hidden="1" x14ac:dyDescent="0.2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hidden="1" x14ac:dyDescent="0.2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hidden="1" x14ac:dyDescent="0.2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hidden="1" x14ac:dyDescent="0.2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hidden="1" x14ac:dyDescent="0.2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hidden="1" x14ac:dyDescent="0.2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hidden="1" x14ac:dyDescent="0.2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hidden="1" x14ac:dyDescent="0.2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hidden="1" x14ac:dyDescent="0.2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hidden="1" x14ac:dyDescent="0.2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hidden="1" x14ac:dyDescent="0.2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hidden="1" x14ac:dyDescent="0.2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hidden="1" x14ac:dyDescent="0.2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hidden="1" x14ac:dyDescent="0.2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hidden="1" x14ac:dyDescent="0.2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hidden="1" x14ac:dyDescent="0.2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hidden="1" x14ac:dyDescent="0.2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hidden="1" x14ac:dyDescent="0.2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hidden="1" x14ac:dyDescent="0.2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hidden="1" x14ac:dyDescent="0.2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hidden="1" x14ac:dyDescent="0.2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hidden="1" x14ac:dyDescent="0.2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hidden="1" x14ac:dyDescent="0.2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hidden="1" x14ac:dyDescent="0.2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hidden="1" x14ac:dyDescent="0.2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hidden="1" x14ac:dyDescent="0.2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hidden="1" x14ac:dyDescent="0.2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hidden="1" x14ac:dyDescent="0.2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hidden="1" x14ac:dyDescent="0.2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hidden="1" x14ac:dyDescent="0.2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hidden="1" x14ac:dyDescent="0.2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hidden="1" x14ac:dyDescent="0.2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hidden="1" x14ac:dyDescent="0.2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hidden="1" x14ac:dyDescent="0.2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hidden="1" x14ac:dyDescent="0.2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hidden="1" x14ac:dyDescent="0.2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hidden="1" x14ac:dyDescent="0.2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hidden="1" x14ac:dyDescent="0.2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hidden="1" x14ac:dyDescent="0.2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hidden="1" x14ac:dyDescent="0.2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hidden="1" x14ac:dyDescent="0.2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hidden="1" x14ac:dyDescent="0.2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hidden="1" x14ac:dyDescent="0.2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hidden="1" x14ac:dyDescent="0.2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hidden="1" x14ac:dyDescent="0.2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hidden="1" x14ac:dyDescent="0.2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hidden="1" x14ac:dyDescent="0.2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hidden="1" x14ac:dyDescent="0.2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hidden="1" x14ac:dyDescent="0.2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hidden="1" x14ac:dyDescent="0.2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hidden="1" x14ac:dyDescent="0.25">
      <c r="A5606" t="s">
        <v>516</v>
      </c>
      <c r="B5606" t="s">
        <v>517</v>
      </c>
      <c r="C5606" t="s">
        <v>495</v>
      </c>
      <c r="D5606" t="s">
        <v>362</v>
      </c>
      <c r="E5606" t="s">
        <v>312</v>
      </c>
      <c r="F5606" t="s">
        <v>261</v>
      </c>
      <c r="G5606" t="s">
        <v>189</v>
      </c>
      <c r="H5606" t="s">
        <v>437</v>
      </c>
      <c r="I5606" t="s">
        <v>437</v>
      </c>
      <c r="M5606" t="s">
        <v>396</v>
      </c>
      <c r="O5606" t="s">
        <v>195</v>
      </c>
      <c r="P5606">
        <v>2015</v>
      </c>
      <c r="Q5606">
        <v>1</v>
      </c>
    </row>
    <row r="5607" spans="1:17" hidden="1" x14ac:dyDescent="0.25">
      <c r="A5607" t="s">
        <v>516</v>
      </c>
      <c r="B5607" t="s">
        <v>517</v>
      </c>
      <c r="C5607" t="s">
        <v>495</v>
      </c>
      <c r="D5607" t="s">
        <v>362</v>
      </c>
      <c r="E5607" t="s">
        <v>312</v>
      </c>
      <c r="F5607" t="s">
        <v>261</v>
      </c>
      <c r="G5607" t="s">
        <v>189</v>
      </c>
      <c r="H5607" t="s">
        <v>437</v>
      </c>
      <c r="I5607" t="s">
        <v>437</v>
      </c>
      <c r="M5607" t="s">
        <v>396</v>
      </c>
      <c r="O5607" t="s">
        <v>195</v>
      </c>
      <c r="P5607">
        <v>2020</v>
      </c>
      <c r="Q5607">
        <v>1</v>
      </c>
    </row>
    <row r="5608" spans="1:17" hidden="1" x14ac:dyDescent="0.25">
      <c r="A5608" t="s">
        <v>516</v>
      </c>
      <c r="B5608" t="s">
        <v>517</v>
      </c>
      <c r="C5608" t="s">
        <v>495</v>
      </c>
      <c r="D5608" t="s">
        <v>362</v>
      </c>
      <c r="E5608" t="s">
        <v>312</v>
      </c>
      <c r="F5608" t="s">
        <v>261</v>
      </c>
      <c r="G5608" t="s">
        <v>189</v>
      </c>
      <c r="H5608" t="s">
        <v>437</v>
      </c>
      <c r="I5608" t="s">
        <v>437</v>
      </c>
      <c r="M5608" t="s">
        <v>396</v>
      </c>
      <c r="O5608" t="s">
        <v>265</v>
      </c>
      <c r="P5608">
        <v>2020</v>
      </c>
      <c r="Q5608">
        <v>0</v>
      </c>
    </row>
    <row r="5609" spans="1:17" hidden="1" x14ac:dyDescent="0.25">
      <c r="A5609" t="s">
        <v>516</v>
      </c>
      <c r="B5609" t="s">
        <v>517</v>
      </c>
      <c r="C5609" t="s">
        <v>495</v>
      </c>
      <c r="D5609" t="s">
        <v>362</v>
      </c>
      <c r="E5609" t="s">
        <v>312</v>
      </c>
      <c r="F5609" t="s">
        <v>261</v>
      </c>
      <c r="G5609" t="s">
        <v>189</v>
      </c>
      <c r="H5609" t="s">
        <v>437</v>
      </c>
      <c r="I5609" t="s">
        <v>437</v>
      </c>
      <c r="M5609" t="s">
        <v>396</v>
      </c>
      <c r="O5609" t="s">
        <v>266</v>
      </c>
      <c r="P5609">
        <v>2020</v>
      </c>
      <c r="Q5609">
        <v>1</v>
      </c>
    </row>
    <row r="5610" spans="1:17" hidden="1" x14ac:dyDescent="0.25">
      <c r="A5610" t="s">
        <v>516</v>
      </c>
      <c r="B5610" t="s">
        <v>517</v>
      </c>
      <c r="C5610" t="s">
        <v>495</v>
      </c>
      <c r="D5610" t="s">
        <v>362</v>
      </c>
      <c r="E5610" t="s">
        <v>312</v>
      </c>
      <c r="F5610" t="s">
        <v>261</v>
      </c>
      <c r="G5610" t="s">
        <v>189</v>
      </c>
      <c r="H5610" t="s">
        <v>437</v>
      </c>
      <c r="I5610" t="s">
        <v>437</v>
      </c>
      <c r="M5610" t="s">
        <v>396</v>
      </c>
      <c r="O5610" t="s">
        <v>195</v>
      </c>
      <c r="P5610">
        <v>2030</v>
      </c>
      <c r="Q5610">
        <v>1</v>
      </c>
    </row>
    <row r="5611" spans="1:17" hidden="1" x14ac:dyDescent="0.25">
      <c r="A5611" t="s">
        <v>516</v>
      </c>
      <c r="B5611" t="s">
        <v>517</v>
      </c>
      <c r="C5611" t="s">
        <v>495</v>
      </c>
      <c r="D5611" t="s">
        <v>362</v>
      </c>
      <c r="E5611" t="s">
        <v>312</v>
      </c>
      <c r="F5611" t="s">
        <v>261</v>
      </c>
      <c r="G5611" t="s">
        <v>189</v>
      </c>
      <c r="H5611" t="s">
        <v>437</v>
      </c>
      <c r="I5611" t="s">
        <v>437</v>
      </c>
      <c r="M5611" t="s">
        <v>396</v>
      </c>
      <c r="O5611" t="s">
        <v>195</v>
      </c>
      <c r="P5611">
        <v>2050</v>
      </c>
      <c r="Q5611">
        <v>1</v>
      </c>
    </row>
    <row r="5612" spans="1:17" hidden="1" x14ac:dyDescent="0.25">
      <c r="A5612" t="s">
        <v>516</v>
      </c>
      <c r="B5612" t="s">
        <v>517</v>
      </c>
      <c r="C5612" t="s">
        <v>495</v>
      </c>
      <c r="D5612" t="s">
        <v>362</v>
      </c>
      <c r="E5612" t="s">
        <v>312</v>
      </c>
      <c r="F5612" t="s">
        <v>261</v>
      </c>
      <c r="G5612" t="s">
        <v>189</v>
      </c>
      <c r="H5612" t="s">
        <v>437</v>
      </c>
      <c r="I5612" t="s">
        <v>437</v>
      </c>
      <c r="M5612" t="s">
        <v>396</v>
      </c>
      <c r="O5612" t="s">
        <v>265</v>
      </c>
      <c r="P5612">
        <v>2050</v>
      </c>
      <c r="Q5612">
        <v>0</v>
      </c>
    </row>
    <row r="5613" spans="1:17" hidden="1" x14ac:dyDescent="0.25">
      <c r="A5613" t="s">
        <v>516</v>
      </c>
      <c r="B5613" t="s">
        <v>517</v>
      </c>
      <c r="C5613" t="s">
        <v>495</v>
      </c>
      <c r="D5613" t="s">
        <v>362</v>
      </c>
      <c r="E5613" t="s">
        <v>312</v>
      </c>
      <c r="F5613" t="s">
        <v>261</v>
      </c>
      <c r="G5613" t="s">
        <v>189</v>
      </c>
      <c r="H5613" t="s">
        <v>437</v>
      </c>
      <c r="I5613" t="s">
        <v>437</v>
      </c>
      <c r="M5613" t="s">
        <v>396</v>
      </c>
      <c r="O5613" t="s">
        <v>266</v>
      </c>
      <c r="P5613">
        <v>2050</v>
      </c>
      <c r="Q5613">
        <v>1</v>
      </c>
    </row>
    <row r="5614" spans="1:17" hidden="1" x14ac:dyDescent="0.2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hidden="1" x14ac:dyDescent="0.2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hidden="1" x14ac:dyDescent="0.2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hidden="1" x14ac:dyDescent="0.2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hidden="1" x14ac:dyDescent="0.2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hidden="1" x14ac:dyDescent="0.2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hidden="1" x14ac:dyDescent="0.2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hidden="1" x14ac:dyDescent="0.2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hidden="1" x14ac:dyDescent="0.25">
      <c r="A5622" t="s">
        <v>516</v>
      </c>
      <c r="B5622" t="s">
        <v>517</v>
      </c>
      <c r="C5622" t="s">
        <v>495</v>
      </c>
      <c r="D5622" t="s">
        <v>362</v>
      </c>
      <c r="E5622" t="s">
        <v>312</v>
      </c>
      <c r="F5622" t="s">
        <v>261</v>
      </c>
      <c r="G5622" t="s">
        <v>189</v>
      </c>
      <c r="H5622" t="s">
        <v>442</v>
      </c>
      <c r="I5622" t="s">
        <v>442</v>
      </c>
      <c r="M5622" t="s">
        <v>396</v>
      </c>
      <c r="O5622" t="s">
        <v>195</v>
      </c>
      <c r="P5622">
        <v>2015</v>
      </c>
      <c r="Q5622">
        <v>1</v>
      </c>
    </row>
    <row r="5623" spans="1:17" hidden="1" x14ac:dyDescent="0.25">
      <c r="A5623" t="s">
        <v>516</v>
      </c>
      <c r="B5623" t="s">
        <v>517</v>
      </c>
      <c r="C5623" t="s">
        <v>495</v>
      </c>
      <c r="D5623" t="s">
        <v>362</v>
      </c>
      <c r="E5623" t="s">
        <v>312</v>
      </c>
      <c r="F5623" t="s">
        <v>261</v>
      </c>
      <c r="G5623" t="s">
        <v>189</v>
      </c>
      <c r="H5623" t="s">
        <v>442</v>
      </c>
      <c r="I5623" t="s">
        <v>442</v>
      </c>
      <c r="M5623" t="s">
        <v>396</v>
      </c>
      <c r="O5623" t="s">
        <v>195</v>
      </c>
      <c r="P5623">
        <v>2020</v>
      </c>
      <c r="Q5623">
        <v>1</v>
      </c>
    </row>
    <row r="5624" spans="1:17" hidden="1" x14ac:dyDescent="0.25">
      <c r="A5624" t="s">
        <v>516</v>
      </c>
      <c r="B5624" t="s">
        <v>517</v>
      </c>
      <c r="C5624" t="s">
        <v>495</v>
      </c>
      <c r="D5624" t="s">
        <v>362</v>
      </c>
      <c r="E5624" t="s">
        <v>312</v>
      </c>
      <c r="F5624" t="s">
        <v>261</v>
      </c>
      <c r="G5624" t="s">
        <v>189</v>
      </c>
      <c r="H5624" t="s">
        <v>442</v>
      </c>
      <c r="I5624" t="s">
        <v>442</v>
      </c>
      <c r="M5624" t="s">
        <v>396</v>
      </c>
      <c r="O5624" t="s">
        <v>265</v>
      </c>
      <c r="P5624">
        <v>2020</v>
      </c>
      <c r="Q5624">
        <v>0</v>
      </c>
    </row>
    <row r="5625" spans="1:17" hidden="1" x14ac:dyDescent="0.25">
      <c r="A5625" t="s">
        <v>516</v>
      </c>
      <c r="B5625" t="s">
        <v>517</v>
      </c>
      <c r="C5625" t="s">
        <v>495</v>
      </c>
      <c r="D5625" t="s">
        <v>362</v>
      </c>
      <c r="E5625" t="s">
        <v>312</v>
      </c>
      <c r="F5625" t="s">
        <v>261</v>
      </c>
      <c r="G5625" t="s">
        <v>189</v>
      </c>
      <c r="H5625" t="s">
        <v>442</v>
      </c>
      <c r="I5625" t="s">
        <v>442</v>
      </c>
      <c r="M5625" t="s">
        <v>396</v>
      </c>
      <c r="O5625" t="s">
        <v>266</v>
      </c>
      <c r="P5625">
        <v>2020</v>
      </c>
      <c r="Q5625">
        <v>1</v>
      </c>
    </row>
    <row r="5626" spans="1:17" hidden="1" x14ac:dyDescent="0.25">
      <c r="A5626" t="s">
        <v>516</v>
      </c>
      <c r="B5626" t="s">
        <v>517</v>
      </c>
      <c r="C5626" t="s">
        <v>495</v>
      </c>
      <c r="D5626" t="s">
        <v>362</v>
      </c>
      <c r="E5626" t="s">
        <v>312</v>
      </c>
      <c r="F5626" t="s">
        <v>261</v>
      </c>
      <c r="G5626" t="s">
        <v>189</v>
      </c>
      <c r="H5626" t="s">
        <v>442</v>
      </c>
      <c r="I5626" t="s">
        <v>442</v>
      </c>
      <c r="M5626" t="s">
        <v>396</v>
      </c>
      <c r="O5626" t="s">
        <v>195</v>
      </c>
      <c r="P5626">
        <v>2030</v>
      </c>
      <c r="Q5626">
        <v>1</v>
      </c>
    </row>
    <row r="5627" spans="1:17" hidden="1" x14ac:dyDescent="0.25">
      <c r="A5627" t="s">
        <v>516</v>
      </c>
      <c r="B5627" t="s">
        <v>517</v>
      </c>
      <c r="C5627" t="s">
        <v>495</v>
      </c>
      <c r="D5627" t="s">
        <v>362</v>
      </c>
      <c r="E5627" t="s">
        <v>312</v>
      </c>
      <c r="F5627" t="s">
        <v>261</v>
      </c>
      <c r="G5627" t="s">
        <v>189</v>
      </c>
      <c r="H5627" t="s">
        <v>442</v>
      </c>
      <c r="I5627" t="s">
        <v>442</v>
      </c>
      <c r="M5627" t="s">
        <v>396</v>
      </c>
      <c r="O5627" t="s">
        <v>195</v>
      </c>
      <c r="P5627">
        <v>2050</v>
      </c>
      <c r="Q5627">
        <v>1</v>
      </c>
    </row>
    <row r="5628" spans="1:17" hidden="1" x14ac:dyDescent="0.25">
      <c r="A5628" t="s">
        <v>516</v>
      </c>
      <c r="B5628" t="s">
        <v>517</v>
      </c>
      <c r="C5628" t="s">
        <v>495</v>
      </c>
      <c r="D5628" t="s">
        <v>362</v>
      </c>
      <c r="E5628" t="s">
        <v>312</v>
      </c>
      <c r="F5628" t="s">
        <v>261</v>
      </c>
      <c r="G5628" t="s">
        <v>189</v>
      </c>
      <c r="H5628" t="s">
        <v>442</v>
      </c>
      <c r="I5628" t="s">
        <v>442</v>
      </c>
      <c r="M5628" t="s">
        <v>396</v>
      </c>
      <c r="O5628" t="s">
        <v>265</v>
      </c>
      <c r="P5628">
        <v>2050</v>
      </c>
      <c r="Q5628">
        <v>0</v>
      </c>
    </row>
    <row r="5629" spans="1:17" hidden="1" x14ac:dyDescent="0.25">
      <c r="A5629" t="s">
        <v>516</v>
      </c>
      <c r="B5629" t="s">
        <v>517</v>
      </c>
      <c r="C5629" t="s">
        <v>495</v>
      </c>
      <c r="D5629" t="s">
        <v>362</v>
      </c>
      <c r="E5629" t="s">
        <v>312</v>
      </c>
      <c r="F5629" t="s">
        <v>261</v>
      </c>
      <c r="G5629" t="s">
        <v>189</v>
      </c>
      <c r="H5629" t="s">
        <v>442</v>
      </c>
      <c r="I5629" t="s">
        <v>442</v>
      </c>
      <c r="M5629" t="s">
        <v>396</v>
      </c>
      <c r="O5629" t="s">
        <v>266</v>
      </c>
      <c r="P5629">
        <v>2050</v>
      </c>
      <c r="Q5629">
        <v>1</v>
      </c>
    </row>
    <row r="5630" spans="1:17" hidden="1" x14ac:dyDescent="0.2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hidden="1" x14ac:dyDescent="0.2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hidden="1" x14ac:dyDescent="0.2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hidden="1" x14ac:dyDescent="0.2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hidden="1" x14ac:dyDescent="0.2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hidden="1" x14ac:dyDescent="0.2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hidden="1" x14ac:dyDescent="0.2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hidden="1" x14ac:dyDescent="0.2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hidden="1" x14ac:dyDescent="0.2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hidden="1" x14ac:dyDescent="0.2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hidden="1" x14ac:dyDescent="0.2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hidden="1" x14ac:dyDescent="0.2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hidden="1" x14ac:dyDescent="0.2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hidden="1" x14ac:dyDescent="0.2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hidden="1" x14ac:dyDescent="0.2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hidden="1" x14ac:dyDescent="0.2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hidden="1" x14ac:dyDescent="0.2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hidden="1" x14ac:dyDescent="0.2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hidden="1" x14ac:dyDescent="0.2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hidden="1" x14ac:dyDescent="0.2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hidden="1" x14ac:dyDescent="0.2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hidden="1" x14ac:dyDescent="0.2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hidden="1" x14ac:dyDescent="0.2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hidden="1" x14ac:dyDescent="0.2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hidden="1" x14ac:dyDescent="0.2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hidden="1" x14ac:dyDescent="0.2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hidden="1" x14ac:dyDescent="0.2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hidden="1" x14ac:dyDescent="0.2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hidden="1" x14ac:dyDescent="0.2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hidden="1" x14ac:dyDescent="0.2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hidden="1" x14ac:dyDescent="0.2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hidden="1" x14ac:dyDescent="0.2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hidden="1" x14ac:dyDescent="0.2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hidden="1" x14ac:dyDescent="0.2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hidden="1" x14ac:dyDescent="0.2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hidden="1" x14ac:dyDescent="0.2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hidden="1" x14ac:dyDescent="0.2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hidden="1" x14ac:dyDescent="0.2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hidden="1" x14ac:dyDescent="0.2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hidden="1" x14ac:dyDescent="0.2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hidden="1" x14ac:dyDescent="0.25">
      <c r="A5670" t="s">
        <v>516</v>
      </c>
      <c r="B5670" t="s">
        <v>517</v>
      </c>
      <c r="C5670" t="s">
        <v>495</v>
      </c>
      <c r="D5670" t="s">
        <v>362</v>
      </c>
      <c r="E5670" t="s">
        <v>312</v>
      </c>
      <c r="F5670" t="s">
        <v>261</v>
      </c>
      <c r="G5670" t="s">
        <v>189</v>
      </c>
      <c r="H5670" t="s">
        <v>456</v>
      </c>
      <c r="I5670" t="s">
        <v>456</v>
      </c>
      <c r="M5670" t="s">
        <v>381</v>
      </c>
      <c r="O5670" t="s">
        <v>195</v>
      </c>
      <c r="P5670">
        <v>2015</v>
      </c>
      <c r="Q5670">
        <v>0</v>
      </c>
    </row>
    <row r="5671" spans="1:17" hidden="1" x14ac:dyDescent="0.25">
      <c r="A5671" t="s">
        <v>516</v>
      </c>
      <c r="B5671" t="s">
        <v>517</v>
      </c>
      <c r="C5671" t="s">
        <v>495</v>
      </c>
      <c r="D5671" t="s">
        <v>362</v>
      </c>
      <c r="E5671" t="s">
        <v>312</v>
      </c>
      <c r="F5671" t="s">
        <v>261</v>
      </c>
      <c r="G5671" t="s">
        <v>189</v>
      </c>
      <c r="H5671" t="s">
        <v>456</v>
      </c>
      <c r="I5671" t="s">
        <v>456</v>
      </c>
      <c r="M5671" t="s">
        <v>381</v>
      </c>
      <c r="O5671" t="s">
        <v>195</v>
      </c>
      <c r="P5671">
        <v>2020</v>
      </c>
      <c r="Q5671">
        <v>0</v>
      </c>
    </row>
    <row r="5672" spans="1:17" hidden="1" x14ac:dyDescent="0.25">
      <c r="A5672" t="s">
        <v>516</v>
      </c>
      <c r="B5672" t="s">
        <v>517</v>
      </c>
      <c r="C5672" t="s">
        <v>495</v>
      </c>
      <c r="D5672" t="s">
        <v>362</v>
      </c>
      <c r="E5672" t="s">
        <v>312</v>
      </c>
      <c r="F5672" t="s">
        <v>261</v>
      </c>
      <c r="G5672" t="s">
        <v>189</v>
      </c>
      <c r="H5672" t="s">
        <v>456</v>
      </c>
      <c r="I5672" t="s">
        <v>456</v>
      </c>
      <c r="M5672" t="s">
        <v>381</v>
      </c>
      <c r="O5672" t="s">
        <v>265</v>
      </c>
      <c r="P5672">
        <v>2020</v>
      </c>
      <c r="Q5672">
        <v>0</v>
      </c>
    </row>
    <row r="5673" spans="1:17" hidden="1" x14ac:dyDescent="0.25">
      <c r="A5673" t="s">
        <v>516</v>
      </c>
      <c r="B5673" t="s">
        <v>517</v>
      </c>
      <c r="C5673" t="s">
        <v>495</v>
      </c>
      <c r="D5673" t="s">
        <v>362</v>
      </c>
      <c r="E5673" t="s">
        <v>312</v>
      </c>
      <c r="F5673" t="s">
        <v>261</v>
      </c>
      <c r="G5673" t="s">
        <v>189</v>
      </c>
      <c r="H5673" t="s">
        <v>456</v>
      </c>
      <c r="I5673" t="s">
        <v>456</v>
      </c>
      <c r="M5673" t="s">
        <v>381</v>
      </c>
      <c r="O5673" t="s">
        <v>266</v>
      </c>
      <c r="P5673">
        <v>2020</v>
      </c>
      <c r="Q5673">
        <v>1</v>
      </c>
    </row>
    <row r="5674" spans="1:17" hidden="1" x14ac:dyDescent="0.25">
      <c r="A5674" t="s">
        <v>516</v>
      </c>
      <c r="B5674" t="s">
        <v>517</v>
      </c>
      <c r="C5674" t="s">
        <v>495</v>
      </c>
      <c r="D5674" t="s">
        <v>362</v>
      </c>
      <c r="E5674" t="s">
        <v>312</v>
      </c>
      <c r="F5674" t="s">
        <v>261</v>
      </c>
      <c r="G5674" t="s">
        <v>189</v>
      </c>
      <c r="H5674" t="s">
        <v>456</v>
      </c>
      <c r="I5674" t="s">
        <v>456</v>
      </c>
      <c r="M5674" t="s">
        <v>381</v>
      </c>
      <c r="O5674" t="s">
        <v>195</v>
      </c>
      <c r="P5674">
        <v>2030</v>
      </c>
      <c r="Q5674">
        <v>0</v>
      </c>
    </row>
    <row r="5675" spans="1:17" hidden="1" x14ac:dyDescent="0.25">
      <c r="A5675" t="s">
        <v>516</v>
      </c>
      <c r="B5675" t="s">
        <v>517</v>
      </c>
      <c r="C5675" t="s">
        <v>495</v>
      </c>
      <c r="D5675" t="s">
        <v>362</v>
      </c>
      <c r="E5675" t="s">
        <v>312</v>
      </c>
      <c r="F5675" t="s">
        <v>261</v>
      </c>
      <c r="G5675" t="s">
        <v>189</v>
      </c>
      <c r="H5675" t="s">
        <v>456</v>
      </c>
      <c r="I5675" t="s">
        <v>456</v>
      </c>
      <c r="M5675" t="s">
        <v>381</v>
      </c>
      <c r="O5675" t="s">
        <v>195</v>
      </c>
      <c r="P5675">
        <v>2050</v>
      </c>
      <c r="Q5675">
        <v>0</v>
      </c>
    </row>
    <row r="5676" spans="1:17" hidden="1" x14ac:dyDescent="0.25">
      <c r="A5676" t="s">
        <v>516</v>
      </c>
      <c r="B5676" t="s">
        <v>517</v>
      </c>
      <c r="C5676" t="s">
        <v>495</v>
      </c>
      <c r="D5676" t="s">
        <v>362</v>
      </c>
      <c r="E5676" t="s">
        <v>312</v>
      </c>
      <c r="F5676" t="s">
        <v>261</v>
      </c>
      <c r="G5676" t="s">
        <v>189</v>
      </c>
      <c r="H5676" t="s">
        <v>456</v>
      </c>
      <c r="I5676" t="s">
        <v>456</v>
      </c>
      <c r="M5676" t="s">
        <v>381</v>
      </c>
      <c r="O5676" t="s">
        <v>265</v>
      </c>
      <c r="P5676">
        <v>2050</v>
      </c>
      <c r="Q5676">
        <v>0</v>
      </c>
    </row>
    <row r="5677" spans="1:17" hidden="1" x14ac:dyDescent="0.25">
      <c r="A5677" t="s">
        <v>516</v>
      </c>
      <c r="B5677" t="s">
        <v>517</v>
      </c>
      <c r="C5677" t="s">
        <v>495</v>
      </c>
      <c r="D5677" t="s">
        <v>362</v>
      </c>
      <c r="E5677" t="s">
        <v>312</v>
      </c>
      <c r="F5677" t="s">
        <v>261</v>
      </c>
      <c r="G5677" t="s">
        <v>189</v>
      </c>
      <c r="H5677" t="s">
        <v>456</v>
      </c>
      <c r="I5677" t="s">
        <v>456</v>
      </c>
      <c r="M5677" t="s">
        <v>381</v>
      </c>
      <c r="O5677" t="s">
        <v>266</v>
      </c>
      <c r="P5677">
        <v>2050</v>
      </c>
      <c r="Q5677">
        <v>1</v>
      </c>
    </row>
    <row r="5678" spans="1:17" hidden="1" x14ac:dyDescent="0.2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hidden="1" x14ac:dyDescent="0.2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hidden="1" x14ac:dyDescent="0.2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hidden="1" x14ac:dyDescent="0.2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hidden="1" x14ac:dyDescent="0.2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hidden="1" x14ac:dyDescent="0.2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hidden="1" x14ac:dyDescent="0.2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hidden="1" x14ac:dyDescent="0.2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hidden="1" x14ac:dyDescent="0.2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hidden="1" x14ac:dyDescent="0.2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hidden="1" x14ac:dyDescent="0.2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hidden="1" x14ac:dyDescent="0.2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hidden="1" x14ac:dyDescent="0.2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hidden="1" x14ac:dyDescent="0.2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hidden="1" x14ac:dyDescent="0.2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hidden="1" x14ac:dyDescent="0.2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hidden="1" x14ac:dyDescent="0.2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hidden="1" x14ac:dyDescent="0.2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hidden="1" x14ac:dyDescent="0.2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hidden="1" x14ac:dyDescent="0.2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hidden="1" x14ac:dyDescent="0.2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hidden="1" x14ac:dyDescent="0.2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hidden="1" x14ac:dyDescent="0.2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hidden="1" x14ac:dyDescent="0.2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hidden="1" x14ac:dyDescent="0.2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hidden="1" x14ac:dyDescent="0.2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hidden="1" x14ac:dyDescent="0.2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hidden="1" x14ac:dyDescent="0.2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hidden="1" x14ac:dyDescent="0.2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hidden="1" x14ac:dyDescent="0.2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hidden="1" x14ac:dyDescent="0.2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hidden="1" x14ac:dyDescent="0.2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hidden="1" x14ac:dyDescent="0.2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hidden="1" x14ac:dyDescent="0.2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hidden="1" x14ac:dyDescent="0.2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hidden="1" x14ac:dyDescent="0.2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hidden="1" x14ac:dyDescent="0.2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hidden="1" x14ac:dyDescent="0.2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hidden="1" x14ac:dyDescent="0.2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hidden="1" x14ac:dyDescent="0.2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hidden="1" x14ac:dyDescent="0.2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hidden="1" x14ac:dyDescent="0.2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hidden="1" x14ac:dyDescent="0.2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hidden="1" x14ac:dyDescent="0.2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hidden="1" x14ac:dyDescent="0.2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hidden="1" x14ac:dyDescent="0.2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hidden="1" x14ac:dyDescent="0.2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hidden="1" x14ac:dyDescent="0.2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hidden="1" x14ac:dyDescent="0.2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hidden="1" x14ac:dyDescent="0.2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hidden="1" x14ac:dyDescent="0.2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hidden="1" x14ac:dyDescent="0.2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hidden="1" x14ac:dyDescent="0.2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hidden="1" x14ac:dyDescent="0.2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hidden="1" x14ac:dyDescent="0.2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hidden="1" x14ac:dyDescent="0.2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hidden="1" x14ac:dyDescent="0.2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hidden="1" x14ac:dyDescent="0.2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hidden="1" x14ac:dyDescent="0.2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hidden="1" x14ac:dyDescent="0.2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hidden="1" x14ac:dyDescent="0.2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hidden="1" x14ac:dyDescent="0.2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hidden="1" x14ac:dyDescent="0.2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hidden="1" x14ac:dyDescent="0.2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hidden="1" x14ac:dyDescent="0.2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hidden="1" x14ac:dyDescent="0.2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hidden="1" x14ac:dyDescent="0.2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hidden="1" x14ac:dyDescent="0.2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hidden="1" x14ac:dyDescent="0.2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hidden="1" x14ac:dyDescent="0.2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hidden="1" x14ac:dyDescent="0.2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hidden="1" x14ac:dyDescent="0.2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hidden="1" x14ac:dyDescent="0.25">
      <c r="A5750" t="s">
        <v>518</v>
      </c>
      <c r="B5750" t="s">
        <v>519</v>
      </c>
      <c r="C5750" t="s">
        <v>507</v>
      </c>
      <c r="D5750" t="s">
        <v>362</v>
      </c>
      <c r="E5750" t="s">
        <v>312</v>
      </c>
      <c r="F5750" t="s">
        <v>261</v>
      </c>
      <c r="G5750" t="s">
        <v>196</v>
      </c>
      <c r="H5750" t="s">
        <v>355</v>
      </c>
      <c r="I5750" t="s">
        <v>136</v>
      </c>
      <c r="K5750" t="s">
        <v>276</v>
      </c>
      <c r="O5750" t="s">
        <v>195</v>
      </c>
      <c r="P5750">
        <v>2015</v>
      </c>
      <c r="Q5750">
        <v>3</v>
      </c>
    </row>
    <row r="5751" spans="1:17" hidden="1" x14ac:dyDescent="0.25">
      <c r="A5751" t="s">
        <v>518</v>
      </c>
      <c r="B5751" t="s">
        <v>519</v>
      </c>
      <c r="C5751" t="s">
        <v>507</v>
      </c>
      <c r="D5751" t="s">
        <v>362</v>
      </c>
      <c r="E5751" t="s">
        <v>312</v>
      </c>
      <c r="F5751" t="s">
        <v>261</v>
      </c>
      <c r="G5751" t="s">
        <v>196</v>
      </c>
      <c r="H5751" t="s">
        <v>355</v>
      </c>
      <c r="I5751" t="s">
        <v>136</v>
      </c>
      <c r="K5751" t="s">
        <v>276</v>
      </c>
      <c r="O5751" t="s">
        <v>195</v>
      </c>
      <c r="P5751">
        <v>2020</v>
      </c>
      <c r="Q5751">
        <v>3</v>
      </c>
    </row>
    <row r="5752" spans="1:17" hidden="1" x14ac:dyDescent="0.2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hidden="1" x14ac:dyDescent="0.2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hidden="1" x14ac:dyDescent="0.25">
      <c r="A5754" t="s">
        <v>518</v>
      </c>
      <c r="B5754" t="s">
        <v>519</v>
      </c>
      <c r="C5754" t="s">
        <v>507</v>
      </c>
      <c r="D5754" t="s">
        <v>362</v>
      </c>
      <c r="E5754" t="s">
        <v>312</v>
      </c>
      <c r="F5754" t="s">
        <v>261</v>
      </c>
      <c r="G5754" t="s">
        <v>196</v>
      </c>
      <c r="H5754" t="s">
        <v>355</v>
      </c>
      <c r="I5754" t="s">
        <v>136</v>
      </c>
      <c r="K5754" t="s">
        <v>276</v>
      </c>
      <c r="O5754" t="s">
        <v>195</v>
      </c>
      <c r="P5754">
        <v>2030</v>
      </c>
      <c r="Q5754">
        <v>3</v>
      </c>
    </row>
    <row r="5755" spans="1:17" hidden="1" x14ac:dyDescent="0.25">
      <c r="A5755" t="s">
        <v>518</v>
      </c>
      <c r="B5755" t="s">
        <v>519</v>
      </c>
      <c r="C5755" t="s">
        <v>507</v>
      </c>
      <c r="D5755" t="s">
        <v>362</v>
      </c>
      <c r="E5755" t="s">
        <v>312</v>
      </c>
      <c r="F5755" t="s">
        <v>261</v>
      </c>
      <c r="G5755" t="s">
        <v>196</v>
      </c>
      <c r="H5755" t="s">
        <v>355</v>
      </c>
      <c r="I5755" t="s">
        <v>136</v>
      </c>
      <c r="K5755" t="s">
        <v>276</v>
      </c>
      <c r="O5755" t="s">
        <v>195</v>
      </c>
      <c r="P5755">
        <v>2050</v>
      </c>
      <c r="Q5755">
        <v>3</v>
      </c>
    </row>
    <row r="5756" spans="1:17" hidden="1" x14ac:dyDescent="0.2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hidden="1" x14ac:dyDescent="0.2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hidden="1" x14ac:dyDescent="0.2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hidden="1" x14ac:dyDescent="0.2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hidden="1" x14ac:dyDescent="0.2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hidden="1" x14ac:dyDescent="0.2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hidden="1" x14ac:dyDescent="0.2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hidden="1" x14ac:dyDescent="0.2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hidden="1" x14ac:dyDescent="0.2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hidden="1" x14ac:dyDescent="0.2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hidden="1" x14ac:dyDescent="0.2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hidden="1" x14ac:dyDescent="0.2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hidden="1" x14ac:dyDescent="0.2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hidden="1" x14ac:dyDescent="0.2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hidden="1" x14ac:dyDescent="0.2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hidden="1" x14ac:dyDescent="0.2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hidden="1" x14ac:dyDescent="0.2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hidden="1" x14ac:dyDescent="0.2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hidden="1" x14ac:dyDescent="0.2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hidden="1" x14ac:dyDescent="0.2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hidden="1" x14ac:dyDescent="0.2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hidden="1" x14ac:dyDescent="0.2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hidden="1" x14ac:dyDescent="0.2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hidden="1" x14ac:dyDescent="0.2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hidden="1" x14ac:dyDescent="0.2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hidden="1" x14ac:dyDescent="0.2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hidden="1" x14ac:dyDescent="0.2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hidden="1" x14ac:dyDescent="0.2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hidden="1" x14ac:dyDescent="0.2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hidden="1" x14ac:dyDescent="0.2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hidden="1" x14ac:dyDescent="0.2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hidden="1" x14ac:dyDescent="0.2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hidden="1" x14ac:dyDescent="0.2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hidden="1" x14ac:dyDescent="0.2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hidden="1" x14ac:dyDescent="0.2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hidden="1" x14ac:dyDescent="0.2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hidden="1" x14ac:dyDescent="0.2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hidden="1" x14ac:dyDescent="0.2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hidden="1" x14ac:dyDescent="0.2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hidden="1" x14ac:dyDescent="0.2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hidden="1" x14ac:dyDescent="0.2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hidden="1" x14ac:dyDescent="0.2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hidden="1" x14ac:dyDescent="0.2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hidden="1" x14ac:dyDescent="0.2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hidden="1" x14ac:dyDescent="0.2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hidden="1" x14ac:dyDescent="0.2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hidden="1" x14ac:dyDescent="0.2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hidden="1" x14ac:dyDescent="0.2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hidden="1" x14ac:dyDescent="0.2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hidden="1" x14ac:dyDescent="0.2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hidden="1" x14ac:dyDescent="0.2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hidden="1" x14ac:dyDescent="0.2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hidden="1" x14ac:dyDescent="0.2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hidden="1" x14ac:dyDescent="0.2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hidden="1" x14ac:dyDescent="0.2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hidden="1" x14ac:dyDescent="0.2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hidden="1" x14ac:dyDescent="0.2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hidden="1" x14ac:dyDescent="0.2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hidden="1" x14ac:dyDescent="0.2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hidden="1" x14ac:dyDescent="0.2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hidden="1" x14ac:dyDescent="0.2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hidden="1" x14ac:dyDescent="0.2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hidden="1" x14ac:dyDescent="0.2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hidden="1" x14ac:dyDescent="0.2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hidden="1" x14ac:dyDescent="0.2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hidden="1" x14ac:dyDescent="0.2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hidden="1" x14ac:dyDescent="0.2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hidden="1" x14ac:dyDescent="0.2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hidden="1" x14ac:dyDescent="0.2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hidden="1" x14ac:dyDescent="0.2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hidden="1" x14ac:dyDescent="0.2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hidden="1" x14ac:dyDescent="0.2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hidden="1" x14ac:dyDescent="0.2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hidden="1" x14ac:dyDescent="0.2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hidden="1" x14ac:dyDescent="0.2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hidden="1" x14ac:dyDescent="0.2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hidden="1" x14ac:dyDescent="0.2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hidden="1" x14ac:dyDescent="0.2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hidden="1" x14ac:dyDescent="0.2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hidden="1" x14ac:dyDescent="0.2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hidden="1" x14ac:dyDescent="0.2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hidden="1" x14ac:dyDescent="0.2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hidden="1" x14ac:dyDescent="0.2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hidden="1" x14ac:dyDescent="0.2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hidden="1" x14ac:dyDescent="0.2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hidden="1" x14ac:dyDescent="0.2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hidden="1" x14ac:dyDescent="0.2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hidden="1" x14ac:dyDescent="0.2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hidden="1" x14ac:dyDescent="0.2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hidden="1" x14ac:dyDescent="0.2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hidden="1" x14ac:dyDescent="0.2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hidden="1" x14ac:dyDescent="0.2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hidden="1" x14ac:dyDescent="0.2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hidden="1" x14ac:dyDescent="0.2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hidden="1" x14ac:dyDescent="0.2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hidden="1" x14ac:dyDescent="0.2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hidden="1" x14ac:dyDescent="0.2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hidden="1" x14ac:dyDescent="0.2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hidden="1" x14ac:dyDescent="0.2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hidden="1" x14ac:dyDescent="0.2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hidden="1" x14ac:dyDescent="0.2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hidden="1" x14ac:dyDescent="0.2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hidden="1" x14ac:dyDescent="0.2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hidden="1" x14ac:dyDescent="0.2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hidden="1" x14ac:dyDescent="0.2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hidden="1" x14ac:dyDescent="0.2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hidden="1" x14ac:dyDescent="0.2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hidden="1" x14ac:dyDescent="0.2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hidden="1" x14ac:dyDescent="0.2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hidden="1" x14ac:dyDescent="0.2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hidden="1" x14ac:dyDescent="0.2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hidden="1" x14ac:dyDescent="0.2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hidden="1" x14ac:dyDescent="0.2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hidden="1" x14ac:dyDescent="0.2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hidden="1" x14ac:dyDescent="0.2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hidden="1" x14ac:dyDescent="0.2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hidden="1" x14ac:dyDescent="0.2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hidden="1" x14ac:dyDescent="0.2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hidden="1" x14ac:dyDescent="0.2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hidden="1" x14ac:dyDescent="0.2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hidden="1" x14ac:dyDescent="0.2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hidden="1" x14ac:dyDescent="0.2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hidden="1" x14ac:dyDescent="0.2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hidden="1" x14ac:dyDescent="0.2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hidden="1" x14ac:dyDescent="0.2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hidden="1" x14ac:dyDescent="0.2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hidden="1" x14ac:dyDescent="0.2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hidden="1" x14ac:dyDescent="0.2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hidden="1" x14ac:dyDescent="0.2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hidden="1" x14ac:dyDescent="0.2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hidden="1" x14ac:dyDescent="0.2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hidden="1" x14ac:dyDescent="0.2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hidden="1" x14ac:dyDescent="0.2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hidden="1" x14ac:dyDescent="0.2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hidden="1" x14ac:dyDescent="0.2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hidden="1" x14ac:dyDescent="0.2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hidden="1" x14ac:dyDescent="0.2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hidden="1" x14ac:dyDescent="0.2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hidden="1" x14ac:dyDescent="0.2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hidden="1" x14ac:dyDescent="0.2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hidden="1" x14ac:dyDescent="0.2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hidden="1" x14ac:dyDescent="0.2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hidden="1" x14ac:dyDescent="0.2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hidden="1" x14ac:dyDescent="0.2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hidden="1" x14ac:dyDescent="0.2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hidden="1" x14ac:dyDescent="0.2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hidden="1" x14ac:dyDescent="0.2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hidden="1" x14ac:dyDescent="0.2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hidden="1" x14ac:dyDescent="0.2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hidden="1" x14ac:dyDescent="0.2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hidden="1" x14ac:dyDescent="0.2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hidden="1" x14ac:dyDescent="0.2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hidden="1" x14ac:dyDescent="0.2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hidden="1" x14ac:dyDescent="0.2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hidden="1" x14ac:dyDescent="0.2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hidden="1" x14ac:dyDescent="0.2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hidden="1" x14ac:dyDescent="0.2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hidden="1" x14ac:dyDescent="0.2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hidden="1" x14ac:dyDescent="0.2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hidden="1" x14ac:dyDescent="0.2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hidden="1" x14ac:dyDescent="0.2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hidden="1" x14ac:dyDescent="0.2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hidden="1" x14ac:dyDescent="0.25">
      <c r="A5918" t="s">
        <v>518</v>
      </c>
      <c r="B5918" t="s">
        <v>519</v>
      </c>
      <c r="C5918" t="s">
        <v>507</v>
      </c>
      <c r="D5918" t="s">
        <v>362</v>
      </c>
      <c r="E5918" t="s">
        <v>312</v>
      </c>
      <c r="F5918" t="s">
        <v>261</v>
      </c>
      <c r="G5918" t="s">
        <v>189</v>
      </c>
      <c r="H5918" t="s">
        <v>437</v>
      </c>
      <c r="I5918" t="s">
        <v>437</v>
      </c>
      <c r="M5918" t="s">
        <v>396</v>
      </c>
      <c r="O5918" t="s">
        <v>195</v>
      </c>
      <c r="P5918">
        <v>2015</v>
      </c>
      <c r="Q5918">
        <v>1</v>
      </c>
    </row>
    <row r="5919" spans="1:17" hidden="1" x14ac:dyDescent="0.25">
      <c r="A5919" t="s">
        <v>518</v>
      </c>
      <c r="B5919" t="s">
        <v>519</v>
      </c>
      <c r="C5919" t="s">
        <v>507</v>
      </c>
      <c r="D5919" t="s">
        <v>362</v>
      </c>
      <c r="E5919" t="s">
        <v>312</v>
      </c>
      <c r="F5919" t="s">
        <v>261</v>
      </c>
      <c r="G5919" t="s">
        <v>189</v>
      </c>
      <c r="H5919" t="s">
        <v>437</v>
      </c>
      <c r="I5919" t="s">
        <v>437</v>
      </c>
      <c r="M5919" t="s">
        <v>396</v>
      </c>
      <c r="O5919" t="s">
        <v>195</v>
      </c>
      <c r="P5919">
        <v>2020</v>
      </c>
      <c r="Q5919">
        <v>1</v>
      </c>
    </row>
    <row r="5920" spans="1:17" hidden="1" x14ac:dyDescent="0.25">
      <c r="A5920" t="s">
        <v>518</v>
      </c>
      <c r="B5920" t="s">
        <v>519</v>
      </c>
      <c r="C5920" t="s">
        <v>507</v>
      </c>
      <c r="D5920" t="s">
        <v>362</v>
      </c>
      <c r="E5920" t="s">
        <v>312</v>
      </c>
      <c r="F5920" t="s">
        <v>261</v>
      </c>
      <c r="G5920" t="s">
        <v>189</v>
      </c>
      <c r="H5920" t="s">
        <v>437</v>
      </c>
      <c r="I5920" t="s">
        <v>437</v>
      </c>
      <c r="M5920" t="s">
        <v>396</v>
      </c>
      <c r="O5920" t="s">
        <v>265</v>
      </c>
      <c r="P5920">
        <v>2020</v>
      </c>
      <c r="Q5920">
        <v>0</v>
      </c>
    </row>
    <row r="5921" spans="1:17" hidden="1" x14ac:dyDescent="0.25">
      <c r="A5921" t="s">
        <v>518</v>
      </c>
      <c r="B5921" t="s">
        <v>519</v>
      </c>
      <c r="C5921" t="s">
        <v>507</v>
      </c>
      <c r="D5921" t="s">
        <v>362</v>
      </c>
      <c r="E5921" t="s">
        <v>312</v>
      </c>
      <c r="F5921" t="s">
        <v>261</v>
      </c>
      <c r="G5921" t="s">
        <v>189</v>
      </c>
      <c r="H5921" t="s">
        <v>437</v>
      </c>
      <c r="I5921" t="s">
        <v>437</v>
      </c>
      <c r="M5921" t="s">
        <v>396</v>
      </c>
      <c r="O5921" t="s">
        <v>266</v>
      </c>
      <c r="P5921">
        <v>2020</v>
      </c>
      <c r="Q5921">
        <v>1</v>
      </c>
    </row>
    <row r="5922" spans="1:17" hidden="1" x14ac:dyDescent="0.25">
      <c r="A5922" t="s">
        <v>518</v>
      </c>
      <c r="B5922" t="s">
        <v>519</v>
      </c>
      <c r="C5922" t="s">
        <v>507</v>
      </c>
      <c r="D5922" t="s">
        <v>362</v>
      </c>
      <c r="E5922" t="s">
        <v>312</v>
      </c>
      <c r="F5922" t="s">
        <v>261</v>
      </c>
      <c r="G5922" t="s">
        <v>189</v>
      </c>
      <c r="H5922" t="s">
        <v>437</v>
      </c>
      <c r="I5922" t="s">
        <v>437</v>
      </c>
      <c r="M5922" t="s">
        <v>396</v>
      </c>
      <c r="O5922" t="s">
        <v>195</v>
      </c>
      <c r="P5922">
        <v>2030</v>
      </c>
      <c r="Q5922">
        <v>1</v>
      </c>
    </row>
    <row r="5923" spans="1:17" hidden="1" x14ac:dyDescent="0.25">
      <c r="A5923" t="s">
        <v>518</v>
      </c>
      <c r="B5923" t="s">
        <v>519</v>
      </c>
      <c r="C5923" t="s">
        <v>507</v>
      </c>
      <c r="D5923" t="s">
        <v>362</v>
      </c>
      <c r="E5923" t="s">
        <v>312</v>
      </c>
      <c r="F5923" t="s">
        <v>261</v>
      </c>
      <c r="G5923" t="s">
        <v>189</v>
      </c>
      <c r="H5923" t="s">
        <v>437</v>
      </c>
      <c r="I5923" t="s">
        <v>437</v>
      </c>
      <c r="M5923" t="s">
        <v>396</v>
      </c>
      <c r="O5923" t="s">
        <v>195</v>
      </c>
      <c r="P5923">
        <v>2050</v>
      </c>
      <c r="Q5923">
        <v>1</v>
      </c>
    </row>
    <row r="5924" spans="1:17" hidden="1" x14ac:dyDescent="0.25">
      <c r="A5924" t="s">
        <v>518</v>
      </c>
      <c r="B5924" t="s">
        <v>519</v>
      </c>
      <c r="C5924" t="s">
        <v>507</v>
      </c>
      <c r="D5924" t="s">
        <v>362</v>
      </c>
      <c r="E5924" t="s">
        <v>312</v>
      </c>
      <c r="F5924" t="s">
        <v>261</v>
      </c>
      <c r="G5924" t="s">
        <v>189</v>
      </c>
      <c r="H5924" t="s">
        <v>437</v>
      </c>
      <c r="I5924" t="s">
        <v>437</v>
      </c>
      <c r="M5924" t="s">
        <v>396</v>
      </c>
      <c r="O5924" t="s">
        <v>265</v>
      </c>
      <c r="P5924">
        <v>2050</v>
      </c>
      <c r="Q5924">
        <v>0</v>
      </c>
    </row>
    <row r="5925" spans="1:17" hidden="1" x14ac:dyDescent="0.25">
      <c r="A5925" t="s">
        <v>518</v>
      </c>
      <c r="B5925" t="s">
        <v>519</v>
      </c>
      <c r="C5925" t="s">
        <v>507</v>
      </c>
      <c r="D5925" t="s">
        <v>362</v>
      </c>
      <c r="E5925" t="s">
        <v>312</v>
      </c>
      <c r="F5925" t="s">
        <v>261</v>
      </c>
      <c r="G5925" t="s">
        <v>189</v>
      </c>
      <c r="H5925" t="s">
        <v>437</v>
      </c>
      <c r="I5925" t="s">
        <v>437</v>
      </c>
      <c r="M5925" t="s">
        <v>396</v>
      </c>
      <c r="O5925" t="s">
        <v>266</v>
      </c>
      <c r="P5925">
        <v>2050</v>
      </c>
      <c r="Q5925">
        <v>1</v>
      </c>
    </row>
    <row r="5926" spans="1:17" hidden="1" x14ac:dyDescent="0.2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hidden="1" x14ac:dyDescent="0.2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hidden="1" x14ac:dyDescent="0.2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hidden="1" x14ac:dyDescent="0.2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hidden="1" x14ac:dyDescent="0.2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hidden="1" x14ac:dyDescent="0.2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hidden="1" x14ac:dyDescent="0.2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hidden="1" x14ac:dyDescent="0.2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hidden="1" x14ac:dyDescent="0.25">
      <c r="A5934" t="s">
        <v>518</v>
      </c>
      <c r="B5934" t="s">
        <v>519</v>
      </c>
      <c r="C5934" t="s">
        <v>507</v>
      </c>
      <c r="D5934" t="s">
        <v>362</v>
      </c>
      <c r="E5934" t="s">
        <v>312</v>
      </c>
      <c r="F5934" t="s">
        <v>261</v>
      </c>
      <c r="G5934" t="s">
        <v>189</v>
      </c>
      <c r="H5934" t="s">
        <v>442</v>
      </c>
      <c r="I5934" t="s">
        <v>442</v>
      </c>
      <c r="M5934" t="s">
        <v>396</v>
      </c>
      <c r="O5934" t="s">
        <v>195</v>
      </c>
      <c r="P5934">
        <v>2015</v>
      </c>
      <c r="Q5934">
        <v>1</v>
      </c>
    </row>
    <row r="5935" spans="1:17" hidden="1" x14ac:dyDescent="0.25">
      <c r="A5935" t="s">
        <v>518</v>
      </c>
      <c r="B5935" t="s">
        <v>519</v>
      </c>
      <c r="C5935" t="s">
        <v>507</v>
      </c>
      <c r="D5935" t="s">
        <v>362</v>
      </c>
      <c r="E5935" t="s">
        <v>312</v>
      </c>
      <c r="F5935" t="s">
        <v>261</v>
      </c>
      <c r="G5935" t="s">
        <v>189</v>
      </c>
      <c r="H5935" t="s">
        <v>442</v>
      </c>
      <c r="I5935" t="s">
        <v>442</v>
      </c>
      <c r="M5935" t="s">
        <v>396</v>
      </c>
      <c r="O5935" t="s">
        <v>195</v>
      </c>
      <c r="P5935">
        <v>2020</v>
      </c>
      <c r="Q5935">
        <v>1</v>
      </c>
    </row>
    <row r="5936" spans="1:17" hidden="1" x14ac:dyDescent="0.25">
      <c r="A5936" t="s">
        <v>518</v>
      </c>
      <c r="B5936" t="s">
        <v>519</v>
      </c>
      <c r="C5936" t="s">
        <v>507</v>
      </c>
      <c r="D5936" t="s">
        <v>362</v>
      </c>
      <c r="E5936" t="s">
        <v>312</v>
      </c>
      <c r="F5936" t="s">
        <v>261</v>
      </c>
      <c r="G5936" t="s">
        <v>189</v>
      </c>
      <c r="H5936" t="s">
        <v>442</v>
      </c>
      <c r="I5936" t="s">
        <v>442</v>
      </c>
      <c r="M5936" t="s">
        <v>396</v>
      </c>
      <c r="O5936" t="s">
        <v>265</v>
      </c>
      <c r="P5936">
        <v>2020</v>
      </c>
      <c r="Q5936">
        <v>0</v>
      </c>
    </row>
    <row r="5937" spans="1:17" hidden="1" x14ac:dyDescent="0.25">
      <c r="A5937" t="s">
        <v>518</v>
      </c>
      <c r="B5937" t="s">
        <v>519</v>
      </c>
      <c r="C5937" t="s">
        <v>507</v>
      </c>
      <c r="D5937" t="s">
        <v>362</v>
      </c>
      <c r="E5937" t="s">
        <v>312</v>
      </c>
      <c r="F5937" t="s">
        <v>261</v>
      </c>
      <c r="G5937" t="s">
        <v>189</v>
      </c>
      <c r="H5937" t="s">
        <v>442</v>
      </c>
      <c r="I5937" t="s">
        <v>442</v>
      </c>
      <c r="M5937" t="s">
        <v>396</v>
      </c>
      <c r="O5937" t="s">
        <v>266</v>
      </c>
      <c r="P5937">
        <v>2020</v>
      </c>
      <c r="Q5937">
        <v>1</v>
      </c>
    </row>
    <row r="5938" spans="1:17" hidden="1" x14ac:dyDescent="0.25">
      <c r="A5938" t="s">
        <v>518</v>
      </c>
      <c r="B5938" t="s">
        <v>519</v>
      </c>
      <c r="C5938" t="s">
        <v>507</v>
      </c>
      <c r="D5938" t="s">
        <v>362</v>
      </c>
      <c r="E5938" t="s">
        <v>312</v>
      </c>
      <c r="F5938" t="s">
        <v>261</v>
      </c>
      <c r="G5938" t="s">
        <v>189</v>
      </c>
      <c r="H5938" t="s">
        <v>442</v>
      </c>
      <c r="I5938" t="s">
        <v>442</v>
      </c>
      <c r="M5938" t="s">
        <v>396</v>
      </c>
      <c r="O5938" t="s">
        <v>195</v>
      </c>
      <c r="P5938">
        <v>2030</v>
      </c>
      <c r="Q5938">
        <v>1</v>
      </c>
    </row>
    <row r="5939" spans="1:17" hidden="1" x14ac:dyDescent="0.25">
      <c r="A5939" t="s">
        <v>518</v>
      </c>
      <c r="B5939" t="s">
        <v>519</v>
      </c>
      <c r="C5939" t="s">
        <v>507</v>
      </c>
      <c r="D5939" t="s">
        <v>362</v>
      </c>
      <c r="E5939" t="s">
        <v>312</v>
      </c>
      <c r="F5939" t="s">
        <v>261</v>
      </c>
      <c r="G5939" t="s">
        <v>189</v>
      </c>
      <c r="H5939" t="s">
        <v>442</v>
      </c>
      <c r="I5939" t="s">
        <v>442</v>
      </c>
      <c r="M5939" t="s">
        <v>396</v>
      </c>
      <c r="O5939" t="s">
        <v>195</v>
      </c>
      <c r="P5939">
        <v>2050</v>
      </c>
      <c r="Q5939">
        <v>1</v>
      </c>
    </row>
    <row r="5940" spans="1:17" hidden="1" x14ac:dyDescent="0.25">
      <c r="A5940" t="s">
        <v>518</v>
      </c>
      <c r="B5940" t="s">
        <v>519</v>
      </c>
      <c r="C5940" t="s">
        <v>507</v>
      </c>
      <c r="D5940" t="s">
        <v>362</v>
      </c>
      <c r="E5940" t="s">
        <v>312</v>
      </c>
      <c r="F5940" t="s">
        <v>261</v>
      </c>
      <c r="G5940" t="s">
        <v>189</v>
      </c>
      <c r="H5940" t="s">
        <v>442</v>
      </c>
      <c r="I5940" t="s">
        <v>442</v>
      </c>
      <c r="M5940" t="s">
        <v>396</v>
      </c>
      <c r="O5940" t="s">
        <v>265</v>
      </c>
      <c r="P5940">
        <v>2050</v>
      </c>
      <c r="Q5940">
        <v>0</v>
      </c>
    </row>
    <row r="5941" spans="1:17" hidden="1" x14ac:dyDescent="0.25">
      <c r="A5941" t="s">
        <v>518</v>
      </c>
      <c r="B5941" t="s">
        <v>519</v>
      </c>
      <c r="C5941" t="s">
        <v>507</v>
      </c>
      <c r="D5941" t="s">
        <v>362</v>
      </c>
      <c r="E5941" t="s">
        <v>312</v>
      </c>
      <c r="F5941" t="s">
        <v>261</v>
      </c>
      <c r="G5941" t="s">
        <v>189</v>
      </c>
      <c r="H5941" t="s">
        <v>442</v>
      </c>
      <c r="I5941" t="s">
        <v>442</v>
      </c>
      <c r="M5941" t="s">
        <v>396</v>
      </c>
      <c r="O5941" t="s">
        <v>266</v>
      </c>
      <c r="P5941">
        <v>2050</v>
      </c>
      <c r="Q5941">
        <v>1</v>
      </c>
    </row>
    <row r="5942" spans="1:17" hidden="1" x14ac:dyDescent="0.2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hidden="1" x14ac:dyDescent="0.2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hidden="1" x14ac:dyDescent="0.2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hidden="1" x14ac:dyDescent="0.2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hidden="1" x14ac:dyDescent="0.2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hidden="1" x14ac:dyDescent="0.2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hidden="1" x14ac:dyDescent="0.2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hidden="1" x14ac:dyDescent="0.2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hidden="1" x14ac:dyDescent="0.2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hidden="1" x14ac:dyDescent="0.2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hidden="1" x14ac:dyDescent="0.2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hidden="1" x14ac:dyDescent="0.2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hidden="1" x14ac:dyDescent="0.2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hidden="1" x14ac:dyDescent="0.2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hidden="1" x14ac:dyDescent="0.2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hidden="1" x14ac:dyDescent="0.2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hidden="1" x14ac:dyDescent="0.2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hidden="1" x14ac:dyDescent="0.2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hidden="1" x14ac:dyDescent="0.2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hidden="1" x14ac:dyDescent="0.2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hidden="1" x14ac:dyDescent="0.2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hidden="1" x14ac:dyDescent="0.2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hidden="1" x14ac:dyDescent="0.2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hidden="1" x14ac:dyDescent="0.2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hidden="1" x14ac:dyDescent="0.2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hidden="1" x14ac:dyDescent="0.2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hidden="1" x14ac:dyDescent="0.2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hidden="1" x14ac:dyDescent="0.2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hidden="1" x14ac:dyDescent="0.2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hidden="1" x14ac:dyDescent="0.2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hidden="1" x14ac:dyDescent="0.2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hidden="1" x14ac:dyDescent="0.2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hidden="1" x14ac:dyDescent="0.2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hidden="1" x14ac:dyDescent="0.2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hidden="1" x14ac:dyDescent="0.2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hidden="1" x14ac:dyDescent="0.2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hidden="1" x14ac:dyDescent="0.2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hidden="1" x14ac:dyDescent="0.2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hidden="1" x14ac:dyDescent="0.2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hidden="1" x14ac:dyDescent="0.2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hidden="1" x14ac:dyDescent="0.25">
      <c r="A5982" t="s">
        <v>518</v>
      </c>
      <c r="B5982" t="s">
        <v>519</v>
      </c>
      <c r="C5982" t="s">
        <v>507</v>
      </c>
      <c r="D5982" t="s">
        <v>362</v>
      </c>
      <c r="E5982" t="s">
        <v>312</v>
      </c>
      <c r="F5982" t="s">
        <v>261</v>
      </c>
      <c r="G5982" t="s">
        <v>189</v>
      </c>
      <c r="H5982" t="s">
        <v>456</v>
      </c>
      <c r="I5982" t="s">
        <v>456</v>
      </c>
      <c r="M5982" t="s">
        <v>381</v>
      </c>
      <c r="O5982" t="s">
        <v>195</v>
      </c>
      <c r="P5982">
        <v>2015</v>
      </c>
      <c r="Q5982">
        <v>0</v>
      </c>
    </row>
    <row r="5983" spans="1:17" hidden="1" x14ac:dyDescent="0.25">
      <c r="A5983" t="s">
        <v>518</v>
      </c>
      <c r="B5983" t="s">
        <v>519</v>
      </c>
      <c r="C5983" t="s">
        <v>507</v>
      </c>
      <c r="D5983" t="s">
        <v>362</v>
      </c>
      <c r="E5983" t="s">
        <v>312</v>
      </c>
      <c r="F5983" t="s">
        <v>261</v>
      </c>
      <c r="G5983" t="s">
        <v>189</v>
      </c>
      <c r="H5983" t="s">
        <v>456</v>
      </c>
      <c r="I5983" t="s">
        <v>456</v>
      </c>
      <c r="M5983" t="s">
        <v>381</v>
      </c>
      <c r="O5983" t="s">
        <v>195</v>
      </c>
      <c r="P5983">
        <v>2020</v>
      </c>
      <c r="Q5983">
        <v>0</v>
      </c>
    </row>
    <row r="5984" spans="1:17" hidden="1" x14ac:dyDescent="0.25">
      <c r="A5984" t="s">
        <v>518</v>
      </c>
      <c r="B5984" t="s">
        <v>519</v>
      </c>
      <c r="C5984" t="s">
        <v>507</v>
      </c>
      <c r="D5984" t="s">
        <v>362</v>
      </c>
      <c r="E5984" t="s">
        <v>312</v>
      </c>
      <c r="F5984" t="s">
        <v>261</v>
      </c>
      <c r="G5984" t="s">
        <v>189</v>
      </c>
      <c r="H5984" t="s">
        <v>456</v>
      </c>
      <c r="I5984" t="s">
        <v>456</v>
      </c>
      <c r="M5984" t="s">
        <v>381</v>
      </c>
      <c r="O5984" t="s">
        <v>265</v>
      </c>
      <c r="P5984">
        <v>2020</v>
      </c>
      <c r="Q5984">
        <v>0</v>
      </c>
    </row>
    <row r="5985" spans="1:17" hidden="1" x14ac:dyDescent="0.25">
      <c r="A5985" t="s">
        <v>518</v>
      </c>
      <c r="B5985" t="s">
        <v>519</v>
      </c>
      <c r="C5985" t="s">
        <v>507</v>
      </c>
      <c r="D5985" t="s">
        <v>362</v>
      </c>
      <c r="E5985" t="s">
        <v>312</v>
      </c>
      <c r="F5985" t="s">
        <v>261</v>
      </c>
      <c r="G5985" t="s">
        <v>189</v>
      </c>
      <c r="H5985" t="s">
        <v>456</v>
      </c>
      <c r="I5985" t="s">
        <v>456</v>
      </c>
      <c r="M5985" t="s">
        <v>381</v>
      </c>
      <c r="O5985" t="s">
        <v>266</v>
      </c>
      <c r="P5985">
        <v>2020</v>
      </c>
      <c r="Q5985">
        <v>1</v>
      </c>
    </row>
    <row r="5986" spans="1:17" hidden="1" x14ac:dyDescent="0.25">
      <c r="A5986" t="s">
        <v>518</v>
      </c>
      <c r="B5986" t="s">
        <v>519</v>
      </c>
      <c r="C5986" t="s">
        <v>507</v>
      </c>
      <c r="D5986" t="s">
        <v>362</v>
      </c>
      <c r="E5986" t="s">
        <v>312</v>
      </c>
      <c r="F5986" t="s">
        <v>261</v>
      </c>
      <c r="G5986" t="s">
        <v>189</v>
      </c>
      <c r="H5986" t="s">
        <v>456</v>
      </c>
      <c r="I5986" t="s">
        <v>456</v>
      </c>
      <c r="M5986" t="s">
        <v>381</v>
      </c>
      <c r="O5986" t="s">
        <v>195</v>
      </c>
      <c r="P5986">
        <v>2030</v>
      </c>
      <c r="Q5986">
        <v>0</v>
      </c>
    </row>
    <row r="5987" spans="1:17" hidden="1" x14ac:dyDescent="0.25">
      <c r="A5987" t="s">
        <v>518</v>
      </c>
      <c r="B5987" t="s">
        <v>519</v>
      </c>
      <c r="C5987" t="s">
        <v>507</v>
      </c>
      <c r="D5987" t="s">
        <v>362</v>
      </c>
      <c r="E5987" t="s">
        <v>312</v>
      </c>
      <c r="F5987" t="s">
        <v>261</v>
      </c>
      <c r="G5987" t="s">
        <v>189</v>
      </c>
      <c r="H5987" t="s">
        <v>456</v>
      </c>
      <c r="I5987" t="s">
        <v>456</v>
      </c>
      <c r="M5987" t="s">
        <v>381</v>
      </c>
      <c r="O5987" t="s">
        <v>195</v>
      </c>
      <c r="P5987">
        <v>2050</v>
      </c>
      <c r="Q5987">
        <v>0</v>
      </c>
    </row>
    <row r="5988" spans="1:17" hidden="1" x14ac:dyDescent="0.25">
      <c r="A5988" t="s">
        <v>518</v>
      </c>
      <c r="B5988" t="s">
        <v>519</v>
      </c>
      <c r="C5988" t="s">
        <v>507</v>
      </c>
      <c r="D5988" t="s">
        <v>362</v>
      </c>
      <c r="E5988" t="s">
        <v>312</v>
      </c>
      <c r="F5988" t="s">
        <v>261</v>
      </c>
      <c r="G5988" t="s">
        <v>189</v>
      </c>
      <c r="H5988" t="s">
        <v>456</v>
      </c>
      <c r="I5988" t="s">
        <v>456</v>
      </c>
      <c r="M5988" t="s">
        <v>381</v>
      </c>
      <c r="O5988" t="s">
        <v>265</v>
      </c>
      <c r="P5988">
        <v>2050</v>
      </c>
      <c r="Q5988">
        <v>0</v>
      </c>
    </row>
    <row r="5989" spans="1:17" hidden="1" x14ac:dyDescent="0.25">
      <c r="A5989" t="s">
        <v>518</v>
      </c>
      <c r="B5989" t="s">
        <v>519</v>
      </c>
      <c r="C5989" t="s">
        <v>507</v>
      </c>
      <c r="D5989" t="s">
        <v>362</v>
      </c>
      <c r="E5989" t="s">
        <v>312</v>
      </c>
      <c r="F5989" t="s">
        <v>261</v>
      </c>
      <c r="G5989" t="s">
        <v>189</v>
      </c>
      <c r="H5989" t="s">
        <v>456</v>
      </c>
      <c r="I5989" t="s">
        <v>456</v>
      </c>
      <c r="M5989" t="s">
        <v>381</v>
      </c>
      <c r="O5989" t="s">
        <v>266</v>
      </c>
      <c r="P5989">
        <v>2050</v>
      </c>
      <c r="Q5989">
        <v>1</v>
      </c>
    </row>
    <row r="5990" spans="1:17" hidden="1" x14ac:dyDescent="0.2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hidden="1" x14ac:dyDescent="0.2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hidden="1" x14ac:dyDescent="0.2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hidden="1" x14ac:dyDescent="0.2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hidden="1" x14ac:dyDescent="0.2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hidden="1" x14ac:dyDescent="0.2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hidden="1" x14ac:dyDescent="0.2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hidden="1" x14ac:dyDescent="0.2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hidden="1" x14ac:dyDescent="0.2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hidden="1" x14ac:dyDescent="0.2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hidden="1" x14ac:dyDescent="0.2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hidden="1" x14ac:dyDescent="0.2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hidden="1" x14ac:dyDescent="0.2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hidden="1" x14ac:dyDescent="0.2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hidden="1" x14ac:dyDescent="0.2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hidden="1" x14ac:dyDescent="0.2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hidden="1" x14ac:dyDescent="0.2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hidden="1" x14ac:dyDescent="0.2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hidden="1" x14ac:dyDescent="0.2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hidden="1" x14ac:dyDescent="0.2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hidden="1" x14ac:dyDescent="0.2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hidden="1" x14ac:dyDescent="0.2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hidden="1" x14ac:dyDescent="0.2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hidden="1" x14ac:dyDescent="0.2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hidden="1" x14ac:dyDescent="0.2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hidden="1" x14ac:dyDescent="0.2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hidden="1" x14ac:dyDescent="0.2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hidden="1" x14ac:dyDescent="0.2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hidden="1" x14ac:dyDescent="0.2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hidden="1" x14ac:dyDescent="0.2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hidden="1" x14ac:dyDescent="0.2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hidden="1" x14ac:dyDescent="0.2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hidden="1" x14ac:dyDescent="0.2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hidden="1" x14ac:dyDescent="0.2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hidden="1" x14ac:dyDescent="0.2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hidden="1" x14ac:dyDescent="0.2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hidden="1" x14ac:dyDescent="0.2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hidden="1" x14ac:dyDescent="0.2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hidden="1" x14ac:dyDescent="0.2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hidden="1" x14ac:dyDescent="0.2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hidden="1" x14ac:dyDescent="0.2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hidden="1" x14ac:dyDescent="0.2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hidden="1" x14ac:dyDescent="0.2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hidden="1" x14ac:dyDescent="0.2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hidden="1" x14ac:dyDescent="0.2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hidden="1" x14ac:dyDescent="0.2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hidden="1" x14ac:dyDescent="0.2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hidden="1" x14ac:dyDescent="0.2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hidden="1" x14ac:dyDescent="0.2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hidden="1" x14ac:dyDescent="0.2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hidden="1" x14ac:dyDescent="0.2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hidden="1" x14ac:dyDescent="0.2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hidden="1" x14ac:dyDescent="0.2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hidden="1" x14ac:dyDescent="0.2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hidden="1" x14ac:dyDescent="0.2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hidden="1" x14ac:dyDescent="0.2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hidden="1" x14ac:dyDescent="0.2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hidden="1" x14ac:dyDescent="0.2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hidden="1" x14ac:dyDescent="0.2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hidden="1" x14ac:dyDescent="0.2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hidden="1" x14ac:dyDescent="0.2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hidden="1" x14ac:dyDescent="0.2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hidden="1" x14ac:dyDescent="0.2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hidden="1" x14ac:dyDescent="0.2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hidden="1" x14ac:dyDescent="0.2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hidden="1" x14ac:dyDescent="0.2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hidden="1" x14ac:dyDescent="0.2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hidden="1" x14ac:dyDescent="0.2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hidden="1" x14ac:dyDescent="0.2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hidden="1" x14ac:dyDescent="0.2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hidden="1" x14ac:dyDescent="0.2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hidden="1" x14ac:dyDescent="0.2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hidden="1" x14ac:dyDescent="0.25">
      <c r="A6062" t="s">
        <v>520</v>
      </c>
      <c r="B6062" t="s">
        <v>521</v>
      </c>
      <c r="C6062" t="s">
        <v>510</v>
      </c>
      <c r="D6062" t="s">
        <v>362</v>
      </c>
      <c r="E6062" t="s">
        <v>312</v>
      </c>
      <c r="F6062" t="s">
        <v>188</v>
      </c>
      <c r="G6062" t="s">
        <v>196</v>
      </c>
      <c r="H6062" t="s">
        <v>355</v>
      </c>
      <c r="I6062" t="s">
        <v>136</v>
      </c>
      <c r="K6062" t="s">
        <v>276</v>
      </c>
      <c r="O6062" t="s">
        <v>195</v>
      </c>
      <c r="P6062">
        <v>2015</v>
      </c>
      <c r="Q6062">
        <v>3</v>
      </c>
    </row>
    <row r="6063" spans="1:17" hidden="1" x14ac:dyDescent="0.25">
      <c r="A6063" t="s">
        <v>520</v>
      </c>
      <c r="B6063" t="s">
        <v>521</v>
      </c>
      <c r="C6063" t="s">
        <v>510</v>
      </c>
      <c r="D6063" t="s">
        <v>362</v>
      </c>
      <c r="E6063" t="s">
        <v>312</v>
      </c>
      <c r="F6063" t="s">
        <v>188</v>
      </c>
      <c r="G6063" t="s">
        <v>196</v>
      </c>
      <c r="H6063" t="s">
        <v>355</v>
      </c>
      <c r="I6063" t="s">
        <v>136</v>
      </c>
      <c r="K6063" t="s">
        <v>276</v>
      </c>
      <c r="O6063" t="s">
        <v>195</v>
      </c>
      <c r="P6063">
        <v>2020</v>
      </c>
      <c r="Q6063">
        <v>3</v>
      </c>
    </row>
    <row r="6064" spans="1:17" hidden="1" x14ac:dyDescent="0.2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hidden="1" x14ac:dyDescent="0.2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hidden="1" x14ac:dyDescent="0.25">
      <c r="A6066" t="s">
        <v>520</v>
      </c>
      <c r="B6066" t="s">
        <v>521</v>
      </c>
      <c r="C6066" t="s">
        <v>510</v>
      </c>
      <c r="D6066" t="s">
        <v>362</v>
      </c>
      <c r="E6066" t="s">
        <v>312</v>
      </c>
      <c r="F6066" t="s">
        <v>188</v>
      </c>
      <c r="G6066" t="s">
        <v>196</v>
      </c>
      <c r="H6066" t="s">
        <v>355</v>
      </c>
      <c r="I6066" t="s">
        <v>136</v>
      </c>
      <c r="K6066" t="s">
        <v>276</v>
      </c>
      <c r="O6066" t="s">
        <v>195</v>
      </c>
      <c r="P6066">
        <v>2030</v>
      </c>
      <c r="Q6066">
        <v>3</v>
      </c>
    </row>
    <row r="6067" spans="1:17" hidden="1" x14ac:dyDescent="0.25">
      <c r="A6067" t="s">
        <v>520</v>
      </c>
      <c r="B6067" t="s">
        <v>521</v>
      </c>
      <c r="C6067" t="s">
        <v>510</v>
      </c>
      <c r="D6067" t="s">
        <v>362</v>
      </c>
      <c r="E6067" t="s">
        <v>312</v>
      </c>
      <c r="F6067" t="s">
        <v>188</v>
      </c>
      <c r="G6067" t="s">
        <v>196</v>
      </c>
      <c r="H6067" t="s">
        <v>355</v>
      </c>
      <c r="I6067" t="s">
        <v>136</v>
      </c>
      <c r="K6067" t="s">
        <v>276</v>
      </c>
      <c r="O6067" t="s">
        <v>195</v>
      </c>
      <c r="P6067">
        <v>2050</v>
      </c>
      <c r="Q6067">
        <v>3</v>
      </c>
    </row>
    <row r="6068" spans="1:17" hidden="1" x14ac:dyDescent="0.2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hidden="1" x14ac:dyDescent="0.2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hidden="1" x14ac:dyDescent="0.2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hidden="1" x14ac:dyDescent="0.2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hidden="1" x14ac:dyDescent="0.2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hidden="1" x14ac:dyDescent="0.2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hidden="1" x14ac:dyDescent="0.2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hidden="1" x14ac:dyDescent="0.2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hidden="1" x14ac:dyDescent="0.2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hidden="1" x14ac:dyDescent="0.2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hidden="1" x14ac:dyDescent="0.2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hidden="1" x14ac:dyDescent="0.2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hidden="1" x14ac:dyDescent="0.2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hidden="1" x14ac:dyDescent="0.2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hidden="1" x14ac:dyDescent="0.2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hidden="1" x14ac:dyDescent="0.2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hidden="1" x14ac:dyDescent="0.2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hidden="1" x14ac:dyDescent="0.2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hidden="1" x14ac:dyDescent="0.2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hidden="1" x14ac:dyDescent="0.2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hidden="1" x14ac:dyDescent="0.2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hidden="1" x14ac:dyDescent="0.2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hidden="1" x14ac:dyDescent="0.2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hidden="1" x14ac:dyDescent="0.2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hidden="1" x14ac:dyDescent="0.2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hidden="1" x14ac:dyDescent="0.2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hidden="1" x14ac:dyDescent="0.2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hidden="1" x14ac:dyDescent="0.2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hidden="1" x14ac:dyDescent="0.2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hidden="1" x14ac:dyDescent="0.2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hidden="1" x14ac:dyDescent="0.2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hidden="1" x14ac:dyDescent="0.2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hidden="1" x14ac:dyDescent="0.2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hidden="1" x14ac:dyDescent="0.2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hidden="1" x14ac:dyDescent="0.2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hidden="1" x14ac:dyDescent="0.2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hidden="1" x14ac:dyDescent="0.2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hidden="1" x14ac:dyDescent="0.2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hidden="1" x14ac:dyDescent="0.2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hidden="1" x14ac:dyDescent="0.2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hidden="1" x14ac:dyDescent="0.2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hidden="1" x14ac:dyDescent="0.2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hidden="1" x14ac:dyDescent="0.2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hidden="1" x14ac:dyDescent="0.2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hidden="1" x14ac:dyDescent="0.2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hidden="1" x14ac:dyDescent="0.2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hidden="1" x14ac:dyDescent="0.2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hidden="1" x14ac:dyDescent="0.2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hidden="1" x14ac:dyDescent="0.2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hidden="1" x14ac:dyDescent="0.2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hidden="1" x14ac:dyDescent="0.2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hidden="1" x14ac:dyDescent="0.2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hidden="1" x14ac:dyDescent="0.2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hidden="1" x14ac:dyDescent="0.2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hidden="1" x14ac:dyDescent="0.2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hidden="1" x14ac:dyDescent="0.2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hidden="1" x14ac:dyDescent="0.2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hidden="1" x14ac:dyDescent="0.2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hidden="1" x14ac:dyDescent="0.2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hidden="1" x14ac:dyDescent="0.2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hidden="1" x14ac:dyDescent="0.2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hidden="1" x14ac:dyDescent="0.2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hidden="1" x14ac:dyDescent="0.2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hidden="1" x14ac:dyDescent="0.2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hidden="1" x14ac:dyDescent="0.2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hidden="1" x14ac:dyDescent="0.2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hidden="1" x14ac:dyDescent="0.2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hidden="1" x14ac:dyDescent="0.2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hidden="1" x14ac:dyDescent="0.2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hidden="1" x14ac:dyDescent="0.2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hidden="1" x14ac:dyDescent="0.2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hidden="1" x14ac:dyDescent="0.2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hidden="1" x14ac:dyDescent="0.2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hidden="1" x14ac:dyDescent="0.2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hidden="1" x14ac:dyDescent="0.2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hidden="1" x14ac:dyDescent="0.2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hidden="1" x14ac:dyDescent="0.2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hidden="1" x14ac:dyDescent="0.2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hidden="1" x14ac:dyDescent="0.2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hidden="1" x14ac:dyDescent="0.2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hidden="1" x14ac:dyDescent="0.2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hidden="1" x14ac:dyDescent="0.2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hidden="1" x14ac:dyDescent="0.2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hidden="1" x14ac:dyDescent="0.2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hidden="1" x14ac:dyDescent="0.2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hidden="1" x14ac:dyDescent="0.2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hidden="1" x14ac:dyDescent="0.2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hidden="1" x14ac:dyDescent="0.2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hidden="1" x14ac:dyDescent="0.2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hidden="1" x14ac:dyDescent="0.2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hidden="1" x14ac:dyDescent="0.2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hidden="1" x14ac:dyDescent="0.2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hidden="1" x14ac:dyDescent="0.2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hidden="1" x14ac:dyDescent="0.2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hidden="1" x14ac:dyDescent="0.2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hidden="1" x14ac:dyDescent="0.2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hidden="1" x14ac:dyDescent="0.2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hidden="1" x14ac:dyDescent="0.2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hidden="1" x14ac:dyDescent="0.2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hidden="1" x14ac:dyDescent="0.2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hidden="1" x14ac:dyDescent="0.2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hidden="1" x14ac:dyDescent="0.2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hidden="1" x14ac:dyDescent="0.2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hidden="1" x14ac:dyDescent="0.2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hidden="1" x14ac:dyDescent="0.2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hidden="1" x14ac:dyDescent="0.2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hidden="1" x14ac:dyDescent="0.2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hidden="1" x14ac:dyDescent="0.2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hidden="1" x14ac:dyDescent="0.2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hidden="1" x14ac:dyDescent="0.2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hidden="1" x14ac:dyDescent="0.2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hidden="1" x14ac:dyDescent="0.2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hidden="1" x14ac:dyDescent="0.2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hidden="1" x14ac:dyDescent="0.2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hidden="1" x14ac:dyDescent="0.2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hidden="1" x14ac:dyDescent="0.2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hidden="1" x14ac:dyDescent="0.2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hidden="1" x14ac:dyDescent="0.2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hidden="1" x14ac:dyDescent="0.2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hidden="1" x14ac:dyDescent="0.2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hidden="1" x14ac:dyDescent="0.2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hidden="1" x14ac:dyDescent="0.2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hidden="1" x14ac:dyDescent="0.2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hidden="1" x14ac:dyDescent="0.2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hidden="1" x14ac:dyDescent="0.2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hidden="1" x14ac:dyDescent="0.2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hidden="1" x14ac:dyDescent="0.2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hidden="1" x14ac:dyDescent="0.2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hidden="1" x14ac:dyDescent="0.2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hidden="1" x14ac:dyDescent="0.2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hidden="1" x14ac:dyDescent="0.2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hidden="1" x14ac:dyDescent="0.2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hidden="1" x14ac:dyDescent="0.2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hidden="1" x14ac:dyDescent="0.2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hidden="1" x14ac:dyDescent="0.2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hidden="1" x14ac:dyDescent="0.2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hidden="1" x14ac:dyDescent="0.2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hidden="1" x14ac:dyDescent="0.2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hidden="1" x14ac:dyDescent="0.2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hidden="1" x14ac:dyDescent="0.2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hidden="1" x14ac:dyDescent="0.2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hidden="1" x14ac:dyDescent="0.2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hidden="1" x14ac:dyDescent="0.2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hidden="1" x14ac:dyDescent="0.2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hidden="1" x14ac:dyDescent="0.2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hidden="1" x14ac:dyDescent="0.2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hidden="1" x14ac:dyDescent="0.2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hidden="1" x14ac:dyDescent="0.2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hidden="1" x14ac:dyDescent="0.2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hidden="1" x14ac:dyDescent="0.2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hidden="1" x14ac:dyDescent="0.2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hidden="1" x14ac:dyDescent="0.2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hidden="1" x14ac:dyDescent="0.2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hidden="1" x14ac:dyDescent="0.2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hidden="1" x14ac:dyDescent="0.2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hidden="1" x14ac:dyDescent="0.2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hidden="1" x14ac:dyDescent="0.2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hidden="1" x14ac:dyDescent="0.2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hidden="1" x14ac:dyDescent="0.2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hidden="1" x14ac:dyDescent="0.2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hidden="1" x14ac:dyDescent="0.2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hidden="1" x14ac:dyDescent="0.2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hidden="1" x14ac:dyDescent="0.25">
      <c r="A6230" t="s">
        <v>520</v>
      </c>
      <c r="B6230" t="s">
        <v>521</v>
      </c>
      <c r="C6230" t="s">
        <v>510</v>
      </c>
      <c r="D6230" t="s">
        <v>362</v>
      </c>
      <c r="E6230" t="s">
        <v>312</v>
      </c>
      <c r="F6230" t="s">
        <v>188</v>
      </c>
      <c r="G6230" t="s">
        <v>189</v>
      </c>
      <c r="H6230" t="s">
        <v>437</v>
      </c>
      <c r="I6230" t="s">
        <v>437</v>
      </c>
      <c r="M6230" t="s">
        <v>396</v>
      </c>
      <c r="O6230" t="s">
        <v>195</v>
      </c>
      <c r="P6230">
        <v>2015</v>
      </c>
      <c r="Q6230">
        <v>1</v>
      </c>
    </row>
    <row r="6231" spans="1:17" hidden="1" x14ac:dyDescent="0.25">
      <c r="A6231" t="s">
        <v>520</v>
      </c>
      <c r="B6231" t="s">
        <v>521</v>
      </c>
      <c r="C6231" t="s">
        <v>510</v>
      </c>
      <c r="D6231" t="s">
        <v>362</v>
      </c>
      <c r="E6231" t="s">
        <v>312</v>
      </c>
      <c r="F6231" t="s">
        <v>188</v>
      </c>
      <c r="G6231" t="s">
        <v>189</v>
      </c>
      <c r="H6231" t="s">
        <v>437</v>
      </c>
      <c r="I6231" t="s">
        <v>437</v>
      </c>
      <c r="M6231" t="s">
        <v>396</v>
      </c>
      <c r="O6231" t="s">
        <v>195</v>
      </c>
      <c r="P6231">
        <v>2020</v>
      </c>
      <c r="Q6231">
        <v>1</v>
      </c>
    </row>
    <row r="6232" spans="1:17" hidden="1" x14ac:dyDescent="0.25">
      <c r="A6232" t="s">
        <v>520</v>
      </c>
      <c r="B6232" t="s">
        <v>521</v>
      </c>
      <c r="C6232" t="s">
        <v>510</v>
      </c>
      <c r="D6232" t="s">
        <v>362</v>
      </c>
      <c r="E6232" t="s">
        <v>312</v>
      </c>
      <c r="F6232" t="s">
        <v>188</v>
      </c>
      <c r="G6232" t="s">
        <v>189</v>
      </c>
      <c r="H6232" t="s">
        <v>437</v>
      </c>
      <c r="I6232" t="s">
        <v>437</v>
      </c>
      <c r="M6232" t="s">
        <v>396</v>
      </c>
      <c r="O6232" t="s">
        <v>265</v>
      </c>
      <c r="P6232">
        <v>2020</v>
      </c>
      <c r="Q6232">
        <v>0</v>
      </c>
    </row>
    <row r="6233" spans="1:17" hidden="1" x14ac:dyDescent="0.25">
      <c r="A6233" t="s">
        <v>520</v>
      </c>
      <c r="B6233" t="s">
        <v>521</v>
      </c>
      <c r="C6233" t="s">
        <v>510</v>
      </c>
      <c r="D6233" t="s">
        <v>362</v>
      </c>
      <c r="E6233" t="s">
        <v>312</v>
      </c>
      <c r="F6233" t="s">
        <v>188</v>
      </c>
      <c r="G6233" t="s">
        <v>189</v>
      </c>
      <c r="H6233" t="s">
        <v>437</v>
      </c>
      <c r="I6233" t="s">
        <v>437</v>
      </c>
      <c r="M6233" t="s">
        <v>396</v>
      </c>
      <c r="O6233" t="s">
        <v>266</v>
      </c>
      <c r="P6233">
        <v>2020</v>
      </c>
      <c r="Q6233">
        <v>1</v>
      </c>
    </row>
    <row r="6234" spans="1:17" hidden="1" x14ac:dyDescent="0.25">
      <c r="A6234" t="s">
        <v>520</v>
      </c>
      <c r="B6234" t="s">
        <v>521</v>
      </c>
      <c r="C6234" t="s">
        <v>510</v>
      </c>
      <c r="D6234" t="s">
        <v>362</v>
      </c>
      <c r="E6234" t="s">
        <v>312</v>
      </c>
      <c r="F6234" t="s">
        <v>188</v>
      </c>
      <c r="G6234" t="s">
        <v>189</v>
      </c>
      <c r="H6234" t="s">
        <v>437</v>
      </c>
      <c r="I6234" t="s">
        <v>437</v>
      </c>
      <c r="M6234" t="s">
        <v>396</v>
      </c>
      <c r="O6234" t="s">
        <v>195</v>
      </c>
      <c r="P6234">
        <v>2030</v>
      </c>
      <c r="Q6234">
        <v>1</v>
      </c>
    </row>
    <row r="6235" spans="1:17" hidden="1" x14ac:dyDescent="0.25">
      <c r="A6235" t="s">
        <v>520</v>
      </c>
      <c r="B6235" t="s">
        <v>521</v>
      </c>
      <c r="C6235" t="s">
        <v>510</v>
      </c>
      <c r="D6235" t="s">
        <v>362</v>
      </c>
      <c r="E6235" t="s">
        <v>312</v>
      </c>
      <c r="F6235" t="s">
        <v>188</v>
      </c>
      <c r="G6235" t="s">
        <v>189</v>
      </c>
      <c r="H6235" t="s">
        <v>437</v>
      </c>
      <c r="I6235" t="s">
        <v>437</v>
      </c>
      <c r="M6235" t="s">
        <v>396</v>
      </c>
      <c r="O6235" t="s">
        <v>195</v>
      </c>
      <c r="P6235">
        <v>2050</v>
      </c>
      <c r="Q6235">
        <v>1</v>
      </c>
    </row>
    <row r="6236" spans="1:17" hidden="1" x14ac:dyDescent="0.25">
      <c r="A6236" t="s">
        <v>520</v>
      </c>
      <c r="B6236" t="s">
        <v>521</v>
      </c>
      <c r="C6236" t="s">
        <v>510</v>
      </c>
      <c r="D6236" t="s">
        <v>362</v>
      </c>
      <c r="E6236" t="s">
        <v>312</v>
      </c>
      <c r="F6236" t="s">
        <v>188</v>
      </c>
      <c r="G6236" t="s">
        <v>189</v>
      </c>
      <c r="H6236" t="s">
        <v>437</v>
      </c>
      <c r="I6236" t="s">
        <v>437</v>
      </c>
      <c r="M6236" t="s">
        <v>396</v>
      </c>
      <c r="O6236" t="s">
        <v>265</v>
      </c>
      <c r="P6236">
        <v>2050</v>
      </c>
      <c r="Q6236">
        <v>0</v>
      </c>
    </row>
    <row r="6237" spans="1:17" hidden="1" x14ac:dyDescent="0.25">
      <c r="A6237" t="s">
        <v>520</v>
      </c>
      <c r="B6237" t="s">
        <v>521</v>
      </c>
      <c r="C6237" t="s">
        <v>510</v>
      </c>
      <c r="D6237" t="s">
        <v>362</v>
      </c>
      <c r="E6237" t="s">
        <v>312</v>
      </c>
      <c r="F6237" t="s">
        <v>188</v>
      </c>
      <c r="G6237" t="s">
        <v>189</v>
      </c>
      <c r="H6237" t="s">
        <v>437</v>
      </c>
      <c r="I6237" t="s">
        <v>437</v>
      </c>
      <c r="M6237" t="s">
        <v>396</v>
      </c>
      <c r="O6237" t="s">
        <v>266</v>
      </c>
      <c r="P6237">
        <v>2050</v>
      </c>
      <c r="Q6237">
        <v>1</v>
      </c>
    </row>
    <row r="6238" spans="1:17" hidden="1" x14ac:dyDescent="0.2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hidden="1" x14ac:dyDescent="0.2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hidden="1" x14ac:dyDescent="0.2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hidden="1" x14ac:dyDescent="0.2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hidden="1" x14ac:dyDescent="0.2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hidden="1" x14ac:dyDescent="0.2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hidden="1" x14ac:dyDescent="0.2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hidden="1" x14ac:dyDescent="0.2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hidden="1" x14ac:dyDescent="0.25">
      <c r="A6246" t="s">
        <v>520</v>
      </c>
      <c r="B6246" t="s">
        <v>521</v>
      </c>
      <c r="C6246" t="s">
        <v>510</v>
      </c>
      <c r="D6246" t="s">
        <v>362</v>
      </c>
      <c r="E6246" t="s">
        <v>312</v>
      </c>
      <c r="F6246" t="s">
        <v>188</v>
      </c>
      <c r="G6246" t="s">
        <v>189</v>
      </c>
      <c r="H6246" t="s">
        <v>442</v>
      </c>
      <c r="I6246" t="s">
        <v>442</v>
      </c>
      <c r="M6246" t="s">
        <v>396</v>
      </c>
      <c r="O6246" t="s">
        <v>195</v>
      </c>
      <c r="P6246">
        <v>2015</v>
      </c>
      <c r="Q6246">
        <v>1</v>
      </c>
    </row>
    <row r="6247" spans="1:17" hidden="1" x14ac:dyDescent="0.25">
      <c r="A6247" t="s">
        <v>520</v>
      </c>
      <c r="B6247" t="s">
        <v>521</v>
      </c>
      <c r="C6247" t="s">
        <v>510</v>
      </c>
      <c r="D6247" t="s">
        <v>362</v>
      </c>
      <c r="E6247" t="s">
        <v>312</v>
      </c>
      <c r="F6247" t="s">
        <v>188</v>
      </c>
      <c r="G6247" t="s">
        <v>189</v>
      </c>
      <c r="H6247" t="s">
        <v>442</v>
      </c>
      <c r="I6247" t="s">
        <v>442</v>
      </c>
      <c r="M6247" t="s">
        <v>396</v>
      </c>
      <c r="O6247" t="s">
        <v>195</v>
      </c>
      <c r="P6247">
        <v>2020</v>
      </c>
      <c r="Q6247">
        <v>1</v>
      </c>
    </row>
    <row r="6248" spans="1:17" hidden="1" x14ac:dyDescent="0.25">
      <c r="A6248" t="s">
        <v>520</v>
      </c>
      <c r="B6248" t="s">
        <v>521</v>
      </c>
      <c r="C6248" t="s">
        <v>510</v>
      </c>
      <c r="D6248" t="s">
        <v>362</v>
      </c>
      <c r="E6248" t="s">
        <v>312</v>
      </c>
      <c r="F6248" t="s">
        <v>188</v>
      </c>
      <c r="G6248" t="s">
        <v>189</v>
      </c>
      <c r="H6248" t="s">
        <v>442</v>
      </c>
      <c r="I6248" t="s">
        <v>442</v>
      </c>
      <c r="M6248" t="s">
        <v>396</v>
      </c>
      <c r="O6248" t="s">
        <v>265</v>
      </c>
      <c r="P6248">
        <v>2020</v>
      </c>
      <c r="Q6248">
        <v>0</v>
      </c>
    </row>
    <row r="6249" spans="1:17" hidden="1" x14ac:dyDescent="0.25">
      <c r="A6249" t="s">
        <v>520</v>
      </c>
      <c r="B6249" t="s">
        <v>521</v>
      </c>
      <c r="C6249" t="s">
        <v>510</v>
      </c>
      <c r="D6249" t="s">
        <v>362</v>
      </c>
      <c r="E6249" t="s">
        <v>312</v>
      </c>
      <c r="F6249" t="s">
        <v>188</v>
      </c>
      <c r="G6249" t="s">
        <v>189</v>
      </c>
      <c r="H6249" t="s">
        <v>442</v>
      </c>
      <c r="I6249" t="s">
        <v>442</v>
      </c>
      <c r="M6249" t="s">
        <v>396</v>
      </c>
      <c r="O6249" t="s">
        <v>266</v>
      </c>
      <c r="P6249">
        <v>2020</v>
      </c>
      <c r="Q6249">
        <v>1</v>
      </c>
    </row>
    <row r="6250" spans="1:17" hidden="1" x14ac:dyDescent="0.25">
      <c r="A6250" t="s">
        <v>520</v>
      </c>
      <c r="B6250" t="s">
        <v>521</v>
      </c>
      <c r="C6250" t="s">
        <v>510</v>
      </c>
      <c r="D6250" t="s">
        <v>362</v>
      </c>
      <c r="E6250" t="s">
        <v>312</v>
      </c>
      <c r="F6250" t="s">
        <v>188</v>
      </c>
      <c r="G6250" t="s">
        <v>189</v>
      </c>
      <c r="H6250" t="s">
        <v>442</v>
      </c>
      <c r="I6250" t="s">
        <v>442</v>
      </c>
      <c r="M6250" t="s">
        <v>396</v>
      </c>
      <c r="O6250" t="s">
        <v>195</v>
      </c>
      <c r="P6250">
        <v>2030</v>
      </c>
      <c r="Q6250">
        <v>1</v>
      </c>
    </row>
    <row r="6251" spans="1:17" hidden="1" x14ac:dyDescent="0.25">
      <c r="A6251" t="s">
        <v>520</v>
      </c>
      <c r="B6251" t="s">
        <v>521</v>
      </c>
      <c r="C6251" t="s">
        <v>510</v>
      </c>
      <c r="D6251" t="s">
        <v>362</v>
      </c>
      <c r="E6251" t="s">
        <v>312</v>
      </c>
      <c r="F6251" t="s">
        <v>188</v>
      </c>
      <c r="G6251" t="s">
        <v>189</v>
      </c>
      <c r="H6251" t="s">
        <v>442</v>
      </c>
      <c r="I6251" t="s">
        <v>442</v>
      </c>
      <c r="M6251" t="s">
        <v>396</v>
      </c>
      <c r="O6251" t="s">
        <v>195</v>
      </c>
      <c r="P6251">
        <v>2050</v>
      </c>
      <c r="Q6251">
        <v>1</v>
      </c>
    </row>
    <row r="6252" spans="1:17" hidden="1" x14ac:dyDescent="0.25">
      <c r="A6252" t="s">
        <v>520</v>
      </c>
      <c r="B6252" t="s">
        <v>521</v>
      </c>
      <c r="C6252" t="s">
        <v>510</v>
      </c>
      <c r="D6252" t="s">
        <v>362</v>
      </c>
      <c r="E6252" t="s">
        <v>312</v>
      </c>
      <c r="F6252" t="s">
        <v>188</v>
      </c>
      <c r="G6252" t="s">
        <v>189</v>
      </c>
      <c r="H6252" t="s">
        <v>442</v>
      </c>
      <c r="I6252" t="s">
        <v>442</v>
      </c>
      <c r="M6252" t="s">
        <v>396</v>
      </c>
      <c r="O6252" t="s">
        <v>265</v>
      </c>
      <c r="P6252">
        <v>2050</v>
      </c>
      <c r="Q6252">
        <v>0</v>
      </c>
    </row>
    <row r="6253" spans="1:17" hidden="1" x14ac:dyDescent="0.25">
      <c r="A6253" t="s">
        <v>520</v>
      </c>
      <c r="B6253" t="s">
        <v>521</v>
      </c>
      <c r="C6253" t="s">
        <v>510</v>
      </c>
      <c r="D6253" t="s">
        <v>362</v>
      </c>
      <c r="E6253" t="s">
        <v>312</v>
      </c>
      <c r="F6253" t="s">
        <v>188</v>
      </c>
      <c r="G6253" t="s">
        <v>189</v>
      </c>
      <c r="H6253" t="s">
        <v>442</v>
      </c>
      <c r="I6253" t="s">
        <v>442</v>
      </c>
      <c r="M6253" t="s">
        <v>396</v>
      </c>
      <c r="O6253" t="s">
        <v>266</v>
      </c>
      <c r="P6253">
        <v>2050</v>
      </c>
      <c r="Q6253">
        <v>1</v>
      </c>
    </row>
    <row r="6254" spans="1:17" hidden="1" x14ac:dyDescent="0.2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hidden="1" x14ac:dyDescent="0.2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hidden="1" x14ac:dyDescent="0.2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hidden="1" x14ac:dyDescent="0.2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hidden="1" x14ac:dyDescent="0.2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hidden="1" x14ac:dyDescent="0.2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hidden="1" x14ac:dyDescent="0.2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hidden="1" x14ac:dyDescent="0.2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hidden="1" x14ac:dyDescent="0.2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hidden="1" x14ac:dyDescent="0.2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hidden="1" x14ac:dyDescent="0.2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hidden="1" x14ac:dyDescent="0.2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hidden="1" x14ac:dyDescent="0.2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hidden="1" x14ac:dyDescent="0.2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hidden="1" x14ac:dyDescent="0.2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hidden="1" x14ac:dyDescent="0.2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hidden="1" x14ac:dyDescent="0.2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hidden="1" x14ac:dyDescent="0.2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hidden="1" x14ac:dyDescent="0.2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hidden="1" x14ac:dyDescent="0.2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hidden="1" x14ac:dyDescent="0.2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hidden="1" x14ac:dyDescent="0.2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hidden="1" x14ac:dyDescent="0.2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hidden="1" x14ac:dyDescent="0.2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hidden="1" x14ac:dyDescent="0.2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hidden="1" x14ac:dyDescent="0.2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hidden="1" x14ac:dyDescent="0.2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hidden="1" x14ac:dyDescent="0.2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hidden="1" x14ac:dyDescent="0.2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hidden="1" x14ac:dyDescent="0.2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hidden="1" x14ac:dyDescent="0.2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hidden="1" x14ac:dyDescent="0.2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hidden="1" x14ac:dyDescent="0.2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hidden="1" x14ac:dyDescent="0.2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hidden="1" x14ac:dyDescent="0.2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hidden="1" x14ac:dyDescent="0.2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hidden="1" x14ac:dyDescent="0.2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hidden="1" x14ac:dyDescent="0.2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hidden="1" x14ac:dyDescent="0.2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hidden="1" x14ac:dyDescent="0.2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hidden="1" x14ac:dyDescent="0.25">
      <c r="A6294" t="s">
        <v>520</v>
      </c>
      <c r="B6294" t="s">
        <v>521</v>
      </c>
      <c r="C6294" t="s">
        <v>510</v>
      </c>
      <c r="D6294" t="s">
        <v>362</v>
      </c>
      <c r="E6294" t="s">
        <v>312</v>
      </c>
      <c r="F6294" t="s">
        <v>188</v>
      </c>
      <c r="G6294" t="s">
        <v>189</v>
      </c>
      <c r="H6294" t="s">
        <v>456</v>
      </c>
      <c r="I6294" t="s">
        <v>456</v>
      </c>
      <c r="M6294" t="s">
        <v>381</v>
      </c>
      <c r="O6294" t="s">
        <v>195</v>
      </c>
      <c r="P6294">
        <v>2015</v>
      </c>
      <c r="Q6294">
        <v>0</v>
      </c>
    </row>
    <row r="6295" spans="1:17" hidden="1" x14ac:dyDescent="0.25">
      <c r="A6295" t="s">
        <v>520</v>
      </c>
      <c r="B6295" t="s">
        <v>521</v>
      </c>
      <c r="C6295" t="s">
        <v>510</v>
      </c>
      <c r="D6295" t="s">
        <v>362</v>
      </c>
      <c r="E6295" t="s">
        <v>312</v>
      </c>
      <c r="F6295" t="s">
        <v>188</v>
      </c>
      <c r="G6295" t="s">
        <v>189</v>
      </c>
      <c r="H6295" t="s">
        <v>456</v>
      </c>
      <c r="I6295" t="s">
        <v>456</v>
      </c>
      <c r="M6295" t="s">
        <v>381</v>
      </c>
      <c r="O6295" t="s">
        <v>195</v>
      </c>
      <c r="P6295">
        <v>2020</v>
      </c>
      <c r="Q6295">
        <v>0</v>
      </c>
    </row>
    <row r="6296" spans="1:17" hidden="1" x14ac:dyDescent="0.25">
      <c r="A6296" t="s">
        <v>520</v>
      </c>
      <c r="B6296" t="s">
        <v>521</v>
      </c>
      <c r="C6296" t="s">
        <v>510</v>
      </c>
      <c r="D6296" t="s">
        <v>362</v>
      </c>
      <c r="E6296" t="s">
        <v>312</v>
      </c>
      <c r="F6296" t="s">
        <v>188</v>
      </c>
      <c r="G6296" t="s">
        <v>189</v>
      </c>
      <c r="H6296" t="s">
        <v>456</v>
      </c>
      <c r="I6296" t="s">
        <v>456</v>
      </c>
      <c r="M6296" t="s">
        <v>381</v>
      </c>
      <c r="O6296" t="s">
        <v>265</v>
      </c>
      <c r="P6296">
        <v>2020</v>
      </c>
      <c r="Q6296">
        <v>0</v>
      </c>
    </row>
    <row r="6297" spans="1:17" hidden="1" x14ac:dyDescent="0.25">
      <c r="A6297" t="s">
        <v>520</v>
      </c>
      <c r="B6297" t="s">
        <v>521</v>
      </c>
      <c r="C6297" t="s">
        <v>510</v>
      </c>
      <c r="D6297" t="s">
        <v>362</v>
      </c>
      <c r="E6297" t="s">
        <v>312</v>
      </c>
      <c r="F6297" t="s">
        <v>188</v>
      </c>
      <c r="G6297" t="s">
        <v>189</v>
      </c>
      <c r="H6297" t="s">
        <v>456</v>
      </c>
      <c r="I6297" t="s">
        <v>456</v>
      </c>
      <c r="M6297" t="s">
        <v>381</v>
      </c>
      <c r="O6297" t="s">
        <v>266</v>
      </c>
      <c r="P6297">
        <v>2020</v>
      </c>
      <c r="Q6297">
        <v>1</v>
      </c>
    </row>
    <row r="6298" spans="1:17" hidden="1" x14ac:dyDescent="0.25">
      <c r="A6298" t="s">
        <v>520</v>
      </c>
      <c r="B6298" t="s">
        <v>521</v>
      </c>
      <c r="C6298" t="s">
        <v>510</v>
      </c>
      <c r="D6298" t="s">
        <v>362</v>
      </c>
      <c r="E6298" t="s">
        <v>312</v>
      </c>
      <c r="F6298" t="s">
        <v>188</v>
      </c>
      <c r="G6298" t="s">
        <v>189</v>
      </c>
      <c r="H6298" t="s">
        <v>456</v>
      </c>
      <c r="I6298" t="s">
        <v>456</v>
      </c>
      <c r="M6298" t="s">
        <v>381</v>
      </c>
      <c r="O6298" t="s">
        <v>195</v>
      </c>
      <c r="P6298">
        <v>2030</v>
      </c>
      <c r="Q6298">
        <v>0</v>
      </c>
    </row>
    <row r="6299" spans="1:17" hidden="1" x14ac:dyDescent="0.25">
      <c r="A6299" t="s">
        <v>520</v>
      </c>
      <c r="B6299" t="s">
        <v>521</v>
      </c>
      <c r="C6299" t="s">
        <v>510</v>
      </c>
      <c r="D6299" t="s">
        <v>362</v>
      </c>
      <c r="E6299" t="s">
        <v>312</v>
      </c>
      <c r="F6299" t="s">
        <v>188</v>
      </c>
      <c r="G6299" t="s">
        <v>189</v>
      </c>
      <c r="H6299" t="s">
        <v>456</v>
      </c>
      <c r="I6299" t="s">
        <v>456</v>
      </c>
      <c r="M6299" t="s">
        <v>381</v>
      </c>
      <c r="O6299" t="s">
        <v>195</v>
      </c>
      <c r="P6299">
        <v>2050</v>
      </c>
      <c r="Q6299">
        <v>0</v>
      </c>
    </row>
    <row r="6300" spans="1:17" hidden="1" x14ac:dyDescent="0.25">
      <c r="A6300" t="s">
        <v>520</v>
      </c>
      <c r="B6300" t="s">
        <v>521</v>
      </c>
      <c r="C6300" t="s">
        <v>510</v>
      </c>
      <c r="D6300" t="s">
        <v>362</v>
      </c>
      <c r="E6300" t="s">
        <v>312</v>
      </c>
      <c r="F6300" t="s">
        <v>188</v>
      </c>
      <c r="G6300" t="s">
        <v>189</v>
      </c>
      <c r="H6300" t="s">
        <v>456</v>
      </c>
      <c r="I6300" t="s">
        <v>456</v>
      </c>
      <c r="M6300" t="s">
        <v>381</v>
      </c>
      <c r="O6300" t="s">
        <v>265</v>
      </c>
      <c r="P6300">
        <v>2050</v>
      </c>
      <c r="Q6300">
        <v>0</v>
      </c>
    </row>
    <row r="6301" spans="1:17" hidden="1" x14ac:dyDescent="0.25">
      <c r="A6301" t="s">
        <v>520</v>
      </c>
      <c r="B6301" t="s">
        <v>521</v>
      </c>
      <c r="C6301" t="s">
        <v>510</v>
      </c>
      <c r="D6301" t="s">
        <v>362</v>
      </c>
      <c r="E6301" t="s">
        <v>312</v>
      </c>
      <c r="F6301" t="s">
        <v>188</v>
      </c>
      <c r="G6301" t="s">
        <v>189</v>
      </c>
      <c r="H6301" t="s">
        <v>456</v>
      </c>
      <c r="I6301" t="s">
        <v>456</v>
      </c>
      <c r="M6301" t="s">
        <v>381</v>
      </c>
      <c r="O6301" t="s">
        <v>266</v>
      </c>
      <c r="P6301">
        <v>2050</v>
      </c>
      <c r="Q6301">
        <v>1</v>
      </c>
    </row>
    <row r="6302" spans="1:17" hidden="1" x14ac:dyDescent="0.2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hidden="1" x14ac:dyDescent="0.2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hidden="1" x14ac:dyDescent="0.2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hidden="1" x14ac:dyDescent="0.2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hidden="1" x14ac:dyDescent="0.2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hidden="1" x14ac:dyDescent="0.2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hidden="1" x14ac:dyDescent="0.2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hidden="1" x14ac:dyDescent="0.2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hidden="1" x14ac:dyDescent="0.2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hidden="1" x14ac:dyDescent="0.2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hidden="1" x14ac:dyDescent="0.2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hidden="1" x14ac:dyDescent="0.2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hidden="1" x14ac:dyDescent="0.2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hidden="1" x14ac:dyDescent="0.2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hidden="1" x14ac:dyDescent="0.2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hidden="1" x14ac:dyDescent="0.2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hidden="1" x14ac:dyDescent="0.2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hidden="1" x14ac:dyDescent="0.2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hidden="1" x14ac:dyDescent="0.2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hidden="1" x14ac:dyDescent="0.2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hidden="1" x14ac:dyDescent="0.2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hidden="1" x14ac:dyDescent="0.2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hidden="1" x14ac:dyDescent="0.2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hidden="1" x14ac:dyDescent="0.2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hidden="1" x14ac:dyDescent="0.2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hidden="1" x14ac:dyDescent="0.2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hidden="1" x14ac:dyDescent="0.2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hidden="1" x14ac:dyDescent="0.2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hidden="1" x14ac:dyDescent="0.2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hidden="1" x14ac:dyDescent="0.2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hidden="1" x14ac:dyDescent="0.2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hidden="1" x14ac:dyDescent="0.2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hidden="1" x14ac:dyDescent="0.2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hidden="1" x14ac:dyDescent="0.2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hidden="1" x14ac:dyDescent="0.2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hidden="1" x14ac:dyDescent="0.2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hidden="1" x14ac:dyDescent="0.2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hidden="1" x14ac:dyDescent="0.2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hidden="1" x14ac:dyDescent="0.2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hidden="1" x14ac:dyDescent="0.2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hidden="1" x14ac:dyDescent="0.2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hidden="1" x14ac:dyDescent="0.2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hidden="1" x14ac:dyDescent="0.2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hidden="1" x14ac:dyDescent="0.2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hidden="1" x14ac:dyDescent="0.2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hidden="1" x14ac:dyDescent="0.2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hidden="1" x14ac:dyDescent="0.2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hidden="1" x14ac:dyDescent="0.2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hidden="1" x14ac:dyDescent="0.2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hidden="1" x14ac:dyDescent="0.2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hidden="1" x14ac:dyDescent="0.2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hidden="1" x14ac:dyDescent="0.2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hidden="1" x14ac:dyDescent="0.2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hidden="1" x14ac:dyDescent="0.2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hidden="1" x14ac:dyDescent="0.2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hidden="1" x14ac:dyDescent="0.2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hidden="1" x14ac:dyDescent="0.2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hidden="1" x14ac:dyDescent="0.2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hidden="1" x14ac:dyDescent="0.2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hidden="1" x14ac:dyDescent="0.2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hidden="1" x14ac:dyDescent="0.2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hidden="1" x14ac:dyDescent="0.2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hidden="1" x14ac:dyDescent="0.2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hidden="1" x14ac:dyDescent="0.2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hidden="1" x14ac:dyDescent="0.2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hidden="1" x14ac:dyDescent="0.2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hidden="1" x14ac:dyDescent="0.2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hidden="1" x14ac:dyDescent="0.2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hidden="1" x14ac:dyDescent="0.2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hidden="1" x14ac:dyDescent="0.2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hidden="1" x14ac:dyDescent="0.2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hidden="1" x14ac:dyDescent="0.2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hidden="1" x14ac:dyDescent="0.25">
      <c r="A6374" t="s">
        <v>522</v>
      </c>
      <c r="B6374" t="s">
        <v>523</v>
      </c>
      <c r="C6374" t="s">
        <v>510</v>
      </c>
      <c r="D6374" t="s">
        <v>473</v>
      </c>
      <c r="E6374" t="s">
        <v>312</v>
      </c>
      <c r="F6374" t="s">
        <v>349</v>
      </c>
      <c r="G6374" t="s">
        <v>196</v>
      </c>
      <c r="H6374" t="s">
        <v>355</v>
      </c>
      <c r="I6374" t="s">
        <v>136</v>
      </c>
      <c r="K6374" t="s">
        <v>276</v>
      </c>
      <c r="O6374" t="s">
        <v>195</v>
      </c>
      <c r="P6374">
        <v>2015</v>
      </c>
      <c r="Q6374">
        <v>3</v>
      </c>
    </row>
    <row r="6375" spans="1:17" hidden="1" x14ac:dyDescent="0.25">
      <c r="A6375" t="s">
        <v>522</v>
      </c>
      <c r="B6375" t="s">
        <v>523</v>
      </c>
      <c r="C6375" t="s">
        <v>510</v>
      </c>
      <c r="D6375" t="s">
        <v>473</v>
      </c>
      <c r="E6375" t="s">
        <v>312</v>
      </c>
      <c r="F6375" t="s">
        <v>349</v>
      </c>
      <c r="G6375" t="s">
        <v>196</v>
      </c>
      <c r="H6375" t="s">
        <v>355</v>
      </c>
      <c r="I6375" t="s">
        <v>136</v>
      </c>
      <c r="K6375" t="s">
        <v>276</v>
      </c>
      <c r="O6375" t="s">
        <v>195</v>
      </c>
      <c r="P6375">
        <v>2020</v>
      </c>
      <c r="Q6375">
        <v>3</v>
      </c>
    </row>
    <row r="6376" spans="1:17" hidden="1" x14ac:dyDescent="0.2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hidden="1" x14ac:dyDescent="0.2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hidden="1" x14ac:dyDescent="0.25">
      <c r="A6378" t="s">
        <v>522</v>
      </c>
      <c r="B6378" t="s">
        <v>523</v>
      </c>
      <c r="C6378" t="s">
        <v>510</v>
      </c>
      <c r="D6378" t="s">
        <v>473</v>
      </c>
      <c r="E6378" t="s">
        <v>312</v>
      </c>
      <c r="F6378" t="s">
        <v>349</v>
      </c>
      <c r="G6378" t="s">
        <v>196</v>
      </c>
      <c r="H6378" t="s">
        <v>355</v>
      </c>
      <c r="I6378" t="s">
        <v>136</v>
      </c>
      <c r="K6378" t="s">
        <v>276</v>
      </c>
      <c r="O6378" t="s">
        <v>195</v>
      </c>
      <c r="P6378">
        <v>2030</v>
      </c>
      <c r="Q6378">
        <v>3</v>
      </c>
    </row>
    <row r="6379" spans="1:17" hidden="1" x14ac:dyDescent="0.25">
      <c r="A6379" t="s">
        <v>522</v>
      </c>
      <c r="B6379" t="s">
        <v>523</v>
      </c>
      <c r="C6379" t="s">
        <v>510</v>
      </c>
      <c r="D6379" t="s">
        <v>473</v>
      </c>
      <c r="E6379" t="s">
        <v>312</v>
      </c>
      <c r="F6379" t="s">
        <v>349</v>
      </c>
      <c r="G6379" t="s">
        <v>196</v>
      </c>
      <c r="H6379" t="s">
        <v>355</v>
      </c>
      <c r="I6379" t="s">
        <v>136</v>
      </c>
      <c r="K6379" t="s">
        <v>276</v>
      </c>
      <c r="O6379" t="s">
        <v>195</v>
      </c>
      <c r="P6379">
        <v>2050</v>
      </c>
      <c r="Q6379">
        <v>3</v>
      </c>
    </row>
    <row r="6380" spans="1:17" hidden="1" x14ac:dyDescent="0.2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hidden="1" x14ac:dyDescent="0.2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hidden="1" x14ac:dyDescent="0.2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hidden="1" x14ac:dyDescent="0.2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hidden="1" x14ac:dyDescent="0.2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hidden="1" x14ac:dyDescent="0.2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hidden="1" x14ac:dyDescent="0.2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hidden="1" x14ac:dyDescent="0.2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hidden="1" x14ac:dyDescent="0.2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hidden="1" x14ac:dyDescent="0.2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hidden="1" x14ac:dyDescent="0.2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hidden="1" x14ac:dyDescent="0.2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hidden="1" x14ac:dyDescent="0.2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hidden="1" x14ac:dyDescent="0.2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hidden="1" x14ac:dyDescent="0.2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hidden="1" x14ac:dyDescent="0.2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hidden="1" x14ac:dyDescent="0.2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hidden="1" x14ac:dyDescent="0.2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hidden="1" x14ac:dyDescent="0.2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hidden="1" x14ac:dyDescent="0.2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hidden="1" x14ac:dyDescent="0.2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hidden="1" x14ac:dyDescent="0.2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hidden="1" x14ac:dyDescent="0.2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hidden="1" x14ac:dyDescent="0.2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hidden="1" x14ac:dyDescent="0.2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hidden="1" x14ac:dyDescent="0.2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hidden="1" x14ac:dyDescent="0.2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hidden="1" x14ac:dyDescent="0.2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hidden="1" x14ac:dyDescent="0.2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hidden="1" x14ac:dyDescent="0.2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hidden="1" x14ac:dyDescent="0.2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hidden="1" x14ac:dyDescent="0.2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hidden="1" x14ac:dyDescent="0.2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hidden="1" x14ac:dyDescent="0.2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hidden="1" x14ac:dyDescent="0.2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hidden="1" x14ac:dyDescent="0.2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hidden="1" x14ac:dyDescent="0.2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hidden="1" x14ac:dyDescent="0.2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hidden="1" x14ac:dyDescent="0.2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hidden="1" x14ac:dyDescent="0.2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hidden="1" x14ac:dyDescent="0.2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hidden="1" x14ac:dyDescent="0.2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hidden="1" x14ac:dyDescent="0.2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hidden="1" x14ac:dyDescent="0.2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hidden="1" x14ac:dyDescent="0.2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hidden="1" x14ac:dyDescent="0.2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hidden="1" x14ac:dyDescent="0.2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hidden="1" x14ac:dyDescent="0.2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hidden="1" x14ac:dyDescent="0.2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hidden="1" x14ac:dyDescent="0.2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hidden="1" x14ac:dyDescent="0.2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hidden="1" x14ac:dyDescent="0.2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hidden="1" x14ac:dyDescent="0.2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hidden="1" x14ac:dyDescent="0.2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hidden="1" x14ac:dyDescent="0.2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hidden="1" x14ac:dyDescent="0.2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hidden="1" x14ac:dyDescent="0.2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hidden="1" x14ac:dyDescent="0.2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hidden="1" x14ac:dyDescent="0.2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hidden="1" x14ac:dyDescent="0.2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hidden="1" x14ac:dyDescent="0.2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hidden="1" x14ac:dyDescent="0.2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hidden="1" x14ac:dyDescent="0.2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hidden="1" x14ac:dyDescent="0.2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hidden="1" x14ac:dyDescent="0.2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hidden="1" x14ac:dyDescent="0.2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hidden="1" x14ac:dyDescent="0.2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hidden="1" x14ac:dyDescent="0.2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hidden="1" x14ac:dyDescent="0.2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hidden="1" x14ac:dyDescent="0.2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hidden="1" x14ac:dyDescent="0.2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hidden="1" x14ac:dyDescent="0.2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hidden="1" x14ac:dyDescent="0.2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hidden="1" x14ac:dyDescent="0.2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hidden="1" x14ac:dyDescent="0.2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hidden="1" x14ac:dyDescent="0.2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hidden="1" x14ac:dyDescent="0.2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hidden="1" x14ac:dyDescent="0.2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hidden="1" x14ac:dyDescent="0.2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hidden="1" x14ac:dyDescent="0.2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hidden="1" x14ac:dyDescent="0.2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hidden="1" x14ac:dyDescent="0.2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hidden="1" x14ac:dyDescent="0.2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hidden="1" x14ac:dyDescent="0.2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hidden="1" x14ac:dyDescent="0.2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hidden="1" x14ac:dyDescent="0.2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hidden="1" x14ac:dyDescent="0.2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hidden="1" x14ac:dyDescent="0.2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hidden="1" x14ac:dyDescent="0.2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hidden="1" x14ac:dyDescent="0.2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hidden="1" x14ac:dyDescent="0.2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hidden="1" x14ac:dyDescent="0.2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hidden="1" x14ac:dyDescent="0.2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hidden="1" x14ac:dyDescent="0.2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hidden="1" x14ac:dyDescent="0.2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hidden="1" x14ac:dyDescent="0.2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hidden="1" x14ac:dyDescent="0.2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hidden="1" x14ac:dyDescent="0.2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hidden="1" x14ac:dyDescent="0.2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hidden="1" x14ac:dyDescent="0.2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hidden="1" x14ac:dyDescent="0.2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hidden="1" x14ac:dyDescent="0.2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hidden="1" x14ac:dyDescent="0.2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hidden="1" x14ac:dyDescent="0.2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hidden="1" x14ac:dyDescent="0.2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hidden="1" x14ac:dyDescent="0.2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hidden="1" x14ac:dyDescent="0.2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hidden="1" x14ac:dyDescent="0.2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hidden="1" x14ac:dyDescent="0.2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hidden="1" x14ac:dyDescent="0.2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hidden="1" x14ac:dyDescent="0.2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hidden="1" x14ac:dyDescent="0.2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hidden="1" x14ac:dyDescent="0.2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hidden="1" x14ac:dyDescent="0.2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hidden="1" x14ac:dyDescent="0.2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hidden="1" x14ac:dyDescent="0.2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hidden="1" x14ac:dyDescent="0.2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hidden="1" x14ac:dyDescent="0.2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hidden="1" x14ac:dyDescent="0.2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hidden="1" x14ac:dyDescent="0.2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hidden="1" x14ac:dyDescent="0.2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hidden="1" x14ac:dyDescent="0.2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hidden="1" x14ac:dyDescent="0.2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hidden="1" x14ac:dyDescent="0.2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hidden="1" x14ac:dyDescent="0.2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hidden="1" x14ac:dyDescent="0.2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hidden="1" x14ac:dyDescent="0.2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hidden="1" x14ac:dyDescent="0.2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hidden="1" x14ac:dyDescent="0.2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hidden="1" x14ac:dyDescent="0.2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hidden="1" x14ac:dyDescent="0.2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hidden="1" x14ac:dyDescent="0.2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hidden="1" x14ac:dyDescent="0.2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hidden="1" x14ac:dyDescent="0.2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hidden="1" x14ac:dyDescent="0.2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hidden="1" x14ac:dyDescent="0.2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hidden="1" x14ac:dyDescent="0.2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hidden="1" x14ac:dyDescent="0.2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hidden="1" x14ac:dyDescent="0.2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hidden="1" x14ac:dyDescent="0.2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hidden="1" x14ac:dyDescent="0.2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hidden="1" x14ac:dyDescent="0.2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hidden="1" x14ac:dyDescent="0.2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hidden="1" x14ac:dyDescent="0.2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hidden="1" x14ac:dyDescent="0.2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hidden="1" x14ac:dyDescent="0.2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hidden="1" x14ac:dyDescent="0.2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hidden="1" x14ac:dyDescent="0.2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hidden="1" x14ac:dyDescent="0.2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hidden="1" x14ac:dyDescent="0.2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hidden="1" x14ac:dyDescent="0.2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hidden="1" x14ac:dyDescent="0.2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hidden="1" x14ac:dyDescent="0.2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hidden="1" x14ac:dyDescent="0.2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hidden="1" x14ac:dyDescent="0.2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hidden="1" x14ac:dyDescent="0.2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hidden="1" x14ac:dyDescent="0.2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hidden="1" x14ac:dyDescent="0.2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hidden="1" x14ac:dyDescent="0.2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hidden="1" x14ac:dyDescent="0.2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hidden="1" x14ac:dyDescent="0.2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hidden="1" x14ac:dyDescent="0.2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hidden="1" x14ac:dyDescent="0.25">
      <c r="A6542" t="s">
        <v>522</v>
      </c>
      <c r="B6542" t="s">
        <v>523</v>
      </c>
      <c r="C6542" t="s">
        <v>510</v>
      </c>
      <c r="D6542" t="s">
        <v>473</v>
      </c>
      <c r="E6542" t="s">
        <v>312</v>
      </c>
      <c r="F6542" t="s">
        <v>349</v>
      </c>
      <c r="G6542" t="s">
        <v>189</v>
      </c>
      <c r="H6542" t="s">
        <v>437</v>
      </c>
      <c r="I6542" t="s">
        <v>437</v>
      </c>
      <c r="M6542" t="s">
        <v>396</v>
      </c>
      <c r="O6542" t="s">
        <v>195</v>
      </c>
      <c r="P6542">
        <v>2015</v>
      </c>
      <c r="Q6542">
        <v>1</v>
      </c>
    </row>
    <row r="6543" spans="1:17" hidden="1" x14ac:dyDescent="0.25">
      <c r="A6543" t="s">
        <v>522</v>
      </c>
      <c r="B6543" t="s">
        <v>523</v>
      </c>
      <c r="C6543" t="s">
        <v>510</v>
      </c>
      <c r="D6543" t="s">
        <v>473</v>
      </c>
      <c r="E6543" t="s">
        <v>312</v>
      </c>
      <c r="F6543" t="s">
        <v>349</v>
      </c>
      <c r="G6543" t="s">
        <v>189</v>
      </c>
      <c r="H6543" t="s">
        <v>437</v>
      </c>
      <c r="I6543" t="s">
        <v>437</v>
      </c>
      <c r="M6543" t="s">
        <v>396</v>
      </c>
      <c r="O6543" t="s">
        <v>195</v>
      </c>
      <c r="P6543">
        <v>2020</v>
      </c>
      <c r="Q6543">
        <v>1</v>
      </c>
    </row>
    <row r="6544" spans="1:17" hidden="1" x14ac:dyDescent="0.25">
      <c r="A6544" t="s">
        <v>522</v>
      </c>
      <c r="B6544" t="s">
        <v>523</v>
      </c>
      <c r="C6544" t="s">
        <v>510</v>
      </c>
      <c r="D6544" t="s">
        <v>473</v>
      </c>
      <c r="E6544" t="s">
        <v>312</v>
      </c>
      <c r="F6544" t="s">
        <v>349</v>
      </c>
      <c r="G6544" t="s">
        <v>189</v>
      </c>
      <c r="H6544" t="s">
        <v>437</v>
      </c>
      <c r="I6544" t="s">
        <v>437</v>
      </c>
      <c r="M6544" t="s">
        <v>396</v>
      </c>
      <c r="O6544" t="s">
        <v>265</v>
      </c>
      <c r="P6544">
        <v>2020</v>
      </c>
      <c r="Q6544">
        <v>0</v>
      </c>
    </row>
    <row r="6545" spans="1:17" hidden="1" x14ac:dyDescent="0.25">
      <c r="A6545" t="s">
        <v>522</v>
      </c>
      <c r="B6545" t="s">
        <v>523</v>
      </c>
      <c r="C6545" t="s">
        <v>510</v>
      </c>
      <c r="D6545" t="s">
        <v>473</v>
      </c>
      <c r="E6545" t="s">
        <v>312</v>
      </c>
      <c r="F6545" t="s">
        <v>349</v>
      </c>
      <c r="G6545" t="s">
        <v>189</v>
      </c>
      <c r="H6545" t="s">
        <v>437</v>
      </c>
      <c r="I6545" t="s">
        <v>437</v>
      </c>
      <c r="M6545" t="s">
        <v>396</v>
      </c>
      <c r="O6545" t="s">
        <v>266</v>
      </c>
      <c r="P6545">
        <v>2020</v>
      </c>
      <c r="Q6545">
        <v>1</v>
      </c>
    </row>
    <row r="6546" spans="1:17" hidden="1" x14ac:dyDescent="0.25">
      <c r="A6546" t="s">
        <v>522</v>
      </c>
      <c r="B6546" t="s">
        <v>523</v>
      </c>
      <c r="C6546" t="s">
        <v>510</v>
      </c>
      <c r="D6546" t="s">
        <v>473</v>
      </c>
      <c r="E6546" t="s">
        <v>312</v>
      </c>
      <c r="F6546" t="s">
        <v>349</v>
      </c>
      <c r="G6546" t="s">
        <v>189</v>
      </c>
      <c r="H6546" t="s">
        <v>437</v>
      </c>
      <c r="I6546" t="s">
        <v>437</v>
      </c>
      <c r="M6546" t="s">
        <v>396</v>
      </c>
      <c r="O6546" t="s">
        <v>195</v>
      </c>
      <c r="P6546">
        <v>2030</v>
      </c>
      <c r="Q6546">
        <v>1</v>
      </c>
    </row>
    <row r="6547" spans="1:17" hidden="1" x14ac:dyDescent="0.25">
      <c r="A6547" t="s">
        <v>522</v>
      </c>
      <c r="B6547" t="s">
        <v>523</v>
      </c>
      <c r="C6547" t="s">
        <v>510</v>
      </c>
      <c r="D6547" t="s">
        <v>473</v>
      </c>
      <c r="E6547" t="s">
        <v>312</v>
      </c>
      <c r="F6547" t="s">
        <v>349</v>
      </c>
      <c r="G6547" t="s">
        <v>189</v>
      </c>
      <c r="H6547" t="s">
        <v>437</v>
      </c>
      <c r="I6547" t="s">
        <v>437</v>
      </c>
      <c r="M6547" t="s">
        <v>396</v>
      </c>
      <c r="O6547" t="s">
        <v>195</v>
      </c>
      <c r="P6547">
        <v>2050</v>
      </c>
      <c r="Q6547">
        <v>1</v>
      </c>
    </row>
    <row r="6548" spans="1:17" hidden="1" x14ac:dyDescent="0.25">
      <c r="A6548" t="s">
        <v>522</v>
      </c>
      <c r="B6548" t="s">
        <v>523</v>
      </c>
      <c r="C6548" t="s">
        <v>510</v>
      </c>
      <c r="D6548" t="s">
        <v>473</v>
      </c>
      <c r="E6548" t="s">
        <v>312</v>
      </c>
      <c r="F6548" t="s">
        <v>349</v>
      </c>
      <c r="G6548" t="s">
        <v>189</v>
      </c>
      <c r="H6548" t="s">
        <v>437</v>
      </c>
      <c r="I6548" t="s">
        <v>437</v>
      </c>
      <c r="M6548" t="s">
        <v>396</v>
      </c>
      <c r="O6548" t="s">
        <v>265</v>
      </c>
      <c r="P6548">
        <v>2050</v>
      </c>
      <c r="Q6548">
        <v>0</v>
      </c>
    </row>
    <row r="6549" spans="1:17" hidden="1" x14ac:dyDescent="0.25">
      <c r="A6549" t="s">
        <v>522</v>
      </c>
      <c r="B6549" t="s">
        <v>523</v>
      </c>
      <c r="C6549" t="s">
        <v>510</v>
      </c>
      <c r="D6549" t="s">
        <v>473</v>
      </c>
      <c r="E6549" t="s">
        <v>312</v>
      </c>
      <c r="F6549" t="s">
        <v>349</v>
      </c>
      <c r="G6549" t="s">
        <v>189</v>
      </c>
      <c r="H6549" t="s">
        <v>437</v>
      </c>
      <c r="I6549" t="s">
        <v>437</v>
      </c>
      <c r="M6549" t="s">
        <v>396</v>
      </c>
      <c r="O6549" t="s">
        <v>266</v>
      </c>
      <c r="P6549">
        <v>2050</v>
      </c>
      <c r="Q6549">
        <v>1</v>
      </c>
    </row>
    <row r="6550" spans="1:17" hidden="1" x14ac:dyDescent="0.2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hidden="1" x14ac:dyDescent="0.2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hidden="1" x14ac:dyDescent="0.2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hidden="1" x14ac:dyDescent="0.2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hidden="1" x14ac:dyDescent="0.2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hidden="1" x14ac:dyDescent="0.2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hidden="1" x14ac:dyDescent="0.2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hidden="1" x14ac:dyDescent="0.2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hidden="1" x14ac:dyDescent="0.25">
      <c r="A6558" t="s">
        <v>522</v>
      </c>
      <c r="B6558" t="s">
        <v>523</v>
      </c>
      <c r="C6558" t="s">
        <v>510</v>
      </c>
      <c r="D6558" t="s">
        <v>473</v>
      </c>
      <c r="E6558" t="s">
        <v>312</v>
      </c>
      <c r="F6558" t="s">
        <v>349</v>
      </c>
      <c r="G6558" t="s">
        <v>189</v>
      </c>
      <c r="H6558" t="s">
        <v>442</v>
      </c>
      <c r="I6558" t="s">
        <v>442</v>
      </c>
      <c r="M6558" t="s">
        <v>396</v>
      </c>
      <c r="O6558" t="s">
        <v>195</v>
      </c>
      <c r="P6558">
        <v>2015</v>
      </c>
      <c r="Q6558">
        <v>1</v>
      </c>
    </row>
    <row r="6559" spans="1:17" hidden="1" x14ac:dyDescent="0.25">
      <c r="A6559" t="s">
        <v>522</v>
      </c>
      <c r="B6559" t="s">
        <v>523</v>
      </c>
      <c r="C6559" t="s">
        <v>510</v>
      </c>
      <c r="D6559" t="s">
        <v>473</v>
      </c>
      <c r="E6559" t="s">
        <v>312</v>
      </c>
      <c r="F6559" t="s">
        <v>349</v>
      </c>
      <c r="G6559" t="s">
        <v>189</v>
      </c>
      <c r="H6559" t="s">
        <v>442</v>
      </c>
      <c r="I6559" t="s">
        <v>442</v>
      </c>
      <c r="M6559" t="s">
        <v>396</v>
      </c>
      <c r="O6559" t="s">
        <v>195</v>
      </c>
      <c r="P6559">
        <v>2020</v>
      </c>
      <c r="Q6559">
        <v>1</v>
      </c>
    </row>
    <row r="6560" spans="1:17" hidden="1" x14ac:dyDescent="0.25">
      <c r="A6560" t="s">
        <v>522</v>
      </c>
      <c r="B6560" t="s">
        <v>523</v>
      </c>
      <c r="C6560" t="s">
        <v>510</v>
      </c>
      <c r="D6560" t="s">
        <v>473</v>
      </c>
      <c r="E6560" t="s">
        <v>312</v>
      </c>
      <c r="F6560" t="s">
        <v>349</v>
      </c>
      <c r="G6560" t="s">
        <v>189</v>
      </c>
      <c r="H6560" t="s">
        <v>442</v>
      </c>
      <c r="I6560" t="s">
        <v>442</v>
      </c>
      <c r="M6560" t="s">
        <v>396</v>
      </c>
      <c r="O6560" t="s">
        <v>265</v>
      </c>
      <c r="P6560">
        <v>2020</v>
      </c>
      <c r="Q6560">
        <v>0</v>
      </c>
    </row>
    <row r="6561" spans="1:17" hidden="1" x14ac:dyDescent="0.25">
      <c r="A6561" t="s">
        <v>522</v>
      </c>
      <c r="B6561" t="s">
        <v>523</v>
      </c>
      <c r="C6561" t="s">
        <v>510</v>
      </c>
      <c r="D6561" t="s">
        <v>473</v>
      </c>
      <c r="E6561" t="s">
        <v>312</v>
      </c>
      <c r="F6561" t="s">
        <v>349</v>
      </c>
      <c r="G6561" t="s">
        <v>189</v>
      </c>
      <c r="H6561" t="s">
        <v>442</v>
      </c>
      <c r="I6561" t="s">
        <v>442</v>
      </c>
      <c r="M6561" t="s">
        <v>396</v>
      </c>
      <c r="O6561" t="s">
        <v>266</v>
      </c>
      <c r="P6561">
        <v>2020</v>
      </c>
      <c r="Q6561">
        <v>1</v>
      </c>
    </row>
    <row r="6562" spans="1:17" hidden="1" x14ac:dyDescent="0.25">
      <c r="A6562" t="s">
        <v>522</v>
      </c>
      <c r="B6562" t="s">
        <v>523</v>
      </c>
      <c r="C6562" t="s">
        <v>510</v>
      </c>
      <c r="D6562" t="s">
        <v>473</v>
      </c>
      <c r="E6562" t="s">
        <v>312</v>
      </c>
      <c r="F6562" t="s">
        <v>349</v>
      </c>
      <c r="G6562" t="s">
        <v>189</v>
      </c>
      <c r="H6562" t="s">
        <v>442</v>
      </c>
      <c r="I6562" t="s">
        <v>442</v>
      </c>
      <c r="M6562" t="s">
        <v>396</v>
      </c>
      <c r="O6562" t="s">
        <v>195</v>
      </c>
      <c r="P6562">
        <v>2030</v>
      </c>
      <c r="Q6562">
        <v>1</v>
      </c>
    </row>
    <row r="6563" spans="1:17" hidden="1" x14ac:dyDescent="0.25">
      <c r="A6563" t="s">
        <v>522</v>
      </c>
      <c r="B6563" t="s">
        <v>523</v>
      </c>
      <c r="C6563" t="s">
        <v>510</v>
      </c>
      <c r="D6563" t="s">
        <v>473</v>
      </c>
      <c r="E6563" t="s">
        <v>312</v>
      </c>
      <c r="F6563" t="s">
        <v>349</v>
      </c>
      <c r="G6563" t="s">
        <v>189</v>
      </c>
      <c r="H6563" t="s">
        <v>442</v>
      </c>
      <c r="I6563" t="s">
        <v>442</v>
      </c>
      <c r="M6563" t="s">
        <v>396</v>
      </c>
      <c r="O6563" t="s">
        <v>195</v>
      </c>
      <c r="P6563">
        <v>2050</v>
      </c>
      <c r="Q6563">
        <v>1</v>
      </c>
    </row>
    <row r="6564" spans="1:17" hidden="1" x14ac:dyDescent="0.25">
      <c r="A6564" t="s">
        <v>522</v>
      </c>
      <c r="B6564" t="s">
        <v>523</v>
      </c>
      <c r="C6564" t="s">
        <v>510</v>
      </c>
      <c r="D6564" t="s">
        <v>473</v>
      </c>
      <c r="E6564" t="s">
        <v>312</v>
      </c>
      <c r="F6564" t="s">
        <v>349</v>
      </c>
      <c r="G6564" t="s">
        <v>189</v>
      </c>
      <c r="H6564" t="s">
        <v>442</v>
      </c>
      <c r="I6564" t="s">
        <v>442</v>
      </c>
      <c r="M6564" t="s">
        <v>396</v>
      </c>
      <c r="O6564" t="s">
        <v>265</v>
      </c>
      <c r="P6564">
        <v>2050</v>
      </c>
      <c r="Q6564">
        <v>0</v>
      </c>
    </row>
    <row r="6565" spans="1:17" hidden="1" x14ac:dyDescent="0.25">
      <c r="A6565" t="s">
        <v>522</v>
      </c>
      <c r="B6565" t="s">
        <v>523</v>
      </c>
      <c r="C6565" t="s">
        <v>510</v>
      </c>
      <c r="D6565" t="s">
        <v>473</v>
      </c>
      <c r="E6565" t="s">
        <v>312</v>
      </c>
      <c r="F6565" t="s">
        <v>349</v>
      </c>
      <c r="G6565" t="s">
        <v>189</v>
      </c>
      <c r="H6565" t="s">
        <v>442</v>
      </c>
      <c r="I6565" t="s">
        <v>442</v>
      </c>
      <c r="M6565" t="s">
        <v>396</v>
      </c>
      <c r="O6565" t="s">
        <v>266</v>
      </c>
      <c r="P6565">
        <v>2050</v>
      </c>
      <c r="Q6565">
        <v>1</v>
      </c>
    </row>
    <row r="6566" spans="1:17" hidden="1" x14ac:dyDescent="0.2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hidden="1" x14ac:dyDescent="0.2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hidden="1" x14ac:dyDescent="0.2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hidden="1" x14ac:dyDescent="0.2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hidden="1" x14ac:dyDescent="0.2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hidden="1" x14ac:dyDescent="0.2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hidden="1" x14ac:dyDescent="0.2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hidden="1" x14ac:dyDescent="0.2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hidden="1" x14ac:dyDescent="0.2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hidden="1" x14ac:dyDescent="0.2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hidden="1" x14ac:dyDescent="0.2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hidden="1" x14ac:dyDescent="0.2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hidden="1" x14ac:dyDescent="0.2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hidden="1" x14ac:dyDescent="0.2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hidden="1" x14ac:dyDescent="0.2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hidden="1" x14ac:dyDescent="0.2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hidden="1" x14ac:dyDescent="0.2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hidden="1" x14ac:dyDescent="0.2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hidden="1" x14ac:dyDescent="0.2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hidden="1" x14ac:dyDescent="0.2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hidden="1" x14ac:dyDescent="0.2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hidden="1" x14ac:dyDescent="0.2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hidden="1" x14ac:dyDescent="0.2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hidden="1" x14ac:dyDescent="0.2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hidden="1" x14ac:dyDescent="0.2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hidden="1" x14ac:dyDescent="0.2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hidden="1" x14ac:dyDescent="0.2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hidden="1" x14ac:dyDescent="0.2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hidden="1" x14ac:dyDescent="0.2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hidden="1" x14ac:dyDescent="0.2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hidden="1" x14ac:dyDescent="0.2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hidden="1" x14ac:dyDescent="0.2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hidden="1" x14ac:dyDescent="0.2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hidden="1" x14ac:dyDescent="0.2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hidden="1" x14ac:dyDescent="0.2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hidden="1" x14ac:dyDescent="0.2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hidden="1" x14ac:dyDescent="0.2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hidden="1" x14ac:dyDescent="0.2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hidden="1" x14ac:dyDescent="0.2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hidden="1" x14ac:dyDescent="0.2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hidden="1" x14ac:dyDescent="0.25">
      <c r="A6606" t="s">
        <v>522</v>
      </c>
      <c r="B6606" t="s">
        <v>523</v>
      </c>
      <c r="C6606" t="s">
        <v>510</v>
      </c>
      <c r="D6606" t="s">
        <v>473</v>
      </c>
      <c r="E6606" t="s">
        <v>312</v>
      </c>
      <c r="F6606" t="s">
        <v>349</v>
      </c>
      <c r="G6606" t="s">
        <v>189</v>
      </c>
      <c r="H6606" t="s">
        <v>456</v>
      </c>
      <c r="I6606" t="s">
        <v>456</v>
      </c>
      <c r="M6606" t="s">
        <v>381</v>
      </c>
      <c r="O6606" t="s">
        <v>195</v>
      </c>
      <c r="P6606">
        <v>2015</v>
      </c>
      <c r="Q6606">
        <v>0</v>
      </c>
    </row>
    <row r="6607" spans="1:17" hidden="1" x14ac:dyDescent="0.25">
      <c r="A6607" t="s">
        <v>522</v>
      </c>
      <c r="B6607" t="s">
        <v>523</v>
      </c>
      <c r="C6607" t="s">
        <v>510</v>
      </c>
      <c r="D6607" t="s">
        <v>473</v>
      </c>
      <c r="E6607" t="s">
        <v>312</v>
      </c>
      <c r="F6607" t="s">
        <v>349</v>
      </c>
      <c r="G6607" t="s">
        <v>189</v>
      </c>
      <c r="H6607" t="s">
        <v>456</v>
      </c>
      <c r="I6607" t="s">
        <v>456</v>
      </c>
      <c r="M6607" t="s">
        <v>381</v>
      </c>
      <c r="O6607" t="s">
        <v>195</v>
      </c>
      <c r="P6607">
        <v>2020</v>
      </c>
      <c r="Q6607">
        <v>0</v>
      </c>
    </row>
    <row r="6608" spans="1:17" hidden="1" x14ac:dyDescent="0.25">
      <c r="A6608" t="s">
        <v>522</v>
      </c>
      <c r="B6608" t="s">
        <v>523</v>
      </c>
      <c r="C6608" t="s">
        <v>510</v>
      </c>
      <c r="D6608" t="s">
        <v>473</v>
      </c>
      <c r="E6608" t="s">
        <v>312</v>
      </c>
      <c r="F6608" t="s">
        <v>349</v>
      </c>
      <c r="G6608" t="s">
        <v>189</v>
      </c>
      <c r="H6608" t="s">
        <v>456</v>
      </c>
      <c r="I6608" t="s">
        <v>456</v>
      </c>
      <c r="M6608" t="s">
        <v>381</v>
      </c>
      <c r="O6608" t="s">
        <v>265</v>
      </c>
      <c r="P6608">
        <v>2020</v>
      </c>
      <c r="Q6608">
        <v>0</v>
      </c>
    </row>
    <row r="6609" spans="1:17" hidden="1" x14ac:dyDescent="0.25">
      <c r="A6609" t="s">
        <v>522</v>
      </c>
      <c r="B6609" t="s">
        <v>523</v>
      </c>
      <c r="C6609" t="s">
        <v>510</v>
      </c>
      <c r="D6609" t="s">
        <v>473</v>
      </c>
      <c r="E6609" t="s">
        <v>312</v>
      </c>
      <c r="F6609" t="s">
        <v>349</v>
      </c>
      <c r="G6609" t="s">
        <v>189</v>
      </c>
      <c r="H6609" t="s">
        <v>456</v>
      </c>
      <c r="I6609" t="s">
        <v>456</v>
      </c>
      <c r="M6609" t="s">
        <v>381</v>
      </c>
      <c r="O6609" t="s">
        <v>266</v>
      </c>
      <c r="P6609">
        <v>2020</v>
      </c>
      <c r="Q6609">
        <v>0</v>
      </c>
    </row>
    <row r="6610" spans="1:17" hidden="1" x14ac:dyDescent="0.25">
      <c r="A6610" t="s">
        <v>522</v>
      </c>
      <c r="B6610" t="s">
        <v>523</v>
      </c>
      <c r="C6610" t="s">
        <v>510</v>
      </c>
      <c r="D6610" t="s">
        <v>473</v>
      </c>
      <c r="E6610" t="s">
        <v>312</v>
      </c>
      <c r="F6610" t="s">
        <v>349</v>
      </c>
      <c r="G6610" t="s">
        <v>189</v>
      </c>
      <c r="H6610" t="s">
        <v>456</v>
      </c>
      <c r="I6610" t="s">
        <v>456</v>
      </c>
      <c r="M6610" t="s">
        <v>381</v>
      </c>
      <c r="O6610" t="s">
        <v>195</v>
      </c>
      <c r="P6610">
        <v>2030</v>
      </c>
      <c r="Q6610">
        <v>0</v>
      </c>
    </row>
    <row r="6611" spans="1:17" hidden="1" x14ac:dyDescent="0.25">
      <c r="A6611" t="s">
        <v>522</v>
      </c>
      <c r="B6611" t="s">
        <v>523</v>
      </c>
      <c r="C6611" t="s">
        <v>510</v>
      </c>
      <c r="D6611" t="s">
        <v>473</v>
      </c>
      <c r="E6611" t="s">
        <v>312</v>
      </c>
      <c r="F6611" t="s">
        <v>349</v>
      </c>
      <c r="G6611" t="s">
        <v>189</v>
      </c>
      <c r="H6611" t="s">
        <v>456</v>
      </c>
      <c r="I6611" t="s">
        <v>456</v>
      </c>
      <c r="M6611" t="s">
        <v>381</v>
      </c>
      <c r="O6611" t="s">
        <v>195</v>
      </c>
      <c r="P6611">
        <v>2050</v>
      </c>
      <c r="Q6611">
        <v>0</v>
      </c>
    </row>
    <row r="6612" spans="1:17" hidden="1" x14ac:dyDescent="0.25">
      <c r="A6612" t="s">
        <v>522</v>
      </c>
      <c r="B6612" t="s">
        <v>523</v>
      </c>
      <c r="C6612" t="s">
        <v>510</v>
      </c>
      <c r="D6612" t="s">
        <v>473</v>
      </c>
      <c r="E6612" t="s">
        <v>312</v>
      </c>
      <c r="F6612" t="s">
        <v>349</v>
      </c>
      <c r="G6612" t="s">
        <v>189</v>
      </c>
      <c r="H6612" t="s">
        <v>456</v>
      </c>
      <c r="I6612" t="s">
        <v>456</v>
      </c>
      <c r="M6612" t="s">
        <v>381</v>
      </c>
      <c r="O6612" t="s">
        <v>265</v>
      </c>
      <c r="P6612">
        <v>2050</v>
      </c>
      <c r="Q6612">
        <v>0</v>
      </c>
    </row>
    <row r="6613" spans="1:17" hidden="1" x14ac:dyDescent="0.25">
      <c r="A6613" t="s">
        <v>522</v>
      </c>
      <c r="B6613" t="s">
        <v>523</v>
      </c>
      <c r="C6613" t="s">
        <v>510</v>
      </c>
      <c r="D6613" t="s">
        <v>473</v>
      </c>
      <c r="E6613" t="s">
        <v>312</v>
      </c>
      <c r="F6613" t="s">
        <v>349</v>
      </c>
      <c r="G6613" t="s">
        <v>189</v>
      </c>
      <c r="H6613" t="s">
        <v>456</v>
      </c>
      <c r="I6613" t="s">
        <v>456</v>
      </c>
      <c r="M6613" t="s">
        <v>381</v>
      </c>
      <c r="O6613" t="s">
        <v>266</v>
      </c>
      <c r="P6613">
        <v>2050</v>
      </c>
      <c r="Q6613">
        <v>0</v>
      </c>
    </row>
    <row r="6614" spans="1:17" hidden="1" x14ac:dyDescent="0.2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hidden="1" x14ac:dyDescent="0.2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hidden="1" x14ac:dyDescent="0.2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hidden="1" x14ac:dyDescent="0.2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hidden="1" x14ac:dyDescent="0.2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hidden="1" x14ac:dyDescent="0.2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hidden="1" x14ac:dyDescent="0.2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hidden="1" x14ac:dyDescent="0.2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hidden="1" x14ac:dyDescent="0.2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hidden="1" x14ac:dyDescent="0.2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hidden="1" x14ac:dyDescent="0.2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hidden="1" x14ac:dyDescent="0.2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hidden="1" x14ac:dyDescent="0.2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hidden="1" x14ac:dyDescent="0.2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hidden="1" x14ac:dyDescent="0.2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hidden="1" x14ac:dyDescent="0.2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hidden="1" x14ac:dyDescent="0.2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hidden="1" x14ac:dyDescent="0.2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hidden="1" x14ac:dyDescent="0.2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hidden="1" x14ac:dyDescent="0.2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hidden="1" x14ac:dyDescent="0.2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hidden="1" x14ac:dyDescent="0.2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hidden="1" x14ac:dyDescent="0.2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hidden="1" x14ac:dyDescent="0.2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hidden="1" x14ac:dyDescent="0.2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hidden="1" x14ac:dyDescent="0.2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hidden="1" x14ac:dyDescent="0.2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hidden="1" x14ac:dyDescent="0.2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hidden="1" x14ac:dyDescent="0.2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hidden="1" x14ac:dyDescent="0.2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hidden="1" x14ac:dyDescent="0.2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hidden="1" x14ac:dyDescent="0.2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hidden="1" x14ac:dyDescent="0.2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hidden="1" x14ac:dyDescent="0.2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hidden="1" x14ac:dyDescent="0.2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hidden="1" x14ac:dyDescent="0.2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hidden="1" x14ac:dyDescent="0.2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hidden="1" x14ac:dyDescent="0.2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hidden="1" x14ac:dyDescent="0.2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hidden="1" x14ac:dyDescent="0.2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hidden="1" x14ac:dyDescent="0.2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hidden="1" x14ac:dyDescent="0.2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hidden="1" x14ac:dyDescent="0.2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hidden="1" x14ac:dyDescent="0.2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hidden="1" x14ac:dyDescent="0.2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hidden="1" x14ac:dyDescent="0.2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hidden="1" x14ac:dyDescent="0.2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hidden="1" x14ac:dyDescent="0.2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hidden="1" x14ac:dyDescent="0.2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hidden="1" x14ac:dyDescent="0.2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hidden="1" x14ac:dyDescent="0.2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hidden="1" x14ac:dyDescent="0.2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hidden="1" x14ac:dyDescent="0.2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hidden="1" x14ac:dyDescent="0.2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hidden="1" x14ac:dyDescent="0.2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hidden="1" x14ac:dyDescent="0.2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hidden="1" x14ac:dyDescent="0.2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hidden="1" x14ac:dyDescent="0.2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hidden="1" x14ac:dyDescent="0.2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hidden="1" x14ac:dyDescent="0.2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hidden="1" x14ac:dyDescent="0.2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hidden="1" x14ac:dyDescent="0.2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hidden="1" x14ac:dyDescent="0.2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hidden="1" x14ac:dyDescent="0.2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hidden="1" x14ac:dyDescent="0.2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hidden="1" x14ac:dyDescent="0.2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hidden="1" x14ac:dyDescent="0.2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hidden="1" x14ac:dyDescent="0.2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hidden="1" x14ac:dyDescent="0.2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hidden="1" x14ac:dyDescent="0.2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hidden="1" x14ac:dyDescent="0.2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hidden="1" x14ac:dyDescent="0.2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hidden="1" x14ac:dyDescent="0.25">
      <c r="A6686" t="s">
        <v>524</v>
      </c>
      <c r="B6686" t="s">
        <v>525</v>
      </c>
      <c r="C6686" t="s">
        <v>495</v>
      </c>
      <c r="D6686" t="s">
        <v>362</v>
      </c>
      <c r="E6686" t="s">
        <v>526</v>
      </c>
      <c r="F6686" t="s">
        <v>261</v>
      </c>
      <c r="G6686" t="s">
        <v>196</v>
      </c>
      <c r="H6686" t="s">
        <v>355</v>
      </c>
      <c r="I6686" t="s">
        <v>136</v>
      </c>
      <c r="K6686" t="s">
        <v>276</v>
      </c>
      <c r="O6686" t="s">
        <v>195</v>
      </c>
      <c r="P6686">
        <v>2015</v>
      </c>
      <c r="Q6686">
        <v>3</v>
      </c>
    </row>
    <row r="6687" spans="1:17" hidden="1" x14ac:dyDescent="0.25">
      <c r="A6687" t="s">
        <v>524</v>
      </c>
      <c r="B6687" t="s">
        <v>525</v>
      </c>
      <c r="C6687" t="s">
        <v>495</v>
      </c>
      <c r="D6687" t="s">
        <v>362</v>
      </c>
      <c r="E6687" t="s">
        <v>526</v>
      </c>
      <c r="F6687" t="s">
        <v>261</v>
      </c>
      <c r="G6687" t="s">
        <v>196</v>
      </c>
      <c r="H6687" t="s">
        <v>355</v>
      </c>
      <c r="I6687" t="s">
        <v>136</v>
      </c>
      <c r="K6687" t="s">
        <v>276</v>
      </c>
      <c r="O6687" t="s">
        <v>195</v>
      </c>
      <c r="P6687">
        <v>2020</v>
      </c>
      <c r="Q6687">
        <v>3</v>
      </c>
    </row>
    <row r="6688" spans="1:17" hidden="1" x14ac:dyDescent="0.2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hidden="1" x14ac:dyDescent="0.2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hidden="1" x14ac:dyDescent="0.25">
      <c r="A6690" t="s">
        <v>524</v>
      </c>
      <c r="B6690" t="s">
        <v>525</v>
      </c>
      <c r="C6690" t="s">
        <v>495</v>
      </c>
      <c r="D6690" t="s">
        <v>362</v>
      </c>
      <c r="E6690" t="s">
        <v>526</v>
      </c>
      <c r="F6690" t="s">
        <v>261</v>
      </c>
      <c r="G6690" t="s">
        <v>196</v>
      </c>
      <c r="H6690" t="s">
        <v>355</v>
      </c>
      <c r="I6690" t="s">
        <v>136</v>
      </c>
      <c r="K6690" t="s">
        <v>276</v>
      </c>
      <c r="O6690" t="s">
        <v>195</v>
      </c>
      <c r="P6690">
        <v>2030</v>
      </c>
      <c r="Q6690">
        <v>3</v>
      </c>
    </row>
    <row r="6691" spans="1:17" hidden="1" x14ac:dyDescent="0.25">
      <c r="A6691" t="s">
        <v>524</v>
      </c>
      <c r="B6691" t="s">
        <v>525</v>
      </c>
      <c r="C6691" t="s">
        <v>495</v>
      </c>
      <c r="D6691" t="s">
        <v>362</v>
      </c>
      <c r="E6691" t="s">
        <v>526</v>
      </c>
      <c r="F6691" t="s">
        <v>261</v>
      </c>
      <c r="G6691" t="s">
        <v>196</v>
      </c>
      <c r="H6691" t="s">
        <v>355</v>
      </c>
      <c r="I6691" t="s">
        <v>136</v>
      </c>
      <c r="K6691" t="s">
        <v>276</v>
      </c>
      <c r="O6691" t="s">
        <v>195</v>
      </c>
      <c r="P6691">
        <v>2050</v>
      </c>
      <c r="Q6691">
        <v>3</v>
      </c>
    </row>
    <row r="6692" spans="1:17" hidden="1" x14ac:dyDescent="0.2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hidden="1" x14ac:dyDescent="0.2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hidden="1" x14ac:dyDescent="0.2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hidden="1" x14ac:dyDescent="0.2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hidden="1" x14ac:dyDescent="0.2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hidden="1" x14ac:dyDescent="0.2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hidden="1" x14ac:dyDescent="0.2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hidden="1" x14ac:dyDescent="0.2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hidden="1" x14ac:dyDescent="0.2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hidden="1" x14ac:dyDescent="0.2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hidden="1" x14ac:dyDescent="0.2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hidden="1" x14ac:dyDescent="0.2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hidden="1" x14ac:dyDescent="0.2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hidden="1" x14ac:dyDescent="0.2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hidden="1" x14ac:dyDescent="0.2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hidden="1" x14ac:dyDescent="0.2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hidden="1" x14ac:dyDescent="0.2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hidden="1" x14ac:dyDescent="0.2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hidden="1" x14ac:dyDescent="0.2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hidden="1" x14ac:dyDescent="0.2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hidden="1" x14ac:dyDescent="0.2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hidden="1" x14ac:dyDescent="0.2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hidden="1" x14ac:dyDescent="0.2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hidden="1" x14ac:dyDescent="0.2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hidden="1" x14ac:dyDescent="0.2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hidden="1" x14ac:dyDescent="0.2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hidden="1" x14ac:dyDescent="0.2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hidden="1" x14ac:dyDescent="0.2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hidden="1" x14ac:dyDescent="0.2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hidden="1" x14ac:dyDescent="0.2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hidden="1" x14ac:dyDescent="0.2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hidden="1" x14ac:dyDescent="0.2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hidden="1" x14ac:dyDescent="0.2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hidden="1" x14ac:dyDescent="0.2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hidden="1" x14ac:dyDescent="0.2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hidden="1" x14ac:dyDescent="0.2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hidden="1" x14ac:dyDescent="0.2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hidden="1" x14ac:dyDescent="0.2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hidden="1" x14ac:dyDescent="0.2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hidden="1" x14ac:dyDescent="0.2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hidden="1" x14ac:dyDescent="0.2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hidden="1" x14ac:dyDescent="0.2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hidden="1" x14ac:dyDescent="0.2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hidden="1" x14ac:dyDescent="0.2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hidden="1" x14ac:dyDescent="0.2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hidden="1" x14ac:dyDescent="0.2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hidden="1" x14ac:dyDescent="0.2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hidden="1" x14ac:dyDescent="0.2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hidden="1" x14ac:dyDescent="0.2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hidden="1" x14ac:dyDescent="0.2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hidden="1" x14ac:dyDescent="0.2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hidden="1" x14ac:dyDescent="0.2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hidden="1" x14ac:dyDescent="0.2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hidden="1" x14ac:dyDescent="0.2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hidden="1" x14ac:dyDescent="0.2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hidden="1" x14ac:dyDescent="0.2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hidden="1" x14ac:dyDescent="0.2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hidden="1" x14ac:dyDescent="0.2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hidden="1" x14ac:dyDescent="0.2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hidden="1" x14ac:dyDescent="0.2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hidden="1" x14ac:dyDescent="0.2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hidden="1" x14ac:dyDescent="0.2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hidden="1" x14ac:dyDescent="0.2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hidden="1" x14ac:dyDescent="0.2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hidden="1" x14ac:dyDescent="0.2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hidden="1" x14ac:dyDescent="0.2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hidden="1" x14ac:dyDescent="0.2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hidden="1" x14ac:dyDescent="0.2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hidden="1" x14ac:dyDescent="0.2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hidden="1" x14ac:dyDescent="0.2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hidden="1" x14ac:dyDescent="0.2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hidden="1" x14ac:dyDescent="0.2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hidden="1" x14ac:dyDescent="0.2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hidden="1" x14ac:dyDescent="0.2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hidden="1" x14ac:dyDescent="0.2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hidden="1" x14ac:dyDescent="0.2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hidden="1" x14ac:dyDescent="0.2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hidden="1" x14ac:dyDescent="0.2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hidden="1" x14ac:dyDescent="0.2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hidden="1" x14ac:dyDescent="0.2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hidden="1" x14ac:dyDescent="0.2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hidden="1" x14ac:dyDescent="0.2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hidden="1" x14ac:dyDescent="0.2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hidden="1" x14ac:dyDescent="0.2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hidden="1" x14ac:dyDescent="0.2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hidden="1" x14ac:dyDescent="0.2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hidden="1" x14ac:dyDescent="0.2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hidden="1" x14ac:dyDescent="0.2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hidden="1" x14ac:dyDescent="0.2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hidden="1" x14ac:dyDescent="0.2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hidden="1" x14ac:dyDescent="0.2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hidden="1" x14ac:dyDescent="0.2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hidden="1" x14ac:dyDescent="0.2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hidden="1" x14ac:dyDescent="0.2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hidden="1" x14ac:dyDescent="0.2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hidden="1" x14ac:dyDescent="0.2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hidden="1" x14ac:dyDescent="0.2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hidden="1" x14ac:dyDescent="0.2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hidden="1" x14ac:dyDescent="0.2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hidden="1" x14ac:dyDescent="0.2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hidden="1" x14ac:dyDescent="0.2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hidden="1" x14ac:dyDescent="0.2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hidden="1" x14ac:dyDescent="0.2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hidden="1" x14ac:dyDescent="0.2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hidden="1" x14ac:dyDescent="0.2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hidden="1" x14ac:dyDescent="0.2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hidden="1" x14ac:dyDescent="0.2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hidden="1" x14ac:dyDescent="0.2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hidden="1" x14ac:dyDescent="0.2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hidden="1" x14ac:dyDescent="0.2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hidden="1" x14ac:dyDescent="0.2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hidden="1" x14ac:dyDescent="0.2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hidden="1" x14ac:dyDescent="0.2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hidden="1" x14ac:dyDescent="0.2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hidden="1" x14ac:dyDescent="0.2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hidden="1" x14ac:dyDescent="0.2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hidden="1" x14ac:dyDescent="0.2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hidden="1" x14ac:dyDescent="0.2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hidden="1" x14ac:dyDescent="0.2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hidden="1" x14ac:dyDescent="0.2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hidden="1" x14ac:dyDescent="0.2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hidden="1" x14ac:dyDescent="0.2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hidden="1" x14ac:dyDescent="0.2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hidden="1" x14ac:dyDescent="0.2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hidden="1" x14ac:dyDescent="0.2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hidden="1" x14ac:dyDescent="0.2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hidden="1" x14ac:dyDescent="0.2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hidden="1" x14ac:dyDescent="0.2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hidden="1" x14ac:dyDescent="0.2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hidden="1" x14ac:dyDescent="0.2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hidden="1" x14ac:dyDescent="0.2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hidden="1" x14ac:dyDescent="0.2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hidden="1" x14ac:dyDescent="0.2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hidden="1" x14ac:dyDescent="0.2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hidden="1" x14ac:dyDescent="0.2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hidden="1" x14ac:dyDescent="0.2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hidden="1" x14ac:dyDescent="0.2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hidden="1" x14ac:dyDescent="0.2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hidden="1" x14ac:dyDescent="0.2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hidden="1" x14ac:dyDescent="0.2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hidden="1" x14ac:dyDescent="0.2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hidden="1" x14ac:dyDescent="0.2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hidden="1" x14ac:dyDescent="0.2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hidden="1" x14ac:dyDescent="0.2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hidden="1" x14ac:dyDescent="0.2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hidden="1" x14ac:dyDescent="0.2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hidden="1" x14ac:dyDescent="0.2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hidden="1" x14ac:dyDescent="0.2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hidden="1" x14ac:dyDescent="0.2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hidden="1" x14ac:dyDescent="0.2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hidden="1" x14ac:dyDescent="0.2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hidden="1" x14ac:dyDescent="0.2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hidden="1" x14ac:dyDescent="0.2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hidden="1" x14ac:dyDescent="0.2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hidden="1" x14ac:dyDescent="0.2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hidden="1" x14ac:dyDescent="0.2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hidden="1" x14ac:dyDescent="0.2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hidden="1" x14ac:dyDescent="0.2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hidden="1" x14ac:dyDescent="0.2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hidden="1" x14ac:dyDescent="0.2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hidden="1" x14ac:dyDescent="0.2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hidden="1" x14ac:dyDescent="0.2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hidden="1" x14ac:dyDescent="0.25">
      <c r="A6854" t="s">
        <v>524</v>
      </c>
      <c r="B6854" t="s">
        <v>525</v>
      </c>
      <c r="C6854" t="s">
        <v>495</v>
      </c>
      <c r="D6854" t="s">
        <v>362</v>
      </c>
      <c r="E6854" t="s">
        <v>526</v>
      </c>
      <c r="F6854" t="s">
        <v>261</v>
      </c>
      <c r="G6854" t="s">
        <v>189</v>
      </c>
      <c r="H6854" t="s">
        <v>437</v>
      </c>
      <c r="I6854" t="s">
        <v>437</v>
      </c>
      <c r="M6854" t="s">
        <v>396</v>
      </c>
      <c r="O6854" t="s">
        <v>195</v>
      </c>
      <c r="P6854">
        <v>2015</v>
      </c>
      <c r="Q6854">
        <v>1</v>
      </c>
    </row>
    <row r="6855" spans="1:17" hidden="1" x14ac:dyDescent="0.25">
      <c r="A6855" t="s">
        <v>524</v>
      </c>
      <c r="B6855" t="s">
        <v>525</v>
      </c>
      <c r="C6855" t="s">
        <v>495</v>
      </c>
      <c r="D6855" t="s">
        <v>362</v>
      </c>
      <c r="E6855" t="s">
        <v>526</v>
      </c>
      <c r="F6855" t="s">
        <v>261</v>
      </c>
      <c r="G6855" t="s">
        <v>189</v>
      </c>
      <c r="H6855" t="s">
        <v>437</v>
      </c>
      <c r="I6855" t="s">
        <v>437</v>
      </c>
      <c r="M6855" t="s">
        <v>396</v>
      </c>
      <c r="O6855" t="s">
        <v>195</v>
      </c>
      <c r="P6855">
        <v>2020</v>
      </c>
      <c r="Q6855">
        <v>1</v>
      </c>
    </row>
    <row r="6856" spans="1:17" hidden="1" x14ac:dyDescent="0.25">
      <c r="A6856" t="s">
        <v>524</v>
      </c>
      <c r="B6856" t="s">
        <v>525</v>
      </c>
      <c r="C6856" t="s">
        <v>495</v>
      </c>
      <c r="D6856" t="s">
        <v>362</v>
      </c>
      <c r="E6856" t="s">
        <v>526</v>
      </c>
      <c r="F6856" t="s">
        <v>261</v>
      </c>
      <c r="G6856" t="s">
        <v>189</v>
      </c>
      <c r="H6856" t="s">
        <v>437</v>
      </c>
      <c r="I6856" t="s">
        <v>437</v>
      </c>
      <c r="M6856" t="s">
        <v>396</v>
      </c>
      <c r="O6856" t="s">
        <v>265</v>
      </c>
      <c r="P6856">
        <v>2020</v>
      </c>
      <c r="Q6856">
        <v>0</v>
      </c>
    </row>
    <row r="6857" spans="1:17" hidden="1" x14ac:dyDescent="0.25">
      <c r="A6857" t="s">
        <v>524</v>
      </c>
      <c r="B6857" t="s">
        <v>525</v>
      </c>
      <c r="C6857" t="s">
        <v>495</v>
      </c>
      <c r="D6857" t="s">
        <v>362</v>
      </c>
      <c r="E6857" t="s">
        <v>526</v>
      </c>
      <c r="F6857" t="s">
        <v>261</v>
      </c>
      <c r="G6857" t="s">
        <v>189</v>
      </c>
      <c r="H6857" t="s">
        <v>437</v>
      </c>
      <c r="I6857" t="s">
        <v>437</v>
      </c>
      <c r="M6857" t="s">
        <v>396</v>
      </c>
      <c r="O6857" t="s">
        <v>266</v>
      </c>
      <c r="P6857">
        <v>2020</v>
      </c>
      <c r="Q6857">
        <v>1</v>
      </c>
    </row>
    <row r="6858" spans="1:17" hidden="1" x14ac:dyDescent="0.25">
      <c r="A6858" t="s">
        <v>524</v>
      </c>
      <c r="B6858" t="s">
        <v>525</v>
      </c>
      <c r="C6858" t="s">
        <v>495</v>
      </c>
      <c r="D6858" t="s">
        <v>362</v>
      </c>
      <c r="E6858" t="s">
        <v>526</v>
      </c>
      <c r="F6858" t="s">
        <v>261</v>
      </c>
      <c r="G6858" t="s">
        <v>189</v>
      </c>
      <c r="H6858" t="s">
        <v>437</v>
      </c>
      <c r="I6858" t="s">
        <v>437</v>
      </c>
      <c r="M6858" t="s">
        <v>396</v>
      </c>
      <c r="O6858" t="s">
        <v>195</v>
      </c>
      <c r="P6858">
        <v>2030</v>
      </c>
      <c r="Q6858">
        <v>1</v>
      </c>
    </row>
    <row r="6859" spans="1:17" hidden="1" x14ac:dyDescent="0.25">
      <c r="A6859" t="s">
        <v>524</v>
      </c>
      <c r="B6859" t="s">
        <v>525</v>
      </c>
      <c r="C6859" t="s">
        <v>495</v>
      </c>
      <c r="D6859" t="s">
        <v>362</v>
      </c>
      <c r="E6859" t="s">
        <v>526</v>
      </c>
      <c r="F6859" t="s">
        <v>261</v>
      </c>
      <c r="G6859" t="s">
        <v>189</v>
      </c>
      <c r="H6859" t="s">
        <v>437</v>
      </c>
      <c r="I6859" t="s">
        <v>437</v>
      </c>
      <c r="M6859" t="s">
        <v>396</v>
      </c>
      <c r="O6859" t="s">
        <v>195</v>
      </c>
      <c r="P6859">
        <v>2050</v>
      </c>
      <c r="Q6859">
        <v>1</v>
      </c>
    </row>
    <row r="6860" spans="1:17" hidden="1" x14ac:dyDescent="0.25">
      <c r="A6860" t="s">
        <v>524</v>
      </c>
      <c r="B6860" t="s">
        <v>525</v>
      </c>
      <c r="C6860" t="s">
        <v>495</v>
      </c>
      <c r="D6860" t="s">
        <v>362</v>
      </c>
      <c r="E6860" t="s">
        <v>526</v>
      </c>
      <c r="F6860" t="s">
        <v>261</v>
      </c>
      <c r="G6860" t="s">
        <v>189</v>
      </c>
      <c r="H6860" t="s">
        <v>437</v>
      </c>
      <c r="I6860" t="s">
        <v>437</v>
      </c>
      <c r="M6860" t="s">
        <v>396</v>
      </c>
      <c r="O6860" t="s">
        <v>265</v>
      </c>
      <c r="P6860">
        <v>2050</v>
      </c>
      <c r="Q6860">
        <v>0</v>
      </c>
    </row>
    <row r="6861" spans="1:17" hidden="1" x14ac:dyDescent="0.25">
      <c r="A6861" t="s">
        <v>524</v>
      </c>
      <c r="B6861" t="s">
        <v>525</v>
      </c>
      <c r="C6861" t="s">
        <v>495</v>
      </c>
      <c r="D6861" t="s">
        <v>362</v>
      </c>
      <c r="E6861" t="s">
        <v>526</v>
      </c>
      <c r="F6861" t="s">
        <v>261</v>
      </c>
      <c r="G6861" t="s">
        <v>189</v>
      </c>
      <c r="H6861" t="s">
        <v>437</v>
      </c>
      <c r="I6861" t="s">
        <v>437</v>
      </c>
      <c r="M6861" t="s">
        <v>396</v>
      </c>
      <c r="O6861" t="s">
        <v>266</v>
      </c>
      <c r="P6861">
        <v>2050</v>
      </c>
      <c r="Q6861">
        <v>1</v>
      </c>
    </row>
    <row r="6862" spans="1:17" hidden="1" x14ac:dyDescent="0.2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hidden="1" x14ac:dyDescent="0.2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hidden="1" x14ac:dyDescent="0.2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hidden="1" x14ac:dyDescent="0.2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hidden="1" x14ac:dyDescent="0.2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hidden="1" x14ac:dyDescent="0.2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hidden="1" x14ac:dyDescent="0.2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hidden="1" x14ac:dyDescent="0.2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hidden="1" x14ac:dyDescent="0.25">
      <c r="A6870" t="s">
        <v>524</v>
      </c>
      <c r="B6870" t="s">
        <v>525</v>
      </c>
      <c r="C6870" t="s">
        <v>495</v>
      </c>
      <c r="D6870" t="s">
        <v>362</v>
      </c>
      <c r="E6870" t="s">
        <v>526</v>
      </c>
      <c r="F6870" t="s">
        <v>261</v>
      </c>
      <c r="G6870" t="s">
        <v>189</v>
      </c>
      <c r="H6870" t="s">
        <v>442</v>
      </c>
      <c r="I6870" t="s">
        <v>442</v>
      </c>
      <c r="M6870" t="s">
        <v>396</v>
      </c>
      <c r="O6870" t="s">
        <v>195</v>
      </c>
      <c r="P6870">
        <v>2015</v>
      </c>
      <c r="Q6870">
        <v>1</v>
      </c>
    </row>
    <row r="6871" spans="1:17" hidden="1" x14ac:dyDescent="0.25">
      <c r="A6871" t="s">
        <v>524</v>
      </c>
      <c r="B6871" t="s">
        <v>525</v>
      </c>
      <c r="C6871" t="s">
        <v>495</v>
      </c>
      <c r="D6871" t="s">
        <v>362</v>
      </c>
      <c r="E6871" t="s">
        <v>526</v>
      </c>
      <c r="F6871" t="s">
        <v>261</v>
      </c>
      <c r="G6871" t="s">
        <v>189</v>
      </c>
      <c r="H6871" t="s">
        <v>442</v>
      </c>
      <c r="I6871" t="s">
        <v>442</v>
      </c>
      <c r="M6871" t="s">
        <v>396</v>
      </c>
      <c r="O6871" t="s">
        <v>195</v>
      </c>
      <c r="P6871">
        <v>2020</v>
      </c>
      <c r="Q6871">
        <v>1</v>
      </c>
    </row>
    <row r="6872" spans="1:17" hidden="1" x14ac:dyDescent="0.25">
      <c r="A6872" t="s">
        <v>524</v>
      </c>
      <c r="B6872" t="s">
        <v>525</v>
      </c>
      <c r="C6872" t="s">
        <v>495</v>
      </c>
      <c r="D6872" t="s">
        <v>362</v>
      </c>
      <c r="E6872" t="s">
        <v>526</v>
      </c>
      <c r="F6872" t="s">
        <v>261</v>
      </c>
      <c r="G6872" t="s">
        <v>189</v>
      </c>
      <c r="H6872" t="s">
        <v>442</v>
      </c>
      <c r="I6872" t="s">
        <v>442</v>
      </c>
      <c r="M6872" t="s">
        <v>396</v>
      </c>
      <c r="O6872" t="s">
        <v>265</v>
      </c>
      <c r="P6872">
        <v>2020</v>
      </c>
      <c r="Q6872">
        <v>0</v>
      </c>
    </row>
    <row r="6873" spans="1:17" hidden="1" x14ac:dyDescent="0.25">
      <c r="A6873" t="s">
        <v>524</v>
      </c>
      <c r="B6873" t="s">
        <v>525</v>
      </c>
      <c r="C6873" t="s">
        <v>495</v>
      </c>
      <c r="D6873" t="s">
        <v>362</v>
      </c>
      <c r="E6873" t="s">
        <v>526</v>
      </c>
      <c r="F6873" t="s">
        <v>261</v>
      </c>
      <c r="G6873" t="s">
        <v>189</v>
      </c>
      <c r="H6873" t="s">
        <v>442</v>
      </c>
      <c r="I6873" t="s">
        <v>442</v>
      </c>
      <c r="M6873" t="s">
        <v>396</v>
      </c>
      <c r="O6873" t="s">
        <v>266</v>
      </c>
      <c r="P6873">
        <v>2020</v>
      </c>
      <c r="Q6873">
        <v>1</v>
      </c>
    </row>
    <row r="6874" spans="1:17" hidden="1" x14ac:dyDescent="0.25">
      <c r="A6874" t="s">
        <v>524</v>
      </c>
      <c r="B6874" t="s">
        <v>525</v>
      </c>
      <c r="C6874" t="s">
        <v>495</v>
      </c>
      <c r="D6874" t="s">
        <v>362</v>
      </c>
      <c r="E6874" t="s">
        <v>526</v>
      </c>
      <c r="F6874" t="s">
        <v>261</v>
      </c>
      <c r="G6874" t="s">
        <v>189</v>
      </c>
      <c r="H6874" t="s">
        <v>442</v>
      </c>
      <c r="I6874" t="s">
        <v>442</v>
      </c>
      <c r="M6874" t="s">
        <v>396</v>
      </c>
      <c r="O6874" t="s">
        <v>195</v>
      </c>
      <c r="P6874">
        <v>2030</v>
      </c>
      <c r="Q6874">
        <v>1</v>
      </c>
    </row>
    <row r="6875" spans="1:17" hidden="1" x14ac:dyDescent="0.25">
      <c r="A6875" t="s">
        <v>524</v>
      </c>
      <c r="B6875" t="s">
        <v>525</v>
      </c>
      <c r="C6875" t="s">
        <v>495</v>
      </c>
      <c r="D6875" t="s">
        <v>362</v>
      </c>
      <c r="E6875" t="s">
        <v>526</v>
      </c>
      <c r="F6875" t="s">
        <v>261</v>
      </c>
      <c r="G6875" t="s">
        <v>189</v>
      </c>
      <c r="H6875" t="s">
        <v>442</v>
      </c>
      <c r="I6875" t="s">
        <v>442</v>
      </c>
      <c r="M6875" t="s">
        <v>396</v>
      </c>
      <c r="O6875" t="s">
        <v>195</v>
      </c>
      <c r="P6875">
        <v>2050</v>
      </c>
      <c r="Q6875">
        <v>1</v>
      </c>
    </row>
    <row r="6876" spans="1:17" hidden="1" x14ac:dyDescent="0.25">
      <c r="A6876" t="s">
        <v>524</v>
      </c>
      <c r="B6876" t="s">
        <v>525</v>
      </c>
      <c r="C6876" t="s">
        <v>495</v>
      </c>
      <c r="D6876" t="s">
        <v>362</v>
      </c>
      <c r="E6876" t="s">
        <v>526</v>
      </c>
      <c r="F6876" t="s">
        <v>261</v>
      </c>
      <c r="G6876" t="s">
        <v>189</v>
      </c>
      <c r="H6876" t="s">
        <v>442</v>
      </c>
      <c r="I6876" t="s">
        <v>442</v>
      </c>
      <c r="M6876" t="s">
        <v>396</v>
      </c>
      <c r="O6876" t="s">
        <v>265</v>
      </c>
      <c r="P6876">
        <v>2050</v>
      </c>
      <c r="Q6876">
        <v>0</v>
      </c>
    </row>
    <row r="6877" spans="1:17" hidden="1" x14ac:dyDescent="0.25">
      <c r="A6877" t="s">
        <v>524</v>
      </c>
      <c r="B6877" t="s">
        <v>525</v>
      </c>
      <c r="C6877" t="s">
        <v>495</v>
      </c>
      <c r="D6877" t="s">
        <v>362</v>
      </c>
      <c r="E6877" t="s">
        <v>526</v>
      </c>
      <c r="F6877" t="s">
        <v>261</v>
      </c>
      <c r="G6877" t="s">
        <v>189</v>
      </c>
      <c r="H6877" t="s">
        <v>442</v>
      </c>
      <c r="I6877" t="s">
        <v>442</v>
      </c>
      <c r="M6877" t="s">
        <v>396</v>
      </c>
      <c r="O6877" t="s">
        <v>266</v>
      </c>
      <c r="P6877">
        <v>2050</v>
      </c>
      <c r="Q6877">
        <v>1</v>
      </c>
    </row>
    <row r="6878" spans="1:17" hidden="1" x14ac:dyDescent="0.2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hidden="1" x14ac:dyDescent="0.2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hidden="1" x14ac:dyDescent="0.2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hidden="1" x14ac:dyDescent="0.2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hidden="1" x14ac:dyDescent="0.2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hidden="1" x14ac:dyDescent="0.2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hidden="1" x14ac:dyDescent="0.2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hidden="1" x14ac:dyDescent="0.2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hidden="1" x14ac:dyDescent="0.2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hidden="1" x14ac:dyDescent="0.2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hidden="1" x14ac:dyDescent="0.2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hidden="1" x14ac:dyDescent="0.2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hidden="1" x14ac:dyDescent="0.2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hidden="1" x14ac:dyDescent="0.2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hidden="1" x14ac:dyDescent="0.2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hidden="1" x14ac:dyDescent="0.2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hidden="1" x14ac:dyDescent="0.2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hidden="1" x14ac:dyDescent="0.2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hidden="1" x14ac:dyDescent="0.2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hidden="1" x14ac:dyDescent="0.2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hidden="1" x14ac:dyDescent="0.2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hidden="1" x14ac:dyDescent="0.2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hidden="1" x14ac:dyDescent="0.2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hidden="1" x14ac:dyDescent="0.2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hidden="1" x14ac:dyDescent="0.2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hidden="1" x14ac:dyDescent="0.2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hidden="1" x14ac:dyDescent="0.2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hidden="1" x14ac:dyDescent="0.2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hidden="1" x14ac:dyDescent="0.2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hidden="1" x14ac:dyDescent="0.2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hidden="1" x14ac:dyDescent="0.2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hidden="1" x14ac:dyDescent="0.2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hidden="1" x14ac:dyDescent="0.2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hidden="1" x14ac:dyDescent="0.2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hidden="1" x14ac:dyDescent="0.2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hidden="1" x14ac:dyDescent="0.2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hidden="1" x14ac:dyDescent="0.2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hidden="1" x14ac:dyDescent="0.2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hidden="1" x14ac:dyDescent="0.2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hidden="1" x14ac:dyDescent="0.2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hidden="1" x14ac:dyDescent="0.25">
      <c r="A6918" t="s">
        <v>524</v>
      </c>
      <c r="B6918" t="s">
        <v>525</v>
      </c>
      <c r="C6918" t="s">
        <v>495</v>
      </c>
      <c r="D6918" t="s">
        <v>362</v>
      </c>
      <c r="E6918" t="s">
        <v>526</v>
      </c>
      <c r="F6918" t="s">
        <v>261</v>
      </c>
      <c r="G6918" t="s">
        <v>189</v>
      </c>
      <c r="H6918" t="s">
        <v>456</v>
      </c>
      <c r="I6918" t="s">
        <v>456</v>
      </c>
      <c r="M6918" t="s">
        <v>381</v>
      </c>
      <c r="O6918" t="s">
        <v>195</v>
      </c>
      <c r="P6918">
        <v>2015</v>
      </c>
      <c r="Q6918">
        <v>0</v>
      </c>
    </row>
    <row r="6919" spans="1:17" hidden="1" x14ac:dyDescent="0.25">
      <c r="A6919" t="s">
        <v>524</v>
      </c>
      <c r="B6919" t="s">
        <v>525</v>
      </c>
      <c r="C6919" t="s">
        <v>495</v>
      </c>
      <c r="D6919" t="s">
        <v>362</v>
      </c>
      <c r="E6919" t="s">
        <v>526</v>
      </c>
      <c r="F6919" t="s">
        <v>261</v>
      </c>
      <c r="G6919" t="s">
        <v>189</v>
      </c>
      <c r="H6919" t="s">
        <v>456</v>
      </c>
      <c r="I6919" t="s">
        <v>456</v>
      </c>
      <c r="M6919" t="s">
        <v>381</v>
      </c>
      <c r="O6919" t="s">
        <v>195</v>
      </c>
      <c r="P6919">
        <v>2020</v>
      </c>
      <c r="Q6919">
        <v>0</v>
      </c>
    </row>
    <row r="6920" spans="1:17" hidden="1" x14ac:dyDescent="0.25">
      <c r="A6920" t="s">
        <v>524</v>
      </c>
      <c r="B6920" t="s">
        <v>525</v>
      </c>
      <c r="C6920" t="s">
        <v>495</v>
      </c>
      <c r="D6920" t="s">
        <v>362</v>
      </c>
      <c r="E6920" t="s">
        <v>526</v>
      </c>
      <c r="F6920" t="s">
        <v>261</v>
      </c>
      <c r="G6920" t="s">
        <v>189</v>
      </c>
      <c r="H6920" t="s">
        <v>456</v>
      </c>
      <c r="I6920" t="s">
        <v>456</v>
      </c>
      <c r="M6920" t="s">
        <v>381</v>
      </c>
      <c r="O6920" t="s">
        <v>265</v>
      </c>
      <c r="P6920">
        <v>2020</v>
      </c>
      <c r="Q6920">
        <v>0</v>
      </c>
    </row>
    <row r="6921" spans="1:17" hidden="1" x14ac:dyDescent="0.25">
      <c r="A6921" t="s">
        <v>524</v>
      </c>
      <c r="B6921" t="s">
        <v>525</v>
      </c>
      <c r="C6921" t="s">
        <v>495</v>
      </c>
      <c r="D6921" t="s">
        <v>362</v>
      </c>
      <c r="E6921" t="s">
        <v>526</v>
      </c>
      <c r="F6921" t="s">
        <v>261</v>
      </c>
      <c r="G6921" t="s">
        <v>189</v>
      </c>
      <c r="H6921" t="s">
        <v>456</v>
      </c>
      <c r="I6921" t="s">
        <v>456</v>
      </c>
      <c r="M6921" t="s">
        <v>381</v>
      </c>
      <c r="O6921" t="s">
        <v>266</v>
      </c>
      <c r="P6921">
        <v>2020</v>
      </c>
      <c r="Q6921">
        <v>1</v>
      </c>
    </row>
    <row r="6922" spans="1:17" hidden="1" x14ac:dyDescent="0.25">
      <c r="A6922" t="s">
        <v>524</v>
      </c>
      <c r="B6922" t="s">
        <v>525</v>
      </c>
      <c r="C6922" t="s">
        <v>495</v>
      </c>
      <c r="D6922" t="s">
        <v>362</v>
      </c>
      <c r="E6922" t="s">
        <v>526</v>
      </c>
      <c r="F6922" t="s">
        <v>261</v>
      </c>
      <c r="G6922" t="s">
        <v>189</v>
      </c>
      <c r="H6922" t="s">
        <v>456</v>
      </c>
      <c r="I6922" t="s">
        <v>456</v>
      </c>
      <c r="M6922" t="s">
        <v>381</v>
      </c>
      <c r="O6922" t="s">
        <v>195</v>
      </c>
      <c r="P6922">
        <v>2030</v>
      </c>
      <c r="Q6922">
        <v>0</v>
      </c>
    </row>
    <row r="6923" spans="1:17" hidden="1" x14ac:dyDescent="0.25">
      <c r="A6923" t="s">
        <v>524</v>
      </c>
      <c r="B6923" t="s">
        <v>525</v>
      </c>
      <c r="C6923" t="s">
        <v>495</v>
      </c>
      <c r="D6923" t="s">
        <v>362</v>
      </c>
      <c r="E6923" t="s">
        <v>526</v>
      </c>
      <c r="F6923" t="s">
        <v>261</v>
      </c>
      <c r="G6923" t="s">
        <v>189</v>
      </c>
      <c r="H6923" t="s">
        <v>456</v>
      </c>
      <c r="I6923" t="s">
        <v>456</v>
      </c>
      <c r="M6923" t="s">
        <v>381</v>
      </c>
      <c r="O6923" t="s">
        <v>195</v>
      </c>
      <c r="P6923">
        <v>2050</v>
      </c>
      <c r="Q6923">
        <v>0</v>
      </c>
    </row>
    <row r="6924" spans="1:17" hidden="1" x14ac:dyDescent="0.25">
      <c r="A6924" t="s">
        <v>524</v>
      </c>
      <c r="B6924" t="s">
        <v>525</v>
      </c>
      <c r="C6924" t="s">
        <v>495</v>
      </c>
      <c r="D6924" t="s">
        <v>362</v>
      </c>
      <c r="E6924" t="s">
        <v>526</v>
      </c>
      <c r="F6924" t="s">
        <v>261</v>
      </c>
      <c r="G6924" t="s">
        <v>189</v>
      </c>
      <c r="H6924" t="s">
        <v>456</v>
      </c>
      <c r="I6924" t="s">
        <v>456</v>
      </c>
      <c r="M6924" t="s">
        <v>381</v>
      </c>
      <c r="O6924" t="s">
        <v>265</v>
      </c>
      <c r="P6924">
        <v>2050</v>
      </c>
      <c r="Q6924">
        <v>0</v>
      </c>
    </row>
    <row r="6925" spans="1:17" hidden="1" x14ac:dyDescent="0.25">
      <c r="A6925" t="s">
        <v>524</v>
      </c>
      <c r="B6925" t="s">
        <v>525</v>
      </c>
      <c r="C6925" t="s">
        <v>495</v>
      </c>
      <c r="D6925" t="s">
        <v>362</v>
      </c>
      <c r="E6925" t="s">
        <v>526</v>
      </c>
      <c r="F6925" t="s">
        <v>261</v>
      </c>
      <c r="G6925" t="s">
        <v>189</v>
      </c>
      <c r="H6925" t="s">
        <v>456</v>
      </c>
      <c r="I6925" t="s">
        <v>456</v>
      </c>
      <c r="M6925" t="s">
        <v>381</v>
      </c>
      <c r="O6925" t="s">
        <v>266</v>
      </c>
      <c r="P6925">
        <v>2050</v>
      </c>
      <c r="Q6925">
        <v>1</v>
      </c>
    </row>
    <row r="6926" spans="1:17" hidden="1" x14ac:dyDescent="0.2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hidden="1" x14ac:dyDescent="0.2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hidden="1" x14ac:dyDescent="0.2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hidden="1" x14ac:dyDescent="0.2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hidden="1" x14ac:dyDescent="0.2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hidden="1" x14ac:dyDescent="0.2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hidden="1" x14ac:dyDescent="0.2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hidden="1" x14ac:dyDescent="0.2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hidden="1" x14ac:dyDescent="0.2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hidden="1" x14ac:dyDescent="0.2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hidden="1" x14ac:dyDescent="0.2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hidden="1" x14ac:dyDescent="0.2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hidden="1" x14ac:dyDescent="0.2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hidden="1" x14ac:dyDescent="0.2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hidden="1" x14ac:dyDescent="0.2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hidden="1" x14ac:dyDescent="0.2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hidden="1" x14ac:dyDescent="0.2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hidden="1" x14ac:dyDescent="0.2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hidden="1" x14ac:dyDescent="0.2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hidden="1" x14ac:dyDescent="0.2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hidden="1" x14ac:dyDescent="0.2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hidden="1" x14ac:dyDescent="0.2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hidden="1" x14ac:dyDescent="0.2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hidden="1" x14ac:dyDescent="0.2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hidden="1" x14ac:dyDescent="0.2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hidden="1" x14ac:dyDescent="0.2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hidden="1" x14ac:dyDescent="0.2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hidden="1" x14ac:dyDescent="0.2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hidden="1" x14ac:dyDescent="0.2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hidden="1" x14ac:dyDescent="0.2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hidden="1" x14ac:dyDescent="0.2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hidden="1" x14ac:dyDescent="0.2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hidden="1" x14ac:dyDescent="0.2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hidden="1" x14ac:dyDescent="0.2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hidden="1" x14ac:dyDescent="0.2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hidden="1" x14ac:dyDescent="0.2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hidden="1" x14ac:dyDescent="0.2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hidden="1" x14ac:dyDescent="0.2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hidden="1" x14ac:dyDescent="0.2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hidden="1" x14ac:dyDescent="0.2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hidden="1" x14ac:dyDescent="0.2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hidden="1" x14ac:dyDescent="0.2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hidden="1" x14ac:dyDescent="0.2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hidden="1" x14ac:dyDescent="0.2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hidden="1" x14ac:dyDescent="0.2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hidden="1" x14ac:dyDescent="0.2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hidden="1" x14ac:dyDescent="0.2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hidden="1" x14ac:dyDescent="0.2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hidden="1" x14ac:dyDescent="0.2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hidden="1" x14ac:dyDescent="0.2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hidden="1" x14ac:dyDescent="0.2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hidden="1" x14ac:dyDescent="0.2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hidden="1" x14ac:dyDescent="0.2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hidden="1" x14ac:dyDescent="0.2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hidden="1" x14ac:dyDescent="0.2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hidden="1" x14ac:dyDescent="0.2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hidden="1" x14ac:dyDescent="0.2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hidden="1" x14ac:dyDescent="0.2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hidden="1" x14ac:dyDescent="0.2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hidden="1" x14ac:dyDescent="0.2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hidden="1" x14ac:dyDescent="0.2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hidden="1" x14ac:dyDescent="0.2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hidden="1" x14ac:dyDescent="0.2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hidden="1" x14ac:dyDescent="0.2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hidden="1" x14ac:dyDescent="0.2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hidden="1" x14ac:dyDescent="0.2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hidden="1" x14ac:dyDescent="0.2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hidden="1" x14ac:dyDescent="0.2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hidden="1" x14ac:dyDescent="0.2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hidden="1" x14ac:dyDescent="0.2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hidden="1" x14ac:dyDescent="0.2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hidden="1" x14ac:dyDescent="0.2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hidden="1" x14ac:dyDescent="0.25">
      <c r="A6998" t="s">
        <v>527</v>
      </c>
      <c r="B6998" t="s">
        <v>528</v>
      </c>
      <c r="C6998" t="s">
        <v>507</v>
      </c>
      <c r="D6998" t="s">
        <v>362</v>
      </c>
      <c r="E6998" t="s">
        <v>526</v>
      </c>
      <c r="F6998" t="s">
        <v>261</v>
      </c>
      <c r="G6998" t="s">
        <v>196</v>
      </c>
      <c r="H6998" t="s">
        <v>355</v>
      </c>
      <c r="I6998" t="s">
        <v>136</v>
      </c>
      <c r="K6998" t="s">
        <v>276</v>
      </c>
      <c r="O6998" t="s">
        <v>195</v>
      </c>
      <c r="P6998">
        <v>2015</v>
      </c>
      <c r="Q6998">
        <v>3</v>
      </c>
    </row>
    <row r="6999" spans="1:17" hidden="1" x14ac:dyDescent="0.25">
      <c r="A6999" t="s">
        <v>527</v>
      </c>
      <c r="B6999" t="s">
        <v>528</v>
      </c>
      <c r="C6999" t="s">
        <v>507</v>
      </c>
      <c r="D6999" t="s">
        <v>362</v>
      </c>
      <c r="E6999" t="s">
        <v>526</v>
      </c>
      <c r="F6999" t="s">
        <v>261</v>
      </c>
      <c r="G6999" t="s">
        <v>196</v>
      </c>
      <c r="H6999" t="s">
        <v>355</v>
      </c>
      <c r="I6999" t="s">
        <v>136</v>
      </c>
      <c r="K6999" t="s">
        <v>276</v>
      </c>
      <c r="O6999" t="s">
        <v>195</v>
      </c>
      <c r="P6999">
        <v>2020</v>
      </c>
      <c r="Q6999">
        <v>3</v>
      </c>
    </row>
    <row r="7000" spans="1:17" hidden="1" x14ac:dyDescent="0.2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hidden="1" x14ac:dyDescent="0.2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hidden="1" x14ac:dyDescent="0.25">
      <c r="A7002" t="s">
        <v>527</v>
      </c>
      <c r="B7002" t="s">
        <v>528</v>
      </c>
      <c r="C7002" t="s">
        <v>507</v>
      </c>
      <c r="D7002" t="s">
        <v>362</v>
      </c>
      <c r="E7002" t="s">
        <v>526</v>
      </c>
      <c r="F7002" t="s">
        <v>261</v>
      </c>
      <c r="G7002" t="s">
        <v>196</v>
      </c>
      <c r="H7002" t="s">
        <v>355</v>
      </c>
      <c r="I7002" t="s">
        <v>136</v>
      </c>
      <c r="K7002" t="s">
        <v>276</v>
      </c>
      <c r="O7002" t="s">
        <v>195</v>
      </c>
      <c r="P7002">
        <v>2030</v>
      </c>
      <c r="Q7002">
        <v>3</v>
      </c>
    </row>
    <row r="7003" spans="1:17" hidden="1" x14ac:dyDescent="0.25">
      <c r="A7003" t="s">
        <v>527</v>
      </c>
      <c r="B7003" t="s">
        <v>528</v>
      </c>
      <c r="C7003" t="s">
        <v>507</v>
      </c>
      <c r="D7003" t="s">
        <v>362</v>
      </c>
      <c r="E7003" t="s">
        <v>526</v>
      </c>
      <c r="F7003" t="s">
        <v>261</v>
      </c>
      <c r="G7003" t="s">
        <v>196</v>
      </c>
      <c r="H7003" t="s">
        <v>355</v>
      </c>
      <c r="I7003" t="s">
        <v>136</v>
      </c>
      <c r="K7003" t="s">
        <v>276</v>
      </c>
      <c r="O7003" t="s">
        <v>195</v>
      </c>
      <c r="P7003">
        <v>2050</v>
      </c>
      <c r="Q7003">
        <v>3</v>
      </c>
    </row>
    <row r="7004" spans="1:17" hidden="1" x14ac:dyDescent="0.2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hidden="1" x14ac:dyDescent="0.2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hidden="1" x14ac:dyDescent="0.2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hidden="1" x14ac:dyDescent="0.2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hidden="1" x14ac:dyDescent="0.2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hidden="1" x14ac:dyDescent="0.2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hidden="1" x14ac:dyDescent="0.2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hidden="1" x14ac:dyDescent="0.2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hidden="1" x14ac:dyDescent="0.2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hidden="1" x14ac:dyDescent="0.2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hidden="1" x14ac:dyDescent="0.2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hidden="1" x14ac:dyDescent="0.2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hidden="1" x14ac:dyDescent="0.2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hidden="1" x14ac:dyDescent="0.2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hidden="1" x14ac:dyDescent="0.2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hidden="1" x14ac:dyDescent="0.2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hidden="1" x14ac:dyDescent="0.2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hidden="1" x14ac:dyDescent="0.2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hidden="1" x14ac:dyDescent="0.2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hidden="1" x14ac:dyDescent="0.2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hidden="1" x14ac:dyDescent="0.2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hidden="1" x14ac:dyDescent="0.2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hidden="1" x14ac:dyDescent="0.2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hidden="1" x14ac:dyDescent="0.2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hidden="1" x14ac:dyDescent="0.2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hidden="1" x14ac:dyDescent="0.2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hidden="1" x14ac:dyDescent="0.2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hidden="1" x14ac:dyDescent="0.2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hidden="1" x14ac:dyDescent="0.2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hidden="1" x14ac:dyDescent="0.2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hidden="1" x14ac:dyDescent="0.2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hidden="1" x14ac:dyDescent="0.2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hidden="1" x14ac:dyDescent="0.2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hidden="1" x14ac:dyDescent="0.2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hidden="1" x14ac:dyDescent="0.2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hidden="1" x14ac:dyDescent="0.2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hidden="1" x14ac:dyDescent="0.2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hidden="1" x14ac:dyDescent="0.2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hidden="1" x14ac:dyDescent="0.2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hidden="1" x14ac:dyDescent="0.2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hidden="1" x14ac:dyDescent="0.2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hidden="1" x14ac:dyDescent="0.2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hidden="1" x14ac:dyDescent="0.2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hidden="1" x14ac:dyDescent="0.2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hidden="1" x14ac:dyDescent="0.2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hidden="1" x14ac:dyDescent="0.2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hidden="1" x14ac:dyDescent="0.2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hidden="1" x14ac:dyDescent="0.2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hidden="1" x14ac:dyDescent="0.2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hidden="1" x14ac:dyDescent="0.2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hidden="1" x14ac:dyDescent="0.2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hidden="1" x14ac:dyDescent="0.2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hidden="1" x14ac:dyDescent="0.2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hidden="1" x14ac:dyDescent="0.2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hidden="1" x14ac:dyDescent="0.2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hidden="1" x14ac:dyDescent="0.2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hidden="1" x14ac:dyDescent="0.2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hidden="1" x14ac:dyDescent="0.2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hidden="1" x14ac:dyDescent="0.2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hidden="1" x14ac:dyDescent="0.2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hidden="1" x14ac:dyDescent="0.2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hidden="1" x14ac:dyDescent="0.2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hidden="1" x14ac:dyDescent="0.2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hidden="1" x14ac:dyDescent="0.2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hidden="1" x14ac:dyDescent="0.2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hidden="1" x14ac:dyDescent="0.2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hidden="1" x14ac:dyDescent="0.2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hidden="1" x14ac:dyDescent="0.2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hidden="1" x14ac:dyDescent="0.2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hidden="1" x14ac:dyDescent="0.2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hidden="1" x14ac:dyDescent="0.2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hidden="1" x14ac:dyDescent="0.2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hidden="1" x14ac:dyDescent="0.2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hidden="1" x14ac:dyDescent="0.2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hidden="1" x14ac:dyDescent="0.2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hidden="1" x14ac:dyDescent="0.2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hidden="1" x14ac:dyDescent="0.2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hidden="1" x14ac:dyDescent="0.2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hidden="1" x14ac:dyDescent="0.2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hidden="1" x14ac:dyDescent="0.2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hidden="1" x14ac:dyDescent="0.2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hidden="1" x14ac:dyDescent="0.2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hidden="1" x14ac:dyDescent="0.2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hidden="1" x14ac:dyDescent="0.2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hidden="1" x14ac:dyDescent="0.2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hidden="1" x14ac:dyDescent="0.2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hidden="1" x14ac:dyDescent="0.2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hidden="1" x14ac:dyDescent="0.2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hidden="1" x14ac:dyDescent="0.2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hidden="1" x14ac:dyDescent="0.2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hidden="1" x14ac:dyDescent="0.2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hidden="1" x14ac:dyDescent="0.2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hidden="1" x14ac:dyDescent="0.2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hidden="1" x14ac:dyDescent="0.2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hidden="1" x14ac:dyDescent="0.2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hidden="1" x14ac:dyDescent="0.2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hidden="1" x14ac:dyDescent="0.2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hidden="1" x14ac:dyDescent="0.2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hidden="1" x14ac:dyDescent="0.2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hidden="1" x14ac:dyDescent="0.2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hidden="1" x14ac:dyDescent="0.2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hidden="1" x14ac:dyDescent="0.2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hidden="1" x14ac:dyDescent="0.2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hidden="1" x14ac:dyDescent="0.2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hidden="1" x14ac:dyDescent="0.2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hidden="1" x14ac:dyDescent="0.2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hidden="1" x14ac:dyDescent="0.2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hidden="1" x14ac:dyDescent="0.2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hidden="1" x14ac:dyDescent="0.2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hidden="1" x14ac:dyDescent="0.2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hidden="1" x14ac:dyDescent="0.2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hidden="1" x14ac:dyDescent="0.2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hidden="1" x14ac:dyDescent="0.2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hidden="1" x14ac:dyDescent="0.2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hidden="1" x14ac:dyDescent="0.2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hidden="1" x14ac:dyDescent="0.2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hidden="1" x14ac:dyDescent="0.2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hidden="1" x14ac:dyDescent="0.2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hidden="1" x14ac:dyDescent="0.2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hidden="1" x14ac:dyDescent="0.2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hidden="1" x14ac:dyDescent="0.2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hidden="1" x14ac:dyDescent="0.2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hidden="1" x14ac:dyDescent="0.2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hidden="1" x14ac:dyDescent="0.2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hidden="1" x14ac:dyDescent="0.2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hidden="1" x14ac:dyDescent="0.2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hidden="1" x14ac:dyDescent="0.2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hidden="1" x14ac:dyDescent="0.2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hidden="1" x14ac:dyDescent="0.2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hidden="1" x14ac:dyDescent="0.2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hidden="1" x14ac:dyDescent="0.2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hidden="1" x14ac:dyDescent="0.2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hidden="1" x14ac:dyDescent="0.2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hidden="1" x14ac:dyDescent="0.2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hidden="1" x14ac:dyDescent="0.2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hidden="1" x14ac:dyDescent="0.2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hidden="1" x14ac:dyDescent="0.2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hidden="1" x14ac:dyDescent="0.2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hidden="1" x14ac:dyDescent="0.2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hidden="1" x14ac:dyDescent="0.2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hidden="1" x14ac:dyDescent="0.2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hidden="1" x14ac:dyDescent="0.2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hidden="1" x14ac:dyDescent="0.2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hidden="1" x14ac:dyDescent="0.2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hidden="1" x14ac:dyDescent="0.2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hidden="1" x14ac:dyDescent="0.2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hidden="1" x14ac:dyDescent="0.2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hidden="1" x14ac:dyDescent="0.2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hidden="1" x14ac:dyDescent="0.2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hidden="1" x14ac:dyDescent="0.2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hidden="1" x14ac:dyDescent="0.2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hidden="1" x14ac:dyDescent="0.2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hidden="1" x14ac:dyDescent="0.2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hidden="1" x14ac:dyDescent="0.2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hidden="1" x14ac:dyDescent="0.2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hidden="1" x14ac:dyDescent="0.2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hidden="1" x14ac:dyDescent="0.2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hidden="1" x14ac:dyDescent="0.2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hidden="1" x14ac:dyDescent="0.2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hidden="1" x14ac:dyDescent="0.2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hidden="1" x14ac:dyDescent="0.2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hidden="1" x14ac:dyDescent="0.2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hidden="1" x14ac:dyDescent="0.25">
      <c r="A7166" t="s">
        <v>527</v>
      </c>
      <c r="B7166" t="s">
        <v>528</v>
      </c>
      <c r="C7166" t="s">
        <v>507</v>
      </c>
      <c r="D7166" t="s">
        <v>362</v>
      </c>
      <c r="E7166" t="s">
        <v>526</v>
      </c>
      <c r="F7166" t="s">
        <v>261</v>
      </c>
      <c r="G7166" t="s">
        <v>189</v>
      </c>
      <c r="H7166" t="s">
        <v>437</v>
      </c>
      <c r="I7166" t="s">
        <v>437</v>
      </c>
      <c r="M7166" t="s">
        <v>396</v>
      </c>
      <c r="O7166" t="s">
        <v>195</v>
      </c>
      <c r="P7166">
        <v>2015</v>
      </c>
      <c r="Q7166">
        <v>1</v>
      </c>
    </row>
    <row r="7167" spans="1:17" hidden="1" x14ac:dyDescent="0.25">
      <c r="A7167" t="s">
        <v>527</v>
      </c>
      <c r="B7167" t="s">
        <v>528</v>
      </c>
      <c r="C7167" t="s">
        <v>507</v>
      </c>
      <c r="D7167" t="s">
        <v>362</v>
      </c>
      <c r="E7167" t="s">
        <v>526</v>
      </c>
      <c r="F7167" t="s">
        <v>261</v>
      </c>
      <c r="G7167" t="s">
        <v>189</v>
      </c>
      <c r="H7167" t="s">
        <v>437</v>
      </c>
      <c r="I7167" t="s">
        <v>437</v>
      </c>
      <c r="M7167" t="s">
        <v>396</v>
      </c>
      <c r="O7167" t="s">
        <v>195</v>
      </c>
      <c r="P7167">
        <v>2020</v>
      </c>
      <c r="Q7167">
        <v>1</v>
      </c>
    </row>
    <row r="7168" spans="1:17" hidden="1" x14ac:dyDescent="0.25">
      <c r="A7168" t="s">
        <v>527</v>
      </c>
      <c r="B7168" t="s">
        <v>528</v>
      </c>
      <c r="C7168" t="s">
        <v>507</v>
      </c>
      <c r="D7168" t="s">
        <v>362</v>
      </c>
      <c r="E7168" t="s">
        <v>526</v>
      </c>
      <c r="F7168" t="s">
        <v>261</v>
      </c>
      <c r="G7168" t="s">
        <v>189</v>
      </c>
      <c r="H7168" t="s">
        <v>437</v>
      </c>
      <c r="I7168" t="s">
        <v>437</v>
      </c>
      <c r="M7168" t="s">
        <v>396</v>
      </c>
      <c r="O7168" t="s">
        <v>265</v>
      </c>
      <c r="P7168">
        <v>2020</v>
      </c>
      <c r="Q7168">
        <v>0</v>
      </c>
    </row>
    <row r="7169" spans="1:17" hidden="1" x14ac:dyDescent="0.25">
      <c r="A7169" t="s">
        <v>527</v>
      </c>
      <c r="B7169" t="s">
        <v>528</v>
      </c>
      <c r="C7169" t="s">
        <v>507</v>
      </c>
      <c r="D7169" t="s">
        <v>362</v>
      </c>
      <c r="E7169" t="s">
        <v>526</v>
      </c>
      <c r="F7169" t="s">
        <v>261</v>
      </c>
      <c r="G7169" t="s">
        <v>189</v>
      </c>
      <c r="H7169" t="s">
        <v>437</v>
      </c>
      <c r="I7169" t="s">
        <v>437</v>
      </c>
      <c r="M7169" t="s">
        <v>396</v>
      </c>
      <c r="O7169" t="s">
        <v>266</v>
      </c>
      <c r="P7169">
        <v>2020</v>
      </c>
      <c r="Q7169">
        <v>1</v>
      </c>
    </row>
    <row r="7170" spans="1:17" hidden="1" x14ac:dyDescent="0.25">
      <c r="A7170" t="s">
        <v>527</v>
      </c>
      <c r="B7170" t="s">
        <v>528</v>
      </c>
      <c r="C7170" t="s">
        <v>507</v>
      </c>
      <c r="D7170" t="s">
        <v>362</v>
      </c>
      <c r="E7170" t="s">
        <v>526</v>
      </c>
      <c r="F7170" t="s">
        <v>261</v>
      </c>
      <c r="G7170" t="s">
        <v>189</v>
      </c>
      <c r="H7170" t="s">
        <v>437</v>
      </c>
      <c r="I7170" t="s">
        <v>437</v>
      </c>
      <c r="M7170" t="s">
        <v>396</v>
      </c>
      <c r="O7170" t="s">
        <v>195</v>
      </c>
      <c r="P7170">
        <v>2030</v>
      </c>
      <c r="Q7170">
        <v>1</v>
      </c>
    </row>
    <row r="7171" spans="1:17" hidden="1" x14ac:dyDescent="0.25">
      <c r="A7171" t="s">
        <v>527</v>
      </c>
      <c r="B7171" t="s">
        <v>528</v>
      </c>
      <c r="C7171" t="s">
        <v>507</v>
      </c>
      <c r="D7171" t="s">
        <v>362</v>
      </c>
      <c r="E7171" t="s">
        <v>526</v>
      </c>
      <c r="F7171" t="s">
        <v>261</v>
      </c>
      <c r="G7171" t="s">
        <v>189</v>
      </c>
      <c r="H7171" t="s">
        <v>437</v>
      </c>
      <c r="I7171" t="s">
        <v>437</v>
      </c>
      <c r="M7171" t="s">
        <v>396</v>
      </c>
      <c r="O7171" t="s">
        <v>195</v>
      </c>
      <c r="P7171">
        <v>2050</v>
      </c>
      <c r="Q7171">
        <v>1</v>
      </c>
    </row>
    <row r="7172" spans="1:17" hidden="1" x14ac:dyDescent="0.25">
      <c r="A7172" t="s">
        <v>527</v>
      </c>
      <c r="B7172" t="s">
        <v>528</v>
      </c>
      <c r="C7172" t="s">
        <v>507</v>
      </c>
      <c r="D7172" t="s">
        <v>362</v>
      </c>
      <c r="E7172" t="s">
        <v>526</v>
      </c>
      <c r="F7172" t="s">
        <v>261</v>
      </c>
      <c r="G7172" t="s">
        <v>189</v>
      </c>
      <c r="H7172" t="s">
        <v>437</v>
      </c>
      <c r="I7172" t="s">
        <v>437</v>
      </c>
      <c r="M7172" t="s">
        <v>396</v>
      </c>
      <c r="O7172" t="s">
        <v>265</v>
      </c>
      <c r="P7172">
        <v>2050</v>
      </c>
      <c r="Q7172">
        <v>0</v>
      </c>
    </row>
    <row r="7173" spans="1:17" hidden="1" x14ac:dyDescent="0.25">
      <c r="A7173" t="s">
        <v>527</v>
      </c>
      <c r="B7173" t="s">
        <v>528</v>
      </c>
      <c r="C7173" t="s">
        <v>507</v>
      </c>
      <c r="D7173" t="s">
        <v>362</v>
      </c>
      <c r="E7173" t="s">
        <v>526</v>
      </c>
      <c r="F7173" t="s">
        <v>261</v>
      </c>
      <c r="G7173" t="s">
        <v>189</v>
      </c>
      <c r="H7173" t="s">
        <v>437</v>
      </c>
      <c r="I7173" t="s">
        <v>437</v>
      </c>
      <c r="M7173" t="s">
        <v>396</v>
      </c>
      <c r="O7173" t="s">
        <v>266</v>
      </c>
      <c r="P7173">
        <v>2050</v>
      </c>
      <c r="Q7173">
        <v>1</v>
      </c>
    </row>
    <row r="7174" spans="1:17" hidden="1" x14ac:dyDescent="0.2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hidden="1" x14ac:dyDescent="0.2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hidden="1" x14ac:dyDescent="0.2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hidden="1" x14ac:dyDescent="0.2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hidden="1" x14ac:dyDescent="0.2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hidden="1" x14ac:dyDescent="0.2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hidden="1" x14ac:dyDescent="0.2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hidden="1" x14ac:dyDescent="0.2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hidden="1" x14ac:dyDescent="0.25">
      <c r="A7182" t="s">
        <v>527</v>
      </c>
      <c r="B7182" t="s">
        <v>528</v>
      </c>
      <c r="C7182" t="s">
        <v>507</v>
      </c>
      <c r="D7182" t="s">
        <v>362</v>
      </c>
      <c r="E7182" t="s">
        <v>526</v>
      </c>
      <c r="F7182" t="s">
        <v>261</v>
      </c>
      <c r="G7182" t="s">
        <v>189</v>
      </c>
      <c r="H7182" t="s">
        <v>442</v>
      </c>
      <c r="I7182" t="s">
        <v>442</v>
      </c>
      <c r="M7182" t="s">
        <v>396</v>
      </c>
      <c r="O7182" t="s">
        <v>195</v>
      </c>
      <c r="P7182">
        <v>2015</v>
      </c>
      <c r="Q7182">
        <v>1</v>
      </c>
    </row>
    <row r="7183" spans="1:17" hidden="1" x14ac:dyDescent="0.25">
      <c r="A7183" t="s">
        <v>527</v>
      </c>
      <c r="B7183" t="s">
        <v>528</v>
      </c>
      <c r="C7183" t="s">
        <v>507</v>
      </c>
      <c r="D7183" t="s">
        <v>362</v>
      </c>
      <c r="E7183" t="s">
        <v>526</v>
      </c>
      <c r="F7183" t="s">
        <v>261</v>
      </c>
      <c r="G7183" t="s">
        <v>189</v>
      </c>
      <c r="H7183" t="s">
        <v>442</v>
      </c>
      <c r="I7183" t="s">
        <v>442</v>
      </c>
      <c r="M7183" t="s">
        <v>396</v>
      </c>
      <c r="O7183" t="s">
        <v>195</v>
      </c>
      <c r="P7183">
        <v>2020</v>
      </c>
      <c r="Q7183">
        <v>1</v>
      </c>
    </row>
    <row r="7184" spans="1:17" hidden="1" x14ac:dyDescent="0.25">
      <c r="A7184" t="s">
        <v>527</v>
      </c>
      <c r="B7184" t="s">
        <v>528</v>
      </c>
      <c r="C7184" t="s">
        <v>507</v>
      </c>
      <c r="D7184" t="s">
        <v>362</v>
      </c>
      <c r="E7184" t="s">
        <v>526</v>
      </c>
      <c r="F7184" t="s">
        <v>261</v>
      </c>
      <c r="G7184" t="s">
        <v>189</v>
      </c>
      <c r="H7184" t="s">
        <v>442</v>
      </c>
      <c r="I7184" t="s">
        <v>442</v>
      </c>
      <c r="M7184" t="s">
        <v>396</v>
      </c>
      <c r="O7184" t="s">
        <v>265</v>
      </c>
      <c r="P7184">
        <v>2020</v>
      </c>
      <c r="Q7184">
        <v>0</v>
      </c>
    </row>
    <row r="7185" spans="1:17" hidden="1" x14ac:dyDescent="0.25">
      <c r="A7185" t="s">
        <v>527</v>
      </c>
      <c r="B7185" t="s">
        <v>528</v>
      </c>
      <c r="C7185" t="s">
        <v>507</v>
      </c>
      <c r="D7185" t="s">
        <v>362</v>
      </c>
      <c r="E7185" t="s">
        <v>526</v>
      </c>
      <c r="F7185" t="s">
        <v>261</v>
      </c>
      <c r="G7185" t="s">
        <v>189</v>
      </c>
      <c r="H7185" t="s">
        <v>442</v>
      </c>
      <c r="I7185" t="s">
        <v>442</v>
      </c>
      <c r="M7185" t="s">
        <v>396</v>
      </c>
      <c r="O7185" t="s">
        <v>266</v>
      </c>
      <c r="P7185">
        <v>2020</v>
      </c>
      <c r="Q7185">
        <v>1</v>
      </c>
    </row>
    <row r="7186" spans="1:17" hidden="1" x14ac:dyDescent="0.25">
      <c r="A7186" t="s">
        <v>527</v>
      </c>
      <c r="B7186" t="s">
        <v>528</v>
      </c>
      <c r="C7186" t="s">
        <v>507</v>
      </c>
      <c r="D7186" t="s">
        <v>362</v>
      </c>
      <c r="E7186" t="s">
        <v>526</v>
      </c>
      <c r="F7186" t="s">
        <v>261</v>
      </c>
      <c r="G7186" t="s">
        <v>189</v>
      </c>
      <c r="H7186" t="s">
        <v>442</v>
      </c>
      <c r="I7186" t="s">
        <v>442</v>
      </c>
      <c r="M7186" t="s">
        <v>396</v>
      </c>
      <c r="O7186" t="s">
        <v>195</v>
      </c>
      <c r="P7186">
        <v>2030</v>
      </c>
      <c r="Q7186">
        <v>1</v>
      </c>
    </row>
    <row r="7187" spans="1:17" hidden="1" x14ac:dyDescent="0.25">
      <c r="A7187" t="s">
        <v>527</v>
      </c>
      <c r="B7187" t="s">
        <v>528</v>
      </c>
      <c r="C7187" t="s">
        <v>507</v>
      </c>
      <c r="D7187" t="s">
        <v>362</v>
      </c>
      <c r="E7187" t="s">
        <v>526</v>
      </c>
      <c r="F7187" t="s">
        <v>261</v>
      </c>
      <c r="G7187" t="s">
        <v>189</v>
      </c>
      <c r="H7187" t="s">
        <v>442</v>
      </c>
      <c r="I7187" t="s">
        <v>442</v>
      </c>
      <c r="M7187" t="s">
        <v>396</v>
      </c>
      <c r="O7187" t="s">
        <v>195</v>
      </c>
      <c r="P7187">
        <v>2050</v>
      </c>
      <c r="Q7187">
        <v>1</v>
      </c>
    </row>
    <row r="7188" spans="1:17" hidden="1" x14ac:dyDescent="0.25">
      <c r="A7188" t="s">
        <v>527</v>
      </c>
      <c r="B7188" t="s">
        <v>528</v>
      </c>
      <c r="C7188" t="s">
        <v>507</v>
      </c>
      <c r="D7188" t="s">
        <v>362</v>
      </c>
      <c r="E7188" t="s">
        <v>526</v>
      </c>
      <c r="F7188" t="s">
        <v>261</v>
      </c>
      <c r="G7188" t="s">
        <v>189</v>
      </c>
      <c r="H7188" t="s">
        <v>442</v>
      </c>
      <c r="I7188" t="s">
        <v>442</v>
      </c>
      <c r="M7188" t="s">
        <v>396</v>
      </c>
      <c r="O7188" t="s">
        <v>265</v>
      </c>
      <c r="P7188">
        <v>2050</v>
      </c>
      <c r="Q7188">
        <v>0</v>
      </c>
    </row>
    <row r="7189" spans="1:17" hidden="1" x14ac:dyDescent="0.25">
      <c r="A7189" t="s">
        <v>527</v>
      </c>
      <c r="B7189" t="s">
        <v>528</v>
      </c>
      <c r="C7189" t="s">
        <v>507</v>
      </c>
      <c r="D7189" t="s">
        <v>362</v>
      </c>
      <c r="E7189" t="s">
        <v>526</v>
      </c>
      <c r="F7189" t="s">
        <v>261</v>
      </c>
      <c r="G7189" t="s">
        <v>189</v>
      </c>
      <c r="H7189" t="s">
        <v>442</v>
      </c>
      <c r="I7189" t="s">
        <v>442</v>
      </c>
      <c r="M7189" t="s">
        <v>396</v>
      </c>
      <c r="O7189" t="s">
        <v>266</v>
      </c>
      <c r="P7189">
        <v>2050</v>
      </c>
      <c r="Q7189">
        <v>1</v>
      </c>
    </row>
    <row r="7190" spans="1:17" hidden="1" x14ac:dyDescent="0.2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hidden="1" x14ac:dyDescent="0.2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hidden="1" x14ac:dyDescent="0.2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hidden="1" x14ac:dyDescent="0.2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hidden="1" x14ac:dyDescent="0.2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hidden="1" x14ac:dyDescent="0.2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hidden="1" x14ac:dyDescent="0.2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hidden="1" x14ac:dyDescent="0.2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hidden="1" x14ac:dyDescent="0.2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hidden="1" x14ac:dyDescent="0.2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hidden="1" x14ac:dyDescent="0.2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hidden="1" x14ac:dyDescent="0.2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hidden="1" x14ac:dyDescent="0.2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hidden="1" x14ac:dyDescent="0.2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hidden="1" x14ac:dyDescent="0.2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hidden="1" x14ac:dyDescent="0.2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hidden="1" x14ac:dyDescent="0.2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hidden="1" x14ac:dyDescent="0.2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hidden="1" x14ac:dyDescent="0.2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hidden="1" x14ac:dyDescent="0.2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hidden="1" x14ac:dyDescent="0.2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hidden="1" x14ac:dyDescent="0.2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hidden="1" x14ac:dyDescent="0.2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hidden="1" x14ac:dyDescent="0.2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hidden="1" x14ac:dyDescent="0.2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hidden="1" x14ac:dyDescent="0.2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hidden="1" x14ac:dyDescent="0.2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hidden="1" x14ac:dyDescent="0.2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hidden="1" x14ac:dyDescent="0.2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hidden="1" x14ac:dyDescent="0.2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hidden="1" x14ac:dyDescent="0.2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hidden="1" x14ac:dyDescent="0.2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hidden="1" x14ac:dyDescent="0.2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hidden="1" x14ac:dyDescent="0.2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hidden="1" x14ac:dyDescent="0.2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hidden="1" x14ac:dyDescent="0.2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hidden="1" x14ac:dyDescent="0.2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hidden="1" x14ac:dyDescent="0.2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hidden="1" x14ac:dyDescent="0.2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hidden="1" x14ac:dyDescent="0.2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hidden="1" x14ac:dyDescent="0.25">
      <c r="A7230" t="s">
        <v>527</v>
      </c>
      <c r="B7230" t="s">
        <v>528</v>
      </c>
      <c r="C7230" t="s">
        <v>507</v>
      </c>
      <c r="D7230" t="s">
        <v>362</v>
      </c>
      <c r="E7230" t="s">
        <v>526</v>
      </c>
      <c r="F7230" t="s">
        <v>261</v>
      </c>
      <c r="G7230" t="s">
        <v>189</v>
      </c>
      <c r="H7230" t="s">
        <v>456</v>
      </c>
      <c r="I7230" t="s">
        <v>456</v>
      </c>
      <c r="M7230" t="s">
        <v>381</v>
      </c>
      <c r="O7230" t="s">
        <v>195</v>
      </c>
      <c r="P7230">
        <v>2015</v>
      </c>
      <c r="Q7230">
        <v>0</v>
      </c>
    </row>
    <row r="7231" spans="1:17" hidden="1" x14ac:dyDescent="0.25">
      <c r="A7231" t="s">
        <v>527</v>
      </c>
      <c r="B7231" t="s">
        <v>528</v>
      </c>
      <c r="C7231" t="s">
        <v>507</v>
      </c>
      <c r="D7231" t="s">
        <v>362</v>
      </c>
      <c r="E7231" t="s">
        <v>526</v>
      </c>
      <c r="F7231" t="s">
        <v>261</v>
      </c>
      <c r="G7231" t="s">
        <v>189</v>
      </c>
      <c r="H7231" t="s">
        <v>456</v>
      </c>
      <c r="I7231" t="s">
        <v>456</v>
      </c>
      <c r="M7231" t="s">
        <v>381</v>
      </c>
      <c r="O7231" t="s">
        <v>195</v>
      </c>
      <c r="P7231">
        <v>2020</v>
      </c>
      <c r="Q7231">
        <v>0</v>
      </c>
    </row>
    <row r="7232" spans="1:17" hidden="1" x14ac:dyDescent="0.25">
      <c r="A7232" t="s">
        <v>527</v>
      </c>
      <c r="B7232" t="s">
        <v>528</v>
      </c>
      <c r="C7232" t="s">
        <v>507</v>
      </c>
      <c r="D7232" t="s">
        <v>362</v>
      </c>
      <c r="E7232" t="s">
        <v>526</v>
      </c>
      <c r="F7232" t="s">
        <v>261</v>
      </c>
      <c r="G7232" t="s">
        <v>189</v>
      </c>
      <c r="H7232" t="s">
        <v>456</v>
      </c>
      <c r="I7232" t="s">
        <v>456</v>
      </c>
      <c r="M7232" t="s">
        <v>381</v>
      </c>
      <c r="O7232" t="s">
        <v>265</v>
      </c>
      <c r="P7232">
        <v>2020</v>
      </c>
      <c r="Q7232">
        <v>0</v>
      </c>
    </row>
    <row r="7233" spans="1:17" hidden="1" x14ac:dyDescent="0.25">
      <c r="A7233" t="s">
        <v>527</v>
      </c>
      <c r="B7233" t="s">
        <v>528</v>
      </c>
      <c r="C7233" t="s">
        <v>507</v>
      </c>
      <c r="D7233" t="s">
        <v>362</v>
      </c>
      <c r="E7233" t="s">
        <v>526</v>
      </c>
      <c r="F7233" t="s">
        <v>261</v>
      </c>
      <c r="G7233" t="s">
        <v>189</v>
      </c>
      <c r="H7233" t="s">
        <v>456</v>
      </c>
      <c r="I7233" t="s">
        <v>456</v>
      </c>
      <c r="M7233" t="s">
        <v>381</v>
      </c>
      <c r="O7233" t="s">
        <v>266</v>
      </c>
      <c r="P7233">
        <v>2020</v>
      </c>
      <c r="Q7233">
        <v>1</v>
      </c>
    </row>
    <row r="7234" spans="1:17" hidden="1" x14ac:dyDescent="0.25">
      <c r="A7234" t="s">
        <v>527</v>
      </c>
      <c r="B7234" t="s">
        <v>528</v>
      </c>
      <c r="C7234" t="s">
        <v>507</v>
      </c>
      <c r="D7234" t="s">
        <v>362</v>
      </c>
      <c r="E7234" t="s">
        <v>526</v>
      </c>
      <c r="F7234" t="s">
        <v>261</v>
      </c>
      <c r="G7234" t="s">
        <v>189</v>
      </c>
      <c r="H7234" t="s">
        <v>456</v>
      </c>
      <c r="I7234" t="s">
        <v>456</v>
      </c>
      <c r="M7234" t="s">
        <v>381</v>
      </c>
      <c r="O7234" t="s">
        <v>195</v>
      </c>
      <c r="P7234">
        <v>2030</v>
      </c>
      <c r="Q7234">
        <v>0</v>
      </c>
    </row>
    <row r="7235" spans="1:17" hidden="1" x14ac:dyDescent="0.25">
      <c r="A7235" t="s">
        <v>527</v>
      </c>
      <c r="B7235" t="s">
        <v>528</v>
      </c>
      <c r="C7235" t="s">
        <v>507</v>
      </c>
      <c r="D7235" t="s">
        <v>362</v>
      </c>
      <c r="E7235" t="s">
        <v>526</v>
      </c>
      <c r="F7235" t="s">
        <v>261</v>
      </c>
      <c r="G7235" t="s">
        <v>189</v>
      </c>
      <c r="H7235" t="s">
        <v>456</v>
      </c>
      <c r="I7235" t="s">
        <v>456</v>
      </c>
      <c r="M7235" t="s">
        <v>381</v>
      </c>
      <c r="O7235" t="s">
        <v>195</v>
      </c>
      <c r="P7235">
        <v>2050</v>
      </c>
      <c r="Q7235">
        <v>0</v>
      </c>
    </row>
    <row r="7236" spans="1:17" hidden="1" x14ac:dyDescent="0.25">
      <c r="A7236" t="s">
        <v>527</v>
      </c>
      <c r="B7236" t="s">
        <v>528</v>
      </c>
      <c r="C7236" t="s">
        <v>507</v>
      </c>
      <c r="D7236" t="s">
        <v>362</v>
      </c>
      <c r="E7236" t="s">
        <v>526</v>
      </c>
      <c r="F7236" t="s">
        <v>261</v>
      </c>
      <c r="G7236" t="s">
        <v>189</v>
      </c>
      <c r="H7236" t="s">
        <v>456</v>
      </c>
      <c r="I7236" t="s">
        <v>456</v>
      </c>
      <c r="M7236" t="s">
        <v>381</v>
      </c>
      <c r="O7236" t="s">
        <v>265</v>
      </c>
      <c r="P7236">
        <v>2050</v>
      </c>
      <c r="Q7236">
        <v>0</v>
      </c>
    </row>
    <row r="7237" spans="1:17" hidden="1" x14ac:dyDescent="0.25">
      <c r="A7237" t="s">
        <v>527</v>
      </c>
      <c r="B7237" t="s">
        <v>528</v>
      </c>
      <c r="C7237" t="s">
        <v>507</v>
      </c>
      <c r="D7237" t="s">
        <v>362</v>
      </c>
      <c r="E7237" t="s">
        <v>526</v>
      </c>
      <c r="F7237" t="s">
        <v>261</v>
      </c>
      <c r="G7237" t="s">
        <v>189</v>
      </c>
      <c r="H7237" t="s">
        <v>456</v>
      </c>
      <c r="I7237" t="s">
        <v>456</v>
      </c>
      <c r="M7237" t="s">
        <v>381</v>
      </c>
      <c r="O7237" t="s">
        <v>266</v>
      </c>
      <c r="P7237">
        <v>2050</v>
      </c>
      <c r="Q7237">
        <v>1</v>
      </c>
    </row>
    <row r="7238" spans="1:17" hidden="1" x14ac:dyDescent="0.2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hidden="1" x14ac:dyDescent="0.2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hidden="1" x14ac:dyDescent="0.2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hidden="1" x14ac:dyDescent="0.2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hidden="1" x14ac:dyDescent="0.2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hidden="1" x14ac:dyDescent="0.2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hidden="1" x14ac:dyDescent="0.2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hidden="1" x14ac:dyDescent="0.2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hidden="1" x14ac:dyDescent="0.2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hidden="1" x14ac:dyDescent="0.2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hidden="1" x14ac:dyDescent="0.2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hidden="1" x14ac:dyDescent="0.2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hidden="1" x14ac:dyDescent="0.2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hidden="1" x14ac:dyDescent="0.2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hidden="1" x14ac:dyDescent="0.2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hidden="1" x14ac:dyDescent="0.2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hidden="1" x14ac:dyDescent="0.2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hidden="1" x14ac:dyDescent="0.2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hidden="1" x14ac:dyDescent="0.2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hidden="1" x14ac:dyDescent="0.2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hidden="1" x14ac:dyDescent="0.2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hidden="1" x14ac:dyDescent="0.2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hidden="1" x14ac:dyDescent="0.2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hidden="1" x14ac:dyDescent="0.2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hidden="1" x14ac:dyDescent="0.2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hidden="1" x14ac:dyDescent="0.2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hidden="1" x14ac:dyDescent="0.2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hidden="1" x14ac:dyDescent="0.2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hidden="1" x14ac:dyDescent="0.2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hidden="1" x14ac:dyDescent="0.2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hidden="1" x14ac:dyDescent="0.2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hidden="1" x14ac:dyDescent="0.2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hidden="1" x14ac:dyDescent="0.2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hidden="1" x14ac:dyDescent="0.2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hidden="1" x14ac:dyDescent="0.2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hidden="1" x14ac:dyDescent="0.2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hidden="1" x14ac:dyDescent="0.2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hidden="1" x14ac:dyDescent="0.2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hidden="1" x14ac:dyDescent="0.2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hidden="1" x14ac:dyDescent="0.2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hidden="1" x14ac:dyDescent="0.2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hidden="1" x14ac:dyDescent="0.2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hidden="1" x14ac:dyDescent="0.2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hidden="1" x14ac:dyDescent="0.2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hidden="1" x14ac:dyDescent="0.2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hidden="1" x14ac:dyDescent="0.2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hidden="1" x14ac:dyDescent="0.2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hidden="1" x14ac:dyDescent="0.2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hidden="1" x14ac:dyDescent="0.2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hidden="1" x14ac:dyDescent="0.2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hidden="1" x14ac:dyDescent="0.2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hidden="1" x14ac:dyDescent="0.2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hidden="1" x14ac:dyDescent="0.2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hidden="1" x14ac:dyDescent="0.2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hidden="1" x14ac:dyDescent="0.2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hidden="1" x14ac:dyDescent="0.2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hidden="1" x14ac:dyDescent="0.2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hidden="1" x14ac:dyDescent="0.2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hidden="1" x14ac:dyDescent="0.2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hidden="1" x14ac:dyDescent="0.2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hidden="1" x14ac:dyDescent="0.2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hidden="1" x14ac:dyDescent="0.2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hidden="1" x14ac:dyDescent="0.2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hidden="1" x14ac:dyDescent="0.2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hidden="1" x14ac:dyDescent="0.2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hidden="1" x14ac:dyDescent="0.2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hidden="1" x14ac:dyDescent="0.2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hidden="1" x14ac:dyDescent="0.2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hidden="1" x14ac:dyDescent="0.2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hidden="1" x14ac:dyDescent="0.2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hidden="1" x14ac:dyDescent="0.2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hidden="1" x14ac:dyDescent="0.2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hidden="1" x14ac:dyDescent="0.25">
      <c r="A7310" t="s">
        <v>529</v>
      </c>
      <c r="B7310" t="s">
        <v>530</v>
      </c>
      <c r="C7310" t="s">
        <v>510</v>
      </c>
      <c r="D7310" t="s">
        <v>362</v>
      </c>
      <c r="E7310" t="s">
        <v>526</v>
      </c>
      <c r="F7310" t="s">
        <v>188</v>
      </c>
      <c r="G7310" t="s">
        <v>196</v>
      </c>
      <c r="H7310" t="s">
        <v>355</v>
      </c>
      <c r="I7310" t="s">
        <v>136</v>
      </c>
      <c r="K7310" t="s">
        <v>276</v>
      </c>
      <c r="O7310" t="s">
        <v>195</v>
      </c>
      <c r="P7310">
        <v>2015</v>
      </c>
      <c r="Q7310">
        <v>4</v>
      </c>
    </row>
    <row r="7311" spans="1:17" hidden="1" x14ac:dyDescent="0.25">
      <c r="A7311" t="s">
        <v>529</v>
      </c>
      <c r="B7311" t="s">
        <v>530</v>
      </c>
      <c r="C7311" t="s">
        <v>510</v>
      </c>
      <c r="D7311" t="s">
        <v>362</v>
      </c>
      <c r="E7311" t="s">
        <v>526</v>
      </c>
      <c r="F7311" t="s">
        <v>188</v>
      </c>
      <c r="G7311" t="s">
        <v>196</v>
      </c>
      <c r="H7311" t="s">
        <v>355</v>
      </c>
      <c r="I7311" t="s">
        <v>136</v>
      </c>
      <c r="K7311" t="s">
        <v>276</v>
      </c>
      <c r="O7311" t="s">
        <v>195</v>
      </c>
      <c r="P7311">
        <v>2020</v>
      </c>
      <c r="Q7311">
        <v>4</v>
      </c>
    </row>
    <row r="7312" spans="1:17" hidden="1" x14ac:dyDescent="0.25">
      <c r="A7312" t="s">
        <v>529</v>
      </c>
      <c r="B7312" t="s">
        <v>530</v>
      </c>
      <c r="C7312" t="s">
        <v>510</v>
      </c>
      <c r="D7312" t="s">
        <v>362</v>
      </c>
      <c r="E7312" t="s">
        <v>526</v>
      </c>
      <c r="F7312" t="s">
        <v>188</v>
      </c>
      <c r="G7312" t="s">
        <v>196</v>
      </c>
      <c r="H7312" t="s">
        <v>355</v>
      </c>
      <c r="I7312" t="s">
        <v>136</v>
      </c>
      <c r="K7312" t="s">
        <v>276</v>
      </c>
      <c r="O7312" t="s">
        <v>265</v>
      </c>
      <c r="P7312">
        <v>2020</v>
      </c>
      <c r="Q7312">
        <v>3.4</v>
      </c>
    </row>
    <row r="7313" spans="1:17" hidden="1" x14ac:dyDescent="0.2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hidden="1" x14ac:dyDescent="0.25">
      <c r="A7314" t="s">
        <v>529</v>
      </c>
      <c r="B7314" t="s">
        <v>530</v>
      </c>
      <c r="C7314" t="s">
        <v>510</v>
      </c>
      <c r="D7314" t="s">
        <v>362</v>
      </c>
      <c r="E7314" t="s">
        <v>526</v>
      </c>
      <c r="F7314" t="s">
        <v>188</v>
      </c>
      <c r="G7314" t="s">
        <v>196</v>
      </c>
      <c r="H7314" t="s">
        <v>355</v>
      </c>
      <c r="I7314" t="s">
        <v>136</v>
      </c>
      <c r="K7314" t="s">
        <v>276</v>
      </c>
      <c r="O7314" t="s">
        <v>195</v>
      </c>
      <c r="P7314">
        <v>2030</v>
      </c>
      <c r="Q7314">
        <v>4</v>
      </c>
    </row>
    <row r="7315" spans="1:17" hidden="1" x14ac:dyDescent="0.25">
      <c r="A7315" t="s">
        <v>529</v>
      </c>
      <c r="B7315" t="s">
        <v>530</v>
      </c>
      <c r="C7315" t="s">
        <v>510</v>
      </c>
      <c r="D7315" t="s">
        <v>362</v>
      </c>
      <c r="E7315" t="s">
        <v>526</v>
      </c>
      <c r="F7315" t="s">
        <v>188</v>
      </c>
      <c r="G7315" t="s">
        <v>196</v>
      </c>
      <c r="H7315" t="s">
        <v>355</v>
      </c>
      <c r="I7315" t="s">
        <v>136</v>
      </c>
      <c r="K7315" t="s">
        <v>276</v>
      </c>
      <c r="O7315" t="s">
        <v>195</v>
      </c>
      <c r="P7315">
        <v>2050</v>
      </c>
      <c r="Q7315">
        <v>4</v>
      </c>
    </row>
    <row r="7316" spans="1:17" hidden="1" x14ac:dyDescent="0.25">
      <c r="A7316" t="s">
        <v>529</v>
      </c>
      <c r="B7316" t="s">
        <v>530</v>
      </c>
      <c r="C7316" t="s">
        <v>510</v>
      </c>
      <c r="D7316" t="s">
        <v>362</v>
      </c>
      <c r="E7316" t="s">
        <v>526</v>
      </c>
      <c r="F7316" t="s">
        <v>188</v>
      </c>
      <c r="G7316" t="s">
        <v>196</v>
      </c>
      <c r="H7316" t="s">
        <v>355</v>
      </c>
      <c r="I7316" t="s">
        <v>136</v>
      </c>
      <c r="K7316" t="s">
        <v>276</v>
      </c>
      <c r="O7316" t="s">
        <v>265</v>
      </c>
      <c r="P7316">
        <v>2050</v>
      </c>
      <c r="Q7316">
        <v>3</v>
      </c>
    </row>
    <row r="7317" spans="1:17" hidden="1" x14ac:dyDescent="0.25">
      <c r="A7317" t="s">
        <v>529</v>
      </c>
      <c r="B7317" t="s">
        <v>530</v>
      </c>
      <c r="C7317" t="s">
        <v>510</v>
      </c>
      <c r="D7317" t="s">
        <v>362</v>
      </c>
      <c r="E7317" t="s">
        <v>526</v>
      </c>
      <c r="F7317" t="s">
        <v>188</v>
      </c>
      <c r="G7317" t="s">
        <v>196</v>
      </c>
      <c r="H7317" t="s">
        <v>355</v>
      </c>
      <c r="I7317" t="s">
        <v>136</v>
      </c>
      <c r="K7317" t="s">
        <v>276</v>
      </c>
      <c r="O7317" t="s">
        <v>266</v>
      </c>
      <c r="P7317">
        <v>2050</v>
      </c>
      <c r="Q7317">
        <v>5</v>
      </c>
    </row>
    <row r="7318" spans="1:17" hidden="1" x14ac:dyDescent="0.2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hidden="1" x14ac:dyDescent="0.2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hidden="1" x14ac:dyDescent="0.2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hidden="1" x14ac:dyDescent="0.2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hidden="1" x14ac:dyDescent="0.2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hidden="1" x14ac:dyDescent="0.2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hidden="1" x14ac:dyDescent="0.2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hidden="1" x14ac:dyDescent="0.2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hidden="1" x14ac:dyDescent="0.2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hidden="1" x14ac:dyDescent="0.2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hidden="1" x14ac:dyDescent="0.2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hidden="1" x14ac:dyDescent="0.2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hidden="1" x14ac:dyDescent="0.2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hidden="1" x14ac:dyDescent="0.2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hidden="1" x14ac:dyDescent="0.2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hidden="1" x14ac:dyDescent="0.2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hidden="1" x14ac:dyDescent="0.2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hidden="1" x14ac:dyDescent="0.2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hidden="1" x14ac:dyDescent="0.2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hidden="1" x14ac:dyDescent="0.2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hidden="1" x14ac:dyDescent="0.2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hidden="1" x14ac:dyDescent="0.2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hidden="1" x14ac:dyDescent="0.2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hidden="1" x14ac:dyDescent="0.2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hidden="1" x14ac:dyDescent="0.2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hidden="1" x14ac:dyDescent="0.2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hidden="1" x14ac:dyDescent="0.2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hidden="1" x14ac:dyDescent="0.2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hidden="1" x14ac:dyDescent="0.2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hidden="1" x14ac:dyDescent="0.2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hidden="1" x14ac:dyDescent="0.2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hidden="1" x14ac:dyDescent="0.2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hidden="1" x14ac:dyDescent="0.2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hidden="1" x14ac:dyDescent="0.2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hidden="1" x14ac:dyDescent="0.2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hidden="1" x14ac:dyDescent="0.2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hidden="1" x14ac:dyDescent="0.2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hidden="1" x14ac:dyDescent="0.2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hidden="1" x14ac:dyDescent="0.2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hidden="1" x14ac:dyDescent="0.2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hidden="1" x14ac:dyDescent="0.2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hidden="1" x14ac:dyDescent="0.2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hidden="1" x14ac:dyDescent="0.2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hidden="1" x14ac:dyDescent="0.2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hidden="1" x14ac:dyDescent="0.2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hidden="1" x14ac:dyDescent="0.2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hidden="1" x14ac:dyDescent="0.2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hidden="1" x14ac:dyDescent="0.2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hidden="1" x14ac:dyDescent="0.2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hidden="1" x14ac:dyDescent="0.2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hidden="1" x14ac:dyDescent="0.2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hidden="1" x14ac:dyDescent="0.2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hidden="1" x14ac:dyDescent="0.2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hidden="1" x14ac:dyDescent="0.2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hidden="1" x14ac:dyDescent="0.2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hidden="1" x14ac:dyDescent="0.2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hidden="1" x14ac:dyDescent="0.2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hidden="1" x14ac:dyDescent="0.2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hidden="1" x14ac:dyDescent="0.2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hidden="1" x14ac:dyDescent="0.2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hidden="1" x14ac:dyDescent="0.2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hidden="1" x14ac:dyDescent="0.2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hidden="1" x14ac:dyDescent="0.2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hidden="1" x14ac:dyDescent="0.2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hidden="1" x14ac:dyDescent="0.2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hidden="1" x14ac:dyDescent="0.2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hidden="1" x14ac:dyDescent="0.2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hidden="1" x14ac:dyDescent="0.2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hidden="1" x14ac:dyDescent="0.2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hidden="1" x14ac:dyDescent="0.2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hidden="1" x14ac:dyDescent="0.2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hidden="1" x14ac:dyDescent="0.2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hidden="1" x14ac:dyDescent="0.2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hidden="1" x14ac:dyDescent="0.2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hidden="1" x14ac:dyDescent="0.2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hidden="1" x14ac:dyDescent="0.2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hidden="1" x14ac:dyDescent="0.2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hidden="1" x14ac:dyDescent="0.2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hidden="1" x14ac:dyDescent="0.2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hidden="1" x14ac:dyDescent="0.2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hidden="1" x14ac:dyDescent="0.2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hidden="1" x14ac:dyDescent="0.2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hidden="1" x14ac:dyDescent="0.2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hidden="1" x14ac:dyDescent="0.2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hidden="1" x14ac:dyDescent="0.2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hidden="1" x14ac:dyDescent="0.2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hidden="1" x14ac:dyDescent="0.2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hidden="1" x14ac:dyDescent="0.2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hidden="1" x14ac:dyDescent="0.2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hidden="1" x14ac:dyDescent="0.2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hidden="1" x14ac:dyDescent="0.2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hidden="1" x14ac:dyDescent="0.2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hidden="1" x14ac:dyDescent="0.2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hidden="1" x14ac:dyDescent="0.2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hidden="1" x14ac:dyDescent="0.2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hidden="1" x14ac:dyDescent="0.2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hidden="1" x14ac:dyDescent="0.2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hidden="1" x14ac:dyDescent="0.2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hidden="1" x14ac:dyDescent="0.2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hidden="1" x14ac:dyDescent="0.2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hidden="1" x14ac:dyDescent="0.2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hidden="1" x14ac:dyDescent="0.2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hidden="1" x14ac:dyDescent="0.2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hidden="1" x14ac:dyDescent="0.2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hidden="1" x14ac:dyDescent="0.2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hidden="1" x14ac:dyDescent="0.2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hidden="1" x14ac:dyDescent="0.2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hidden="1" x14ac:dyDescent="0.2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hidden="1" x14ac:dyDescent="0.2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hidden="1" x14ac:dyDescent="0.2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hidden="1" x14ac:dyDescent="0.2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hidden="1" x14ac:dyDescent="0.2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hidden="1" x14ac:dyDescent="0.2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hidden="1" x14ac:dyDescent="0.2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hidden="1" x14ac:dyDescent="0.2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hidden="1" x14ac:dyDescent="0.2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hidden="1" x14ac:dyDescent="0.2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hidden="1" x14ac:dyDescent="0.2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hidden="1" x14ac:dyDescent="0.2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hidden="1" x14ac:dyDescent="0.2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hidden="1" x14ac:dyDescent="0.2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hidden="1" x14ac:dyDescent="0.2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hidden="1" x14ac:dyDescent="0.2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hidden="1" x14ac:dyDescent="0.2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hidden="1" x14ac:dyDescent="0.2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hidden="1" x14ac:dyDescent="0.2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hidden="1" x14ac:dyDescent="0.2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hidden="1" x14ac:dyDescent="0.2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hidden="1" x14ac:dyDescent="0.2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hidden="1" x14ac:dyDescent="0.2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hidden="1" x14ac:dyDescent="0.2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hidden="1" x14ac:dyDescent="0.2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hidden="1" x14ac:dyDescent="0.2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hidden="1" x14ac:dyDescent="0.2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hidden="1" x14ac:dyDescent="0.2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hidden="1" x14ac:dyDescent="0.2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hidden="1" x14ac:dyDescent="0.2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hidden="1" x14ac:dyDescent="0.2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hidden="1" x14ac:dyDescent="0.2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hidden="1" x14ac:dyDescent="0.2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hidden="1" x14ac:dyDescent="0.2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hidden="1" x14ac:dyDescent="0.2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hidden="1" x14ac:dyDescent="0.2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hidden="1" x14ac:dyDescent="0.2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hidden="1" x14ac:dyDescent="0.2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hidden="1" x14ac:dyDescent="0.2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hidden="1" x14ac:dyDescent="0.2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hidden="1" x14ac:dyDescent="0.2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hidden="1" x14ac:dyDescent="0.2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hidden="1" x14ac:dyDescent="0.2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hidden="1" x14ac:dyDescent="0.2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hidden="1" x14ac:dyDescent="0.2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hidden="1" x14ac:dyDescent="0.25">
      <c r="A7470" t="s">
        <v>529</v>
      </c>
      <c r="B7470" t="s">
        <v>530</v>
      </c>
      <c r="C7470" t="s">
        <v>510</v>
      </c>
      <c r="D7470" t="s">
        <v>362</v>
      </c>
      <c r="E7470" t="s">
        <v>526</v>
      </c>
      <c r="F7470" t="s">
        <v>188</v>
      </c>
      <c r="G7470" t="s">
        <v>189</v>
      </c>
      <c r="H7470" t="s">
        <v>437</v>
      </c>
      <c r="I7470" t="s">
        <v>437</v>
      </c>
      <c r="M7470" t="s">
        <v>396</v>
      </c>
      <c r="O7470" t="s">
        <v>195</v>
      </c>
      <c r="P7470">
        <v>2015</v>
      </c>
      <c r="Q7470">
        <v>1</v>
      </c>
    </row>
    <row r="7471" spans="1:17" hidden="1" x14ac:dyDescent="0.25">
      <c r="A7471" t="s">
        <v>529</v>
      </c>
      <c r="B7471" t="s">
        <v>530</v>
      </c>
      <c r="C7471" t="s">
        <v>510</v>
      </c>
      <c r="D7471" t="s">
        <v>362</v>
      </c>
      <c r="E7471" t="s">
        <v>526</v>
      </c>
      <c r="F7471" t="s">
        <v>188</v>
      </c>
      <c r="G7471" t="s">
        <v>189</v>
      </c>
      <c r="H7471" t="s">
        <v>437</v>
      </c>
      <c r="I7471" t="s">
        <v>437</v>
      </c>
      <c r="M7471" t="s">
        <v>396</v>
      </c>
      <c r="O7471" t="s">
        <v>195</v>
      </c>
      <c r="P7471">
        <v>2020</v>
      </c>
      <c r="Q7471">
        <v>1</v>
      </c>
    </row>
    <row r="7472" spans="1:17" hidden="1" x14ac:dyDescent="0.25">
      <c r="A7472" t="s">
        <v>529</v>
      </c>
      <c r="B7472" t="s">
        <v>530</v>
      </c>
      <c r="C7472" t="s">
        <v>510</v>
      </c>
      <c r="D7472" t="s">
        <v>362</v>
      </c>
      <c r="E7472" t="s">
        <v>526</v>
      </c>
      <c r="F7472" t="s">
        <v>188</v>
      </c>
      <c r="G7472" t="s">
        <v>189</v>
      </c>
      <c r="H7472" t="s">
        <v>437</v>
      </c>
      <c r="I7472" t="s">
        <v>437</v>
      </c>
      <c r="M7472" t="s">
        <v>396</v>
      </c>
      <c r="O7472" t="s">
        <v>265</v>
      </c>
      <c r="P7472">
        <v>2020</v>
      </c>
      <c r="Q7472">
        <v>0</v>
      </c>
    </row>
    <row r="7473" spans="1:17" hidden="1" x14ac:dyDescent="0.25">
      <c r="A7473" t="s">
        <v>529</v>
      </c>
      <c r="B7473" t="s">
        <v>530</v>
      </c>
      <c r="C7473" t="s">
        <v>510</v>
      </c>
      <c r="D7473" t="s">
        <v>362</v>
      </c>
      <c r="E7473" t="s">
        <v>526</v>
      </c>
      <c r="F7473" t="s">
        <v>188</v>
      </c>
      <c r="G7473" t="s">
        <v>189</v>
      </c>
      <c r="H7473" t="s">
        <v>437</v>
      </c>
      <c r="I7473" t="s">
        <v>437</v>
      </c>
      <c r="M7473" t="s">
        <v>396</v>
      </c>
      <c r="O7473" t="s">
        <v>266</v>
      </c>
      <c r="P7473">
        <v>2020</v>
      </c>
      <c r="Q7473">
        <v>1</v>
      </c>
    </row>
    <row r="7474" spans="1:17" hidden="1" x14ac:dyDescent="0.25">
      <c r="A7474" t="s">
        <v>529</v>
      </c>
      <c r="B7474" t="s">
        <v>530</v>
      </c>
      <c r="C7474" t="s">
        <v>510</v>
      </c>
      <c r="D7474" t="s">
        <v>362</v>
      </c>
      <c r="E7474" t="s">
        <v>526</v>
      </c>
      <c r="F7474" t="s">
        <v>188</v>
      </c>
      <c r="G7474" t="s">
        <v>189</v>
      </c>
      <c r="H7474" t="s">
        <v>437</v>
      </c>
      <c r="I7474" t="s">
        <v>437</v>
      </c>
      <c r="M7474" t="s">
        <v>396</v>
      </c>
      <c r="O7474" t="s">
        <v>195</v>
      </c>
      <c r="P7474">
        <v>2030</v>
      </c>
      <c r="Q7474">
        <v>1</v>
      </c>
    </row>
    <row r="7475" spans="1:17" hidden="1" x14ac:dyDescent="0.25">
      <c r="A7475" t="s">
        <v>529</v>
      </c>
      <c r="B7475" t="s">
        <v>530</v>
      </c>
      <c r="C7475" t="s">
        <v>510</v>
      </c>
      <c r="D7475" t="s">
        <v>362</v>
      </c>
      <c r="E7475" t="s">
        <v>526</v>
      </c>
      <c r="F7475" t="s">
        <v>188</v>
      </c>
      <c r="G7475" t="s">
        <v>189</v>
      </c>
      <c r="H7475" t="s">
        <v>437</v>
      </c>
      <c r="I7475" t="s">
        <v>437</v>
      </c>
      <c r="M7475" t="s">
        <v>396</v>
      </c>
      <c r="O7475" t="s">
        <v>195</v>
      </c>
      <c r="P7475">
        <v>2050</v>
      </c>
      <c r="Q7475">
        <v>1</v>
      </c>
    </row>
    <row r="7476" spans="1:17" hidden="1" x14ac:dyDescent="0.25">
      <c r="A7476" t="s">
        <v>529</v>
      </c>
      <c r="B7476" t="s">
        <v>530</v>
      </c>
      <c r="C7476" t="s">
        <v>510</v>
      </c>
      <c r="D7476" t="s">
        <v>362</v>
      </c>
      <c r="E7476" t="s">
        <v>526</v>
      </c>
      <c r="F7476" t="s">
        <v>188</v>
      </c>
      <c r="G7476" t="s">
        <v>189</v>
      </c>
      <c r="H7476" t="s">
        <v>437</v>
      </c>
      <c r="I7476" t="s">
        <v>437</v>
      </c>
      <c r="M7476" t="s">
        <v>396</v>
      </c>
      <c r="O7476" t="s">
        <v>265</v>
      </c>
      <c r="P7476">
        <v>2050</v>
      </c>
      <c r="Q7476">
        <v>0</v>
      </c>
    </row>
    <row r="7477" spans="1:17" hidden="1" x14ac:dyDescent="0.25">
      <c r="A7477" t="s">
        <v>529</v>
      </c>
      <c r="B7477" t="s">
        <v>530</v>
      </c>
      <c r="C7477" t="s">
        <v>510</v>
      </c>
      <c r="D7477" t="s">
        <v>362</v>
      </c>
      <c r="E7477" t="s">
        <v>526</v>
      </c>
      <c r="F7477" t="s">
        <v>188</v>
      </c>
      <c r="G7477" t="s">
        <v>189</v>
      </c>
      <c r="H7477" t="s">
        <v>437</v>
      </c>
      <c r="I7477" t="s">
        <v>437</v>
      </c>
      <c r="M7477" t="s">
        <v>396</v>
      </c>
      <c r="O7477" t="s">
        <v>266</v>
      </c>
      <c r="P7477">
        <v>2050</v>
      </c>
      <c r="Q7477">
        <v>1</v>
      </c>
    </row>
    <row r="7478" spans="1:17" hidden="1" x14ac:dyDescent="0.2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hidden="1" x14ac:dyDescent="0.2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hidden="1" x14ac:dyDescent="0.2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hidden="1" x14ac:dyDescent="0.2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hidden="1" x14ac:dyDescent="0.2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hidden="1" x14ac:dyDescent="0.2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hidden="1" x14ac:dyDescent="0.2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hidden="1" x14ac:dyDescent="0.2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hidden="1" x14ac:dyDescent="0.25">
      <c r="A7486" t="s">
        <v>529</v>
      </c>
      <c r="B7486" t="s">
        <v>530</v>
      </c>
      <c r="C7486" t="s">
        <v>510</v>
      </c>
      <c r="D7486" t="s">
        <v>362</v>
      </c>
      <c r="E7486" t="s">
        <v>526</v>
      </c>
      <c r="F7486" t="s">
        <v>188</v>
      </c>
      <c r="G7486" t="s">
        <v>189</v>
      </c>
      <c r="H7486" t="s">
        <v>442</v>
      </c>
      <c r="I7486" t="s">
        <v>442</v>
      </c>
      <c r="M7486" t="s">
        <v>396</v>
      </c>
      <c r="O7486" t="s">
        <v>195</v>
      </c>
      <c r="P7486">
        <v>2015</v>
      </c>
      <c r="Q7486">
        <v>1</v>
      </c>
    </row>
    <row r="7487" spans="1:17" hidden="1" x14ac:dyDescent="0.25">
      <c r="A7487" t="s">
        <v>529</v>
      </c>
      <c r="B7487" t="s">
        <v>530</v>
      </c>
      <c r="C7487" t="s">
        <v>510</v>
      </c>
      <c r="D7487" t="s">
        <v>362</v>
      </c>
      <c r="E7487" t="s">
        <v>526</v>
      </c>
      <c r="F7487" t="s">
        <v>188</v>
      </c>
      <c r="G7487" t="s">
        <v>189</v>
      </c>
      <c r="H7487" t="s">
        <v>442</v>
      </c>
      <c r="I7487" t="s">
        <v>442</v>
      </c>
      <c r="M7487" t="s">
        <v>396</v>
      </c>
      <c r="O7487" t="s">
        <v>195</v>
      </c>
      <c r="P7487">
        <v>2020</v>
      </c>
      <c r="Q7487">
        <v>1</v>
      </c>
    </row>
    <row r="7488" spans="1:17" hidden="1" x14ac:dyDescent="0.25">
      <c r="A7488" t="s">
        <v>529</v>
      </c>
      <c r="B7488" t="s">
        <v>530</v>
      </c>
      <c r="C7488" t="s">
        <v>510</v>
      </c>
      <c r="D7488" t="s">
        <v>362</v>
      </c>
      <c r="E7488" t="s">
        <v>526</v>
      </c>
      <c r="F7488" t="s">
        <v>188</v>
      </c>
      <c r="G7488" t="s">
        <v>189</v>
      </c>
      <c r="H7488" t="s">
        <v>442</v>
      </c>
      <c r="I7488" t="s">
        <v>442</v>
      </c>
      <c r="M7488" t="s">
        <v>396</v>
      </c>
      <c r="O7488" t="s">
        <v>265</v>
      </c>
      <c r="P7488">
        <v>2020</v>
      </c>
      <c r="Q7488">
        <v>0</v>
      </c>
    </row>
    <row r="7489" spans="1:17" hidden="1" x14ac:dyDescent="0.25">
      <c r="A7489" t="s">
        <v>529</v>
      </c>
      <c r="B7489" t="s">
        <v>530</v>
      </c>
      <c r="C7489" t="s">
        <v>510</v>
      </c>
      <c r="D7489" t="s">
        <v>362</v>
      </c>
      <c r="E7489" t="s">
        <v>526</v>
      </c>
      <c r="F7489" t="s">
        <v>188</v>
      </c>
      <c r="G7489" t="s">
        <v>189</v>
      </c>
      <c r="H7489" t="s">
        <v>442</v>
      </c>
      <c r="I7489" t="s">
        <v>442</v>
      </c>
      <c r="M7489" t="s">
        <v>396</v>
      </c>
      <c r="O7489" t="s">
        <v>266</v>
      </c>
      <c r="P7489">
        <v>2020</v>
      </c>
      <c r="Q7489">
        <v>1</v>
      </c>
    </row>
    <row r="7490" spans="1:17" hidden="1" x14ac:dyDescent="0.25">
      <c r="A7490" t="s">
        <v>529</v>
      </c>
      <c r="B7490" t="s">
        <v>530</v>
      </c>
      <c r="C7490" t="s">
        <v>510</v>
      </c>
      <c r="D7490" t="s">
        <v>362</v>
      </c>
      <c r="E7490" t="s">
        <v>526</v>
      </c>
      <c r="F7490" t="s">
        <v>188</v>
      </c>
      <c r="G7490" t="s">
        <v>189</v>
      </c>
      <c r="H7490" t="s">
        <v>442</v>
      </c>
      <c r="I7490" t="s">
        <v>442</v>
      </c>
      <c r="M7490" t="s">
        <v>396</v>
      </c>
      <c r="O7490" t="s">
        <v>195</v>
      </c>
      <c r="P7490">
        <v>2030</v>
      </c>
      <c r="Q7490">
        <v>1</v>
      </c>
    </row>
    <row r="7491" spans="1:17" hidden="1" x14ac:dyDescent="0.25">
      <c r="A7491" t="s">
        <v>529</v>
      </c>
      <c r="B7491" t="s">
        <v>530</v>
      </c>
      <c r="C7491" t="s">
        <v>510</v>
      </c>
      <c r="D7491" t="s">
        <v>362</v>
      </c>
      <c r="E7491" t="s">
        <v>526</v>
      </c>
      <c r="F7491" t="s">
        <v>188</v>
      </c>
      <c r="G7491" t="s">
        <v>189</v>
      </c>
      <c r="H7491" t="s">
        <v>442</v>
      </c>
      <c r="I7491" t="s">
        <v>442</v>
      </c>
      <c r="M7491" t="s">
        <v>396</v>
      </c>
      <c r="O7491" t="s">
        <v>195</v>
      </c>
      <c r="P7491">
        <v>2050</v>
      </c>
      <c r="Q7491">
        <v>1</v>
      </c>
    </row>
    <row r="7492" spans="1:17" hidden="1" x14ac:dyDescent="0.25">
      <c r="A7492" t="s">
        <v>529</v>
      </c>
      <c r="B7492" t="s">
        <v>530</v>
      </c>
      <c r="C7492" t="s">
        <v>510</v>
      </c>
      <c r="D7492" t="s">
        <v>362</v>
      </c>
      <c r="E7492" t="s">
        <v>526</v>
      </c>
      <c r="F7492" t="s">
        <v>188</v>
      </c>
      <c r="G7492" t="s">
        <v>189</v>
      </c>
      <c r="H7492" t="s">
        <v>442</v>
      </c>
      <c r="I7492" t="s">
        <v>442</v>
      </c>
      <c r="M7492" t="s">
        <v>396</v>
      </c>
      <c r="O7492" t="s">
        <v>265</v>
      </c>
      <c r="P7492">
        <v>2050</v>
      </c>
      <c r="Q7492">
        <v>0</v>
      </c>
    </row>
    <row r="7493" spans="1:17" hidden="1" x14ac:dyDescent="0.25">
      <c r="A7493" t="s">
        <v>529</v>
      </c>
      <c r="B7493" t="s">
        <v>530</v>
      </c>
      <c r="C7493" t="s">
        <v>510</v>
      </c>
      <c r="D7493" t="s">
        <v>362</v>
      </c>
      <c r="E7493" t="s">
        <v>526</v>
      </c>
      <c r="F7493" t="s">
        <v>188</v>
      </c>
      <c r="G7493" t="s">
        <v>189</v>
      </c>
      <c r="H7493" t="s">
        <v>442</v>
      </c>
      <c r="I7493" t="s">
        <v>442</v>
      </c>
      <c r="M7493" t="s">
        <v>396</v>
      </c>
      <c r="O7493" t="s">
        <v>266</v>
      </c>
      <c r="P7493">
        <v>2050</v>
      </c>
      <c r="Q7493">
        <v>1</v>
      </c>
    </row>
    <row r="7494" spans="1:17" hidden="1" x14ac:dyDescent="0.2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hidden="1" x14ac:dyDescent="0.2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hidden="1" x14ac:dyDescent="0.2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hidden="1" x14ac:dyDescent="0.2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hidden="1" x14ac:dyDescent="0.2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hidden="1" x14ac:dyDescent="0.2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hidden="1" x14ac:dyDescent="0.2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hidden="1" x14ac:dyDescent="0.2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hidden="1" x14ac:dyDescent="0.2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hidden="1" x14ac:dyDescent="0.2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hidden="1" x14ac:dyDescent="0.2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hidden="1" x14ac:dyDescent="0.2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hidden="1" x14ac:dyDescent="0.2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hidden="1" x14ac:dyDescent="0.2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hidden="1" x14ac:dyDescent="0.2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hidden="1" x14ac:dyDescent="0.2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hidden="1" x14ac:dyDescent="0.2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hidden="1" x14ac:dyDescent="0.2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hidden="1" x14ac:dyDescent="0.2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hidden="1" x14ac:dyDescent="0.2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hidden="1" x14ac:dyDescent="0.2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hidden="1" x14ac:dyDescent="0.2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hidden="1" x14ac:dyDescent="0.2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hidden="1" x14ac:dyDescent="0.2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hidden="1" x14ac:dyDescent="0.2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hidden="1" x14ac:dyDescent="0.2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hidden="1" x14ac:dyDescent="0.2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hidden="1" x14ac:dyDescent="0.2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hidden="1" x14ac:dyDescent="0.2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hidden="1" x14ac:dyDescent="0.2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hidden="1" x14ac:dyDescent="0.2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hidden="1" x14ac:dyDescent="0.2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hidden="1" x14ac:dyDescent="0.2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hidden="1" x14ac:dyDescent="0.2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hidden="1" x14ac:dyDescent="0.2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hidden="1" x14ac:dyDescent="0.2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hidden="1" x14ac:dyDescent="0.2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hidden="1" x14ac:dyDescent="0.2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hidden="1" x14ac:dyDescent="0.2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hidden="1" x14ac:dyDescent="0.2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hidden="1" x14ac:dyDescent="0.25">
      <c r="A7534" t="s">
        <v>529</v>
      </c>
      <c r="B7534" t="s">
        <v>530</v>
      </c>
      <c r="C7534" t="s">
        <v>510</v>
      </c>
      <c r="D7534" t="s">
        <v>362</v>
      </c>
      <c r="E7534" t="s">
        <v>526</v>
      </c>
      <c r="F7534" t="s">
        <v>188</v>
      </c>
      <c r="G7534" t="s">
        <v>189</v>
      </c>
      <c r="H7534" t="s">
        <v>456</v>
      </c>
      <c r="I7534" t="s">
        <v>456</v>
      </c>
      <c r="M7534" t="s">
        <v>381</v>
      </c>
      <c r="O7534" t="s">
        <v>195</v>
      </c>
      <c r="P7534">
        <v>2015</v>
      </c>
      <c r="Q7534">
        <v>0</v>
      </c>
    </row>
    <row r="7535" spans="1:17" hidden="1" x14ac:dyDescent="0.25">
      <c r="A7535" t="s">
        <v>529</v>
      </c>
      <c r="B7535" t="s">
        <v>530</v>
      </c>
      <c r="C7535" t="s">
        <v>510</v>
      </c>
      <c r="D7535" t="s">
        <v>362</v>
      </c>
      <c r="E7535" t="s">
        <v>526</v>
      </c>
      <c r="F7535" t="s">
        <v>188</v>
      </c>
      <c r="G7535" t="s">
        <v>189</v>
      </c>
      <c r="H7535" t="s">
        <v>456</v>
      </c>
      <c r="I7535" t="s">
        <v>456</v>
      </c>
      <c r="M7535" t="s">
        <v>381</v>
      </c>
      <c r="O7535" t="s">
        <v>195</v>
      </c>
      <c r="P7535">
        <v>2020</v>
      </c>
      <c r="Q7535">
        <v>0</v>
      </c>
    </row>
    <row r="7536" spans="1:17" hidden="1" x14ac:dyDescent="0.25">
      <c r="A7536" t="s">
        <v>529</v>
      </c>
      <c r="B7536" t="s">
        <v>530</v>
      </c>
      <c r="C7536" t="s">
        <v>510</v>
      </c>
      <c r="D7536" t="s">
        <v>362</v>
      </c>
      <c r="E7536" t="s">
        <v>526</v>
      </c>
      <c r="F7536" t="s">
        <v>188</v>
      </c>
      <c r="G7536" t="s">
        <v>189</v>
      </c>
      <c r="H7536" t="s">
        <v>456</v>
      </c>
      <c r="I7536" t="s">
        <v>456</v>
      </c>
      <c r="M7536" t="s">
        <v>381</v>
      </c>
      <c r="O7536" t="s">
        <v>265</v>
      </c>
      <c r="P7536">
        <v>2020</v>
      </c>
      <c r="Q7536">
        <v>0</v>
      </c>
    </row>
    <row r="7537" spans="1:17" hidden="1" x14ac:dyDescent="0.25">
      <c r="A7537" t="s">
        <v>529</v>
      </c>
      <c r="B7537" t="s">
        <v>530</v>
      </c>
      <c r="C7537" t="s">
        <v>510</v>
      </c>
      <c r="D7537" t="s">
        <v>362</v>
      </c>
      <c r="E7537" t="s">
        <v>526</v>
      </c>
      <c r="F7537" t="s">
        <v>188</v>
      </c>
      <c r="G7537" t="s">
        <v>189</v>
      </c>
      <c r="H7537" t="s">
        <v>456</v>
      </c>
      <c r="I7537" t="s">
        <v>456</v>
      </c>
      <c r="M7537" t="s">
        <v>381</v>
      </c>
      <c r="O7537" t="s">
        <v>266</v>
      </c>
      <c r="P7537">
        <v>2020</v>
      </c>
      <c r="Q7537">
        <v>0</v>
      </c>
    </row>
    <row r="7538" spans="1:17" hidden="1" x14ac:dyDescent="0.25">
      <c r="A7538" t="s">
        <v>529</v>
      </c>
      <c r="B7538" t="s">
        <v>530</v>
      </c>
      <c r="C7538" t="s">
        <v>510</v>
      </c>
      <c r="D7538" t="s">
        <v>362</v>
      </c>
      <c r="E7538" t="s">
        <v>526</v>
      </c>
      <c r="F7538" t="s">
        <v>188</v>
      </c>
      <c r="G7538" t="s">
        <v>189</v>
      </c>
      <c r="H7538" t="s">
        <v>456</v>
      </c>
      <c r="I7538" t="s">
        <v>456</v>
      </c>
      <c r="M7538" t="s">
        <v>381</v>
      </c>
      <c r="O7538" t="s">
        <v>195</v>
      </c>
      <c r="P7538">
        <v>2030</v>
      </c>
      <c r="Q7538">
        <v>0</v>
      </c>
    </row>
    <row r="7539" spans="1:17" hidden="1" x14ac:dyDescent="0.25">
      <c r="A7539" t="s">
        <v>529</v>
      </c>
      <c r="B7539" t="s">
        <v>530</v>
      </c>
      <c r="C7539" t="s">
        <v>510</v>
      </c>
      <c r="D7539" t="s">
        <v>362</v>
      </c>
      <c r="E7539" t="s">
        <v>526</v>
      </c>
      <c r="F7539" t="s">
        <v>188</v>
      </c>
      <c r="G7539" t="s">
        <v>189</v>
      </c>
      <c r="H7539" t="s">
        <v>456</v>
      </c>
      <c r="I7539" t="s">
        <v>456</v>
      </c>
      <c r="M7539" t="s">
        <v>381</v>
      </c>
      <c r="O7539" t="s">
        <v>195</v>
      </c>
      <c r="P7539">
        <v>2050</v>
      </c>
      <c r="Q7539">
        <v>0</v>
      </c>
    </row>
    <row r="7540" spans="1:17" hidden="1" x14ac:dyDescent="0.25">
      <c r="A7540" t="s">
        <v>529</v>
      </c>
      <c r="B7540" t="s">
        <v>530</v>
      </c>
      <c r="C7540" t="s">
        <v>510</v>
      </c>
      <c r="D7540" t="s">
        <v>362</v>
      </c>
      <c r="E7540" t="s">
        <v>526</v>
      </c>
      <c r="F7540" t="s">
        <v>188</v>
      </c>
      <c r="G7540" t="s">
        <v>189</v>
      </c>
      <c r="H7540" t="s">
        <v>456</v>
      </c>
      <c r="I7540" t="s">
        <v>456</v>
      </c>
      <c r="M7540" t="s">
        <v>381</v>
      </c>
      <c r="O7540" t="s">
        <v>265</v>
      </c>
      <c r="P7540">
        <v>2050</v>
      </c>
      <c r="Q7540">
        <v>0</v>
      </c>
    </row>
    <row r="7541" spans="1:17" hidden="1" x14ac:dyDescent="0.25">
      <c r="A7541" t="s">
        <v>529</v>
      </c>
      <c r="B7541" t="s">
        <v>530</v>
      </c>
      <c r="C7541" t="s">
        <v>510</v>
      </c>
      <c r="D7541" t="s">
        <v>362</v>
      </c>
      <c r="E7541" t="s">
        <v>526</v>
      </c>
      <c r="F7541" t="s">
        <v>188</v>
      </c>
      <c r="G7541" t="s">
        <v>189</v>
      </c>
      <c r="H7541" t="s">
        <v>456</v>
      </c>
      <c r="I7541" t="s">
        <v>456</v>
      </c>
      <c r="M7541" t="s">
        <v>381</v>
      </c>
      <c r="O7541" t="s">
        <v>266</v>
      </c>
      <c r="P7541">
        <v>2050</v>
      </c>
      <c r="Q7541">
        <v>0</v>
      </c>
    </row>
    <row r="7542" spans="1:17" hidden="1" x14ac:dyDescent="0.2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hidden="1" x14ac:dyDescent="0.2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hidden="1" x14ac:dyDescent="0.2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hidden="1" x14ac:dyDescent="0.2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hidden="1" x14ac:dyDescent="0.2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hidden="1" x14ac:dyDescent="0.2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hidden="1" x14ac:dyDescent="0.2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hidden="1" x14ac:dyDescent="0.2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hidden="1" x14ac:dyDescent="0.2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hidden="1" x14ac:dyDescent="0.2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hidden="1" x14ac:dyDescent="0.2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hidden="1" x14ac:dyDescent="0.2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hidden="1" x14ac:dyDescent="0.2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hidden="1" x14ac:dyDescent="0.2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hidden="1" x14ac:dyDescent="0.2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hidden="1" x14ac:dyDescent="0.2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hidden="1" x14ac:dyDescent="0.2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hidden="1" x14ac:dyDescent="0.2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hidden="1" x14ac:dyDescent="0.2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hidden="1" x14ac:dyDescent="0.2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hidden="1" x14ac:dyDescent="0.2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hidden="1" x14ac:dyDescent="0.2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hidden="1" x14ac:dyDescent="0.2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hidden="1" x14ac:dyDescent="0.2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hidden="1" x14ac:dyDescent="0.2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hidden="1" x14ac:dyDescent="0.2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hidden="1" x14ac:dyDescent="0.2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hidden="1" x14ac:dyDescent="0.2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hidden="1" x14ac:dyDescent="0.2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hidden="1" x14ac:dyDescent="0.2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hidden="1" x14ac:dyDescent="0.2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hidden="1" x14ac:dyDescent="0.2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hidden="1" x14ac:dyDescent="0.2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hidden="1" x14ac:dyDescent="0.2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hidden="1" x14ac:dyDescent="0.2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hidden="1" x14ac:dyDescent="0.2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hidden="1" x14ac:dyDescent="0.2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hidden="1" x14ac:dyDescent="0.2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hidden="1" x14ac:dyDescent="0.2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hidden="1" x14ac:dyDescent="0.2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hidden="1" x14ac:dyDescent="0.2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hidden="1" x14ac:dyDescent="0.2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hidden="1" x14ac:dyDescent="0.2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hidden="1" x14ac:dyDescent="0.2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hidden="1" x14ac:dyDescent="0.2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hidden="1" x14ac:dyDescent="0.2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hidden="1" x14ac:dyDescent="0.2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hidden="1" x14ac:dyDescent="0.2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hidden="1" x14ac:dyDescent="0.2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hidden="1" x14ac:dyDescent="0.2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hidden="1" x14ac:dyDescent="0.2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hidden="1" x14ac:dyDescent="0.2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hidden="1" x14ac:dyDescent="0.2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hidden="1" x14ac:dyDescent="0.2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hidden="1" x14ac:dyDescent="0.2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hidden="1" x14ac:dyDescent="0.2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hidden="1" x14ac:dyDescent="0.2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hidden="1" x14ac:dyDescent="0.2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hidden="1" x14ac:dyDescent="0.2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hidden="1" x14ac:dyDescent="0.2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hidden="1" x14ac:dyDescent="0.2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hidden="1" x14ac:dyDescent="0.2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hidden="1" x14ac:dyDescent="0.2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hidden="1" x14ac:dyDescent="0.2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hidden="1" x14ac:dyDescent="0.2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hidden="1" x14ac:dyDescent="0.2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hidden="1" x14ac:dyDescent="0.2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hidden="1" x14ac:dyDescent="0.2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hidden="1" x14ac:dyDescent="0.2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hidden="1" x14ac:dyDescent="0.2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hidden="1" x14ac:dyDescent="0.2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hidden="1" x14ac:dyDescent="0.2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hidden="1" x14ac:dyDescent="0.2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hidden="1" x14ac:dyDescent="0.2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hidden="1" x14ac:dyDescent="0.2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hidden="1" x14ac:dyDescent="0.2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hidden="1" x14ac:dyDescent="0.2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hidden="1" x14ac:dyDescent="0.2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hidden="1" x14ac:dyDescent="0.2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hidden="1" x14ac:dyDescent="0.2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hidden="1" x14ac:dyDescent="0.25">
      <c r="A7622" t="s">
        <v>531</v>
      </c>
      <c r="B7622" t="s">
        <v>532</v>
      </c>
      <c r="C7622" t="s">
        <v>510</v>
      </c>
      <c r="D7622" t="s">
        <v>362</v>
      </c>
      <c r="E7622" t="s">
        <v>526</v>
      </c>
      <c r="F7622" t="s">
        <v>349</v>
      </c>
      <c r="G7622" t="s">
        <v>196</v>
      </c>
      <c r="H7622" t="s">
        <v>355</v>
      </c>
      <c r="I7622" t="s">
        <v>136</v>
      </c>
      <c r="K7622" t="s">
        <v>276</v>
      </c>
      <c r="O7622" t="s">
        <v>195</v>
      </c>
      <c r="P7622">
        <v>2015</v>
      </c>
      <c r="Q7622">
        <v>4</v>
      </c>
    </row>
    <row r="7623" spans="1:17" hidden="1" x14ac:dyDescent="0.25">
      <c r="A7623" t="s">
        <v>531</v>
      </c>
      <c r="B7623" t="s">
        <v>532</v>
      </c>
      <c r="C7623" t="s">
        <v>510</v>
      </c>
      <c r="D7623" t="s">
        <v>362</v>
      </c>
      <c r="E7623" t="s">
        <v>526</v>
      </c>
      <c r="F7623" t="s">
        <v>349</v>
      </c>
      <c r="G7623" t="s">
        <v>196</v>
      </c>
      <c r="H7623" t="s">
        <v>355</v>
      </c>
      <c r="I7623" t="s">
        <v>136</v>
      </c>
      <c r="K7623" t="s">
        <v>276</v>
      </c>
      <c r="O7623" t="s">
        <v>195</v>
      </c>
      <c r="P7623">
        <v>2020</v>
      </c>
      <c r="Q7623">
        <v>4</v>
      </c>
    </row>
    <row r="7624" spans="1:17" hidden="1" x14ac:dyDescent="0.25">
      <c r="A7624" t="s">
        <v>531</v>
      </c>
      <c r="B7624" t="s">
        <v>532</v>
      </c>
      <c r="C7624" t="s">
        <v>510</v>
      </c>
      <c r="D7624" t="s">
        <v>362</v>
      </c>
      <c r="E7624" t="s">
        <v>526</v>
      </c>
      <c r="F7624" t="s">
        <v>349</v>
      </c>
      <c r="G7624" t="s">
        <v>196</v>
      </c>
      <c r="H7624" t="s">
        <v>355</v>
      </c>
      <c r="I7624" t="s">
        <v>136</v>
      </c>
      <c r="K7624" t="s">
        <v>276</v>
      </c>
      <c r="O7624" t="s">
        <v>265</v>
      </c>
      <c r="P7624">
        <v>2020</v>
      </c>
      <c r="Q7624">
        <v>3.4</v>
      </c>
    </row>
    <row r="7625" spans="1:17" hidden="1" x14ac:dyDescent="0.2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hidden="1" x14ac:dyDescent="0.25">
      <c r="A7626" t="s">
        <v>531</v>
      </c>
      <c r="B7626" t="s">
        <v>532</v>
      </c>
      <c r="C7626" t="s">
        <v>510</v>
      </c>
      <c r="D7626" t="s">
        <v>362</v>
      </c>
      <c r="E7626" t="s">
        <v>526</v>
      </c>
      <c r="F7626" t="s">
        <v>349</v>
      </c>
      <c r="G7626" t="s">
        <v>196</v>
      </c>
      <c r="H7626" t="s">
        <v>355</v>
      </c>
      <c r="I7626" t="s">
        <v>136</v>
      </c>
      <c r="K7626" t="s">
        <v>276</v>
      </c>
      <c r="O7626" t="s">
        <v>195</v>
      </c>
      <c r="P7626">
        <v>2030</v>
      </c>
      <c r="Q7626">
        <v>4</v>
      </c>
    </row>
    <row r="7627" spans="1:17" hidden="1" x14ac:dyDescent="0.25">
      <c r="A7627" t="s">
        <v>531</v>
      </c>
      <c r="B7627" t="s">
        <v>532</v>
      </c>
      <c r="C7627" t="s">
        <v>510</v>
      </c>
      <c r="D7627" t="s">
        <v>362</v>
      </c>
      <c r="E7627" t="s">
        <v>526</v>
      </c>
      <c r="F7627" t="s">
        <v>349</v>
      </c>
      <c r="G7627" t="s">
        <v>196</v>
      </c>
      <c r="H7627" t="s">
        <v>355</v>
      </c>
      <c r="I7627" t="s">
        <v>136</v>
      </c>
      <c r="K7627" t="s">
        <v>276</v>
      </c>
      <c r="O7627" t="s">
        <v>195</v>
      </c>
      <c r="P7627">
        <v>2050</v>
      </c>
      <c r="Q7627">
        <v>4</v>
      </c>
    </row>
    <row r="7628" spans="1:17" hidden="1" x14ac:dyDescent="0.25">
      <c r="A7628" t="s">
        <v>531</v>
      </c>
      <c r="B7628" t="s">
        <v>532</v>
      </c>
      <c r="C7628" t="s">
        <v>510</v>
      </c>
      <c r="D7628" t="s">
        <v>362</v>
      </c>
      <c r="E7628" t="s">
        <v>526</v>
      </c>
      <c r="F7628" t="s">
        <v>349</v>
      </c>
      <c r="G7628" t="s">
        <v>196</v>
      </c>
      <c r="H7628" t="s">
        <v>355</v>
      </c>
      <c r="I7628" t="s">
        <v>136</v>
      </c>
      <c r="K7628" t="s">
        <v>276</v>
      </c>
      <c r="O7628" t="s">
        <v>265</v>
      </c>
      <c r="P7628">
        <v>2050</v>
      </c>
      <c r="Q7628">
        <v>3</v>
      </c>
    </row>
    <row r="7629" spans="1:17" hidden="1" x14ac:dyDescent="0.25">
      <c r="A7629" t="s">
        <v>531</v>
      </c>
      <c r="B7629" t="s">
        <v>532</v>
      </c>
      <c r="C7629" t="s">
        <v>510</v>
      </c>
      <c r="D7629" t="s">
        <v>362</v>
      </c>
      <c r="E7629" t="s">
        <v>526</v>
      </c>
      <c r="F7629" t="s">
        <v>349</v>
      </c>
      <c r="G7629" t="s">
        <v>196</v>
      </c>
      <c r="H7629" t="s">
        <v>355</v>
      </c>
      <c r="I7629" t="s">
        <v>136</v>
      </c>
      <c r="K7629" t="s">
        <v>276</v>
      </c>
      <c r="O7629" t="s">
        <v>266</v>
      </c>
      <c r="P7629">
        <v>2050</v>
      </c>
      <c r="Q7629">
        <v>5</v>
      </c>
    </row>
    <row r="7630" spans="1:17" hidden="1" x14ac:dyDescent="0.2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hidden="1" x14ac:dyDescent="0.2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hidden="1" x14ac:dyDescent="0.2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hidden="1" x14ac:dyDescent="0.2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hidden="1" x14ac:dyDescent="0.2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hidden="1" x14ac:dyDescent="0.2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hidden="1" x14ac:dyDescent="0.2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hidden="1" x14ac:dyDescent="0.2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hidden="1" x14ac:dyDescent="0.2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hidden="1" x14ac:dyDescent="0.2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hidden="1" x14ac:dyDescent="0.2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hidden="1" x14ac:dyDescent="0.2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hidden="1" x14ac:dyDescent="0.2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hidden="1" x14ac:dyDescent="0.2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hidden="1" x14ac:dyDescent="0.2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hidden="1" x14ac:dyDescent="0.2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hidden="1" x14ac:dyDescent="0.2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hidden="1" x14ac:dyDescent="0.2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hidden="1" x14ac:dyDescent="0.2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hidden="1" x14ac:dyDescent="0.2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hidden="1" x14ac:dyDescent="0.2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hidden="1" x14ac:dyDescent="0.2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hidden="1" x14ac:dyDescent="0.2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hidden="1" x14ac:dyDescent="0.2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hidden="1" x14ac:dyDescent="0.2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hidden="1" x14ac:dyDescent="0.2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hidden="1" x14ac:dyDescent="0.2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hidden="1" x14ac:dyDescent="0.2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hidden="1" x14ac:dyDescent="0.2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hidden="1" x14ac:dyDescent="0.2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hidden="1" x14ac:dyDescent="0.2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hidden="1" x14ac:dyDescent="0.2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hidden="1" x14ac:dyDescent="0.2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hidden="1" x14ac:dyDescent="0.2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hidden="1" x14ac:dyDescent="0.2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hidden="1" x14ac:dyDescent="0.2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hidden="1" x14ac:dyDescent="0.2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hidden="1" x14ac:dyDescent="0.2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hidden="1" x14ac:dyDescent="0.2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hidden="1" x14ac:dyDescent="0.2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hidden="1" x14ac:dyDescent="0.2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hidden="1" x14ac:dyDescent="0.2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hidden="1" x14ac:dyDescent="0.2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hidden="1" x14ac:dyDescent="0.2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hidden="1" x14ac:dyDescent="0.2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hidden="1" x14ac:dyDescent="0.2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hidden="1" x14ac:dyDescent="0.2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hidden="1" x14ac:dyDescent="0.2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hidden="1" x14ac:dyDescent="0.2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hidden="1" x14ac:dyDescent="0.2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hidden="1" x14ac:dyDescent="0.2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hidden="1" x14ac:dyDescent="0.2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hidden="1" x14ac:dyDescent="0.2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hidden="1" x14ac:dyDescent="0.2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hidden="1" x14ac:dyDescent="0.2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hidden="1" x14ac:dyDescent="0.2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hidden="1" x14ac:dyDescent="0.2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hidden="1" x14ac:dyDescent="0.2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hidden="1" x14ac:dyDescent="0.2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hidden="1" x14ac:dyDescent="0.2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hidden="1" x14ac:dyDescent="0.2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hidden="1" x14ac:dyDescent="0.2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hidden="1" x14ac:dyDescent="0.2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hidden="1" x14ac:dyDescent="0.2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hidden="1" x14ac:dyDescent="0.2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hidden="1" x14ac:dyDescent="0.2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hidden="1" x14ac:dyDescent="0.2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hidden="1" x14ac:dyDescent="0.2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hidden="1" x14ac:dyDescent="0.2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hidden="1" x14ac:dyDescent="0.2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hidden="1" x14ac:dyDescent="0.2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hidden="1" x14ac:dyDescent="0.2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hidden="1" x14ac:dyDescent="0.2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hidden="1" x14ac:dyDescent="0.2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hidden="1" x14ac:dyDescent="0.2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hidden="1" x14ac:dyDescent="0.2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hidden="1" x14ac:dyDescent="0.2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hidden="1" x14ac:dyDescent="0.2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hidden="1" x14ac:dyDescent="0.2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hidden="1" x14ac:dyDescent="0.2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hidden="1" x14ac:dyDescent="0.2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hidden="1" x14ac:dyDescent="0.2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hidden="1" x14ac:dyDescent="0.2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hidden="1" x14ac:dyDescent="0.2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hidden="1" x14ac:dyDescent="0.2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hidden="1" x14ac:dyDescent="0.2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hidden="1" x14ac:dyDescent="0.2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hidden="1" x14ac:dyDescent="0.2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hidden="1" x14ac:dyDescent="0.2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hidden="1" x14ac:dyDescent="0.2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hidden="1" x14ac:dyDescent="0.2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hidden="1" x14ac:dyDescent="0.2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hidden="1" x14ac:dyDescent="0.2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hidden="1" x14ac:dyDescent="0.2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hidden="1" x14ac:dyDescent="0.2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hidden="1" x14ac:dyDescent="0.2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hidden="1" x14ac:dyDescent="0.2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hidden="1" x14ac:dyDescent="0.2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hidden="1" x14ac:dyDescent="0.2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hidden="1" x14ac:dyDescent="0.2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hidden="1" x14ac:dyDescent="0.2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hidden="1" x14ac:dyDescent="0.2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hidden="1" x14ac:dyDescent="0.2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hidden="1" x14ac:dyDescent="0.2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hidden="1" x14ac:dyDescent="0.2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hidden="1" x14ac:dyDescent="0.2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hidden="1" x14ac:dyDescent="0.2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hidden="1" x14ac:dyDescent="0.2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hidden="1" x14ac:dyDescent="0.2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hidden="1" x14ac:dyDescent="0.2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hidden="1" x14ac:dyDescent="0.2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hidden="1" x14ac:dyDescent="0.2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hidden="1" x14ac:dyDescent="0.2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hidden="1" x14ac:dyDescent="0.2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hidden="1" x14ac:dyDescent="0.2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hidden="1" x14ac:dyDescent="0.2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hidden="1" x14ac:dyDescent="0.2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hidden="1" x14ac:dyDescent="0.2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hidden="1" x14ac:dyDescent="0.2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hidden="1" x14ac:dyDescent="0.2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hidden="1" x14ac:dyDescent="0.2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hidden="1" x14ac:dyDescent="0.2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hidden="1" x14ac:dyDescent="0.2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hidden="1" x14ac:dyDescent="0.2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hidden="1" x14ac:dyDescent="0.2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hidden="1" x14ac:dyDescent="0.2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hidden="1" x14ac:dyDescent="0.2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hidden="1" x14ac:dyDescent="0.2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hidden="1" x14ac:dyDescent="0.2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hidden="1" x14ac:dyDescent="0.2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hidden="1" x14ac:dyDescent="0.2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hidden="1" x14ac:dyDescent="0.2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hidden="1" x14ac:dyDescent="0.2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hidden="1" x14ac:dyDescent="0.2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hidden="1" x14ac:dyDescent="0.2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hidden="1" x14ac:dyDescent="0.2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hidden="1" x14ac:dyDescent="0.2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hidden="1" x14ac:dyDescent="0.2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hidden="1" x14ac:dyDescent="0.2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hidden="1" x14ac:dyDescent="0.2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hidden="1" x14ac:dyDescent="0.2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hidden="1" x14ac:dyDescent="0.2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hidden="1" x14ac:dyDescent="0.2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hidden="1" x14ac:dyDescent="0.2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hidden="1" x14ac:dyDescent="0.2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hidden="1" x14ac:dyDescent="0.2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hidden="1" x14ac:dyDescent="0.2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hidden="1" x14ac:dyDescent="0.2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hidden="1" x14ac:dyDescent="0.2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hidden="1" x14ac:dyDescent="0.2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hidden="1" x14ac:dyDescent="0.2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hidden="1" x14ac:dyDescent="0.2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hidden="1" x14ac:dyDescent="0.25">
      <c r="A7782" t="s">
        <v>531</v>
      </c>
      <c r="B7782" t="s">
        <v>532</v>
      </c>
      <c r="C7782" t="s">
        <v>510</v>
      </c>
      <c r="D7782" t="s">
        <v>362</v>
      </c>
      <c r="E7782" t="s">
        <v>526</v>
      </c>
      <c r="F7782" t="s">
        <v>349</v>
      </c>
      <c r="G7782" t="s">
        <v>189</v>
      </c>
      <c r="H7782" t="s">
        <v>437</v>
      </c>
      <c r="I7782" t="s">
        <v>437</v>
      </c>
      <c r="M7782" t="s">
        <v>396</v>
      </c>
      <c r="O7782" t="s">
        <v>195</v>
      </c>
      <c r="P7782">
        <v>2015</v>
      </c>
      <c r="Q7782">
        <v>1</v>
      </c>
    </row>
    <row r="7783" spans="1:17" hidden="1" x14ac:dyDescent="0.25">
      <c r="A7783" t="s">
        <v>531</v>
      </c>
      <c r="B7783" t="s">
        <v>532</v>
      </c>
      <c r="C7783" t="s">
        <v>510</v>
      </c>
      <c r="D7783" t="s">
        <v>362</v>
      </c>
      <c r="E7783" t="s">
        <v>526</v>
      </c>
      <c r="F7783" t="s">
        <v>349</v>
      </c>
      <c r="G7783" t="s">
        <v>189</v>
      </c>
      <c r="H7783" t="s">
        <v>437</v>
      </c>
      <c r="I7783" t="s">
        <v>437</v>
      </c>
      <c r="M7783" t="s">
        <v>396</v>
      </c>
      <c r="O7783" t="s">
        <v>195</v>
      </c>
      <c r="P7783">
        <v>2020</v>
      </c>
      <c r="Q7783">
        <v>1</v>
      </c>
    </row>
    <row r="7784" spans="1:17" hidden="1" x14ac:dyDescent="0.25">
      <c r="A7784" t="s">
        <v>531</v>
      </c>
      <c r="B7784" t="s">
        <v>532</v>
      </c>
      <c r="C7784" t="s">
        <v>510</v>
      </c>
      <c r="D7784" t="s">
        <v>362</v>
      </c>
      <c r="E7784" t="s">
        <v>526</v>
      </c>
      <c r="F7784" t="s">
        <v>349</v>
      </c>
      <c r="G7784" t="s">
        <v>189</v>
      </c>
      <c r="H7784" t="s">
        <v>437</v>
      </c>
      <c r="I7784" t="s">
        <v>437</v>
      </c>
      <c r="M7784" t="s">
        <v>396</v>
      </c>
      <c r="O7784" t="s">
        <v>265</v>
      </c>
      <c r="P7784">
        <v>2020</v>
      </c>
      <c r="Q7784">
        <v>0</v>
      </c>
    </row>
    <row r="7785" spans="1:17" hidden="1" x14ac:dyDescent="0.25">
      <c r="A7785" t="s">
        <v>531</v>
      </c>
      <c r="B7785" t="s">
        <v>532</v>
      </c>
      <c r="C7785" t="s">
        <v>510</v>
      </c>
      <c r="D7785" t="s">
        <v>362</v>
      </c>
      <c r="E7785" t="s">
        <v>526</v>
      </c>
      <c r="F7785" t="s">
        <v>349</v>
      </c>
      <c r="G7785" t="s">
        <v>189</v>
      </c>
      <c r="H7785" t="s">
        <v>437</v>
      </c>
      <c r="I7785" t="s">
        <v>437</v>
      </c>
      <c r="M7785" t="s">
        <v>396</v>
      </c>
      <c r="O7785" t="s">
        <v>266</v>
      </c>
      <c r="P7785">
        <v>2020</v>
      </c>
      <c r="Q7785">
        <v>1</v>
      </c>
    </row>
    <row r="7786" spans="1:17" hidden="1" x14ac:dyDescent="0.25">
      <c r="A7786" t="s">
        <v>531</v>
      </c>
      <c r="B7786" t="s">
        <v>532</v>
      </c>
      <c r="C7786" t="s">
        <v>510</v>
      </c>
      <c r="D7786" t="s">
        <v>362</v>
      </c>
      <c r="E7786" t="s">
        <v>526</v>
      </c>
      <c r="F7786" t="s">
        <v>349</v>
      </c>
      <c r="G7786" t="s">
        <v>189</v>
      </c>
      <c r="H7786" t="s">
        <v>437</v>
      </c>
      <c r="I7786" t="s">
        <v>437</v>
      </c>
      <c r="M7786" t="s">
        <v>396</v>
      </c>
      <c r="O7786" t="s">
        <v>195</v>
      </c>
      <c r="P7786">
        <v>2030</v>
      </c>
      <c r="Q7786">
        <v>1</v>
      </c>
    </row>
    <row r="7787" spans="1:17" hidden="1" x14ac:dyDescent="0.25">
      <c r="A7787" t="s">
        <v>531</v>
      </c>
      <c r="B7787" t="s">
        <v>532</v>
      </c>
      <c r="C7787" t="s">
        <v>510</v>
      </c>
      <c r="D7787" t="s">
        <v>362</v>
      </c>
      <c r="E7787" t="s">
        <v>526</v>
      </c>
      <c r="F7787" t="s">
        <v>349</v>
      </c>
      <c r="G7787" t="s">
        <v>189</v>
      </c>
      <c r="H7787" t="s">
        <v>437</v>
      </c>
      <c r="I7787" t="s">
        <v>437</v>
      </c>
      <c r="M7787" t="s">
        <v>396</v>
      </c>
      <c r="O7787" t="s">
        <v>195</v>
      </c>
      <c r="P7787">
        <v>2050</v>
      </c>
      <c r="Q7787">
        <v>1</v>
      </c>
    </row>
    <row r="7788" spans="1:17" hidden="1" x14ac:dyDescent="0.25">
      <c r="A7788" t="s">
        <v>531</v>
      </c>
      <c r="B7788" t="s">
        <v>532</v>
      </c>
      <c r="C7788" t="s">
        <v>510</v>
      </c>
      <c r="D7788" t="s">
        <v>362</v>
      </c>
      <c r="E7788" t="s">
        <v>526</v>
      </c>
      <c r="F7788" t="s">
        <v>349</v>
      </c>
      <c r="G7788" t="s">
        <v>189</v>
      </c>
      <c r="H7788" t="s">
        <v>437</v>
      </c>
      <c r="I7788" t="s">
        <v>437</v>
      </c>
      <c r="M7788" t="s">
        <v>396</v>
      </c>
      <c r="O7788" t="s">
        <v>265</v>
      </c>
      <c r="P7788">
        <v>2050</v>
      </c>
      <c r="Q7788">
        <v>0</v>
      </c>
    </row>
    <row r="7789" spans="1:17" hidden="1" x14ac:dyDescent="0.25">
      <c r="A7789" t="s">
        <v>531</v>
      </c>
      <c r="B7789" t="s">
        <v>532</v>
      </c>
      <c r="C7789" t="s">
        <v>510</v>
      </c>
      <c r="D7789" t="s">
        <v>362</v>
      </c>
      <c r="E7789" t="s">
        <v>526</v>
      </c>
      <c r="F7789" t="s">
        <v>349</v>
      </c>
      <c r="G7789" t="s">
        <v>189</v>
      </c>
      <c r="H7789" t="s">
        <v>437</v>
      </c>
      <c r="I7789" t="s">
        <v>437</v>
      </c>
      <c r="M7789" t="s">
        <v>396</v>
      </c>
      <c r="O7789" t="s">
        <v>266</v>
      </c>
      <c r="P7789">
        <v>2050</v>
      </c>
      <c r="Q7789">
        <v>1</v>
      </c>
    </row>
    <row r="7790" spans="1:17" hidden="1" x14ac:dyDescent="0.2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hidden="1" x14ac:dyDescent="0.2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hidden="1" x14ac:dyDescent="0.2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hidden="1" x14ac:dyDescent="0.2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hidden="1" x14ac:dyDescent="0.2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hidden="1" x14ac:dyDescent="0.2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hidden="1" x14ac:dyDescent="0.2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hidden="1" x14ac:dyDescent="0.2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hidden="1" x14ac:dyDescent="0.25">
      <c r="A7798" t="s">
        <v>531</v>
      </c>
      <c r="B7798" t="s">
        <v>532</v>
      </c>
      <c r="C7798" t="s">
        <v>510</v>
      </c>
      <c r="D7798" t="s">
        <v>362</v>
      </c>
      <c r="E7798" t="s">
        <v>526</v>
      </c>
      <c r="F7798" t="s">
        <v>349</v>
      </c>
      <c r="G7798" t="s">
        <v>189</v>
      </c>
      <c r="H7798" t="s">
        <v>442</v>
      </c>
      <c r="I7798" t="s">
        <v>442</v>
      </c>
      <c r="M7798" t="s">
        <v>396</v>
      </c>
      <c r="O7798" t="s">
        <v>195</v>
      </c>
      <c r="P7798">
        <v>2015</v>
      </c>
      <c r="Q7798">
        <v>1</v>
      </c>
    </row>
    <row r="7799" spans="1:17" hidden="1" x14ac:dyDescent="0.25">
      <c r="A7799" t="s">
        <v>531</v>
      </c>
      <c r="B7799" t="s">
        <v>532</v>
      </c>
      <c r="C7799" t="s">
        <v>510</v>
      </c>
      <c r="D7799" t="s">
        <v>362</v>
      </c>
      <c r="E7799" t="s">
        <v>526</v>
      </c>
      <c r="F7799" t="s">
        <v>349</v>
      </c>
      <c r="G7799" t="s">
        <v>189</v>
      </c>
      <c r="H7799" t="s">
        <v>442</v>
      </c>
      <c r="I7799" t="s">
        <v>442</v>
      </c>
      <c r="M7799" t="s">
        <v>396</v>
      </c>
      <c r="O7799" t="s">
        <v>195</v>
      </c>
      <c r="P7799">
        <v>2020</v>
      </c>
      <c r="Q7799">
        <v>1</v>
      </c>
    </row>
    <row r="7800" spans="1:17" hidden="1" x14ac:dyDescent="0.25">
      <c r="A7800" t="s">
        <v>531</v>
      </c>
      <c r="B7800" t="s">
        <v>532</v>
      </c>
      <c r="C7800" t="s">
        <v>510</v>
      </c>
      <c r="D7800" t="s">
        <v>362</v>
      </c>
      <c r="E7800" t="s">
        <v>526</v>
      </c>
      <c r="F7800" t="s">
        <v>349</v>
      </c>
      <c r="G7800" t="s">
        <v>189</v>
      </c>
      <c r="H7800" t="s">
        <v>442</v>
      </c>
      <c r="I7800" t="s">
        <v>442</v>
      </c>
      <c r="M7800" t="s">
        <v>396</v>
      </c>
      <c r="O7800" t="s">
        <v>265</v>
      </c>
      <c r="P7800">
        <v>2020</v>
      </c>
      <c r="Q7800">
        <v>0</v>
      </c>
    </row>
    <row r="7801" spans="1:17" hidden="1" x14ac:dyDescent="0.25">
      <c r="A7801" t="s">
        <v>531</v>
      </c>
      <c r="B7801" t="s">
        <v>532</v>
      </c>
      <c r="C7801" t="s">
        <v>510</v>
      </c>
      <c r="D7801" t="s">
        <v>362</v>
      </c>
      <c r="E7801" t="s">
        <v>526</v>
      </c>
      <c r="F7801" t="s">
        <v>349</v>
      </c>
      <c r="G7801" t="s">
        <v>189</v>
      </c>
      <c r="H7801" t="s">
        <v>442</v>
      </c>
      <c r="I7801" t="s">
        <v>442</v>
      </c>
      <c r="M7801" t="s">
        <v>396</v>
      </c>
      <c r="O7801" t="s">
        <v>266</v>
      </c>
      <c r="P7801">
        <v>2020</v>
      </c>
      <c r="Q7801">
        <v>1</v>
      </c>
    </row>
    <row r="7802" spans="1:17" hidden="1" x14ac:dyDescent="0.25">
      <c r="A7802" t="s">
        <v>531</v>
      </c>
      <c r="B7802" t="s">
        <v>532</v>
      </c>
      <c r="C7802" t="s">
        <v>510</v>
      </c>
      <c r="D7802" t="s">
        <v>362</v>
      </c>
      <c r="E7802" t="s">
        <v>526</v>
      </c>
      <c r="F7802" t="s">
        <v>349</v>
      </c>
      <c r="G7802" t="s">
        <v>189</v>
      </c>
      <c r="H7802" t="s">
        <v>442</v>
      </c>
      <c r="I7802" t="s">
        <v>442</v>
      </c>
      <c r="M7802" t="s">
        <v>396</v>
      </c>
      <c r="O7802" t="s">
        <v>195</v>
      </c>
      <c r="P7802">
        <v>2030</v>
      </c>
      <c r="Q7802">
        <v>1</v>
      </c>
    </row>
    <row r="7803" spans="1:17" hidden="1" x14ac:dyDescent="0.25">
      <c r="A7803" t="s">
        <v>531</v>
      </c>
      <c r="B7803" t="s">
        <v>532</v>
      </c>
      <c r="C7803" t="s">
        <v>510</v>
      </c>
      <c r="D7803" t="s">
        <v>362</v>
      </c>
      <c r="E7803" t="s">
        <v>526</v>
      </c>
      <c r="F7803" t="s">
        <v>349</v>
      </c>
      <c r="G7803" t="s">
        <v>189</v>
      </c>
      <c r="H7803" t="s">
        <v>442</v>
      </c>
      <c r="I7803" t="s">
        <v>442</v>
      </c>
      <c r="M7803" t="s">
        <v>396</v>
      </c>
      <c r="O7803" t="s">
        <v>195</v>
      </c>
      <c r="P7803">
        <v>2050</v>
      </c>
      <c r="Q7803">
        <v>1</v>
      </c>
    </row>
    <row r="7804" spans="1:17" hidden="1" x14ac:dyDescent="0.25">
      <c r="A7804" t="s">
        <v>531</v>
      </c>
      <c r="B7804" t="s">
        <v>532</v>
      </c>
      <c r="C7804" t="s">
        <v>510</v>
      </c>
      <c r="D7804" t="s">
        <v>362</v>
      </c>
      <c r="E7804" t="s">
        <v>526</v>
      </c>
      <c r="F7804" t="s">
        <v>349</v>
      </c>
      <c r="G7804" t="s">
        <v>189</v>
      </c>
      <c r="H7804" t="s">
        <v>442</v>
      </c>
      <c r="I7804" t="s">
        <v>442</v>
      </c>
      <c r="M7804" t="s">
        <v>396</v>
      </c>
      <c r="O7804" t="s">
        <v>265</v>
      </c>
      <c r="P7804">
        <v>2050</v>
      </c>
      <c r="Q7804">
        <v>0</v>
      </c>
    </row>
    <row r="7805" spans="1:17" hidden="1" x14ac:dyDescent="0.25">
      <c r="A7805" t="s">
        <v>531</v>
      </c>
      <c r="B7805" t="s">
        <v>532</v>
      </c>
      <c r="C7805" t="s">
        <v>510</v>
      </c>
      <c r="D7805" t="s">
        <v>362</v>
      </c>
      <c r="E7805" t="s">
        <v>526</v>
      </c>
      <c r="F7805" t="s">
        <v>349</v>
      </c>
      <c r="G7805" t="s">
        <v>189</v>
      </c>
      <c r="H7805" t="s">
        <v>442</v>
      </c>
      <c r="I7805" t="s">
        <v>442</v>
      </c>
      <c r="M7805" t="s">
        <v>396</v>
      </c>
      <c r="O7805" t="s">
        <v>266</v>
      </c>
      <c r="P7805">
        <v>2050</v>
      </c>
      <c r="Q7805">
        <v>1</v>
      </c>
    </row>
    <row r="7806" spans="1:17" hidden="1" x14ac:dyDescent="0.2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hidden="1" x14ac:dyDescent="0.2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hidden="1" x14ac:dyDescent="0.2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hidden="1" x14ac:dyDescent="0.2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hidden="1" x14ac:dyDescent="0.2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hidden="1" x14ac:dyDescent="0.2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hidden="1" x14ac:dyDescent="0.2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hidden="1" x14ac:dyDescent="0.2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hidden="1" x14ac:dyDescent="0.2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hidden="1" x14ac:dyDescent="0.2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hidden="1" x14ac:dyDescent="0.2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hidden="1" x14ac:dyDescent="0.2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hidden="1" x14ac:dyDescent="0.2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hidden="1" x14ac:dyDescent="0.2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hidden="1" x14ac:dyDescent="0.2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hidden="1" x14ac:dyDescent="0.2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hidden="1" x14ac:dyDescent="0.2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hidden="1" x14ac:dyDescent="0.2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hidden="1" x14ac:dyDescent="0.2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hidden="1" x14ac:dyDescent="0.2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hidden="1" x14ac:dyDescent="0.2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hidden="1" x14ac:dyDescent="0.2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hidden="1" x14ac:dyDescent="0.2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hidden="1" x14ac:dyDescent="0.2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hidden="1" x14ac:dyDescent="0.2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hidden="1" x14ac:dyDescent="0.2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hidden="1" x14ac:dyDescent="0.2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hidden="1" x14ac:dyDescent="0.2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hidden="1" x14ac:dyDescent="0.2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hidden="1" x14ac:dyDescent="0.2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hidden="1" x14ac:dyDescent="0.2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hidden="1" x14ac:dyDescent="0.2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hidden="1" x14ac:dyDescent="0.2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hidden="1" x14ac:dyDescent="0.2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hidden="1" x14ac:dyDescent="0.2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hidden="1" x14ac:dyDescent="0.2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hidden="1" x14ac:dyDescent="0.2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hidden="1" x14ac:dyDescent="0.2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hidden="1" x14ac:dyDescent="0.2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hidden="1" x14ac:dyDescent="0.2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hidden="1" x14ac:dyDescent="0.25">
      <c r="A7846" t="s">
        <v>531</v>
      </c>
      <c r="B7846" t="s">
        <v>532</v>
      </c>
      <c r="C7846" t="s">
        <v>510</v>
      </c>
      <c r="D7846" t="s">
        <v>362</v>
      </c>
      <c r="E7846" t="s">
        <v>526</v>
      </c>
      <c r="F7846" t="s">
        <v>349</v>
      </c>
      <c r="G7846" t="s">
        <v>189</v>
      </c>
      <c r="H7846" t="s">
        <v>456</v>
      </c>
      <c r="I7846" t="s">
        <v>456</v>
      </c>
      <c r="M7846" t="s">
        <v>381</v>
      </c>
      <c r="O7846" t="s">
        <v>195</v>
      </c>
      <c r="P7846">
        <v>2015</v>
      </c>
      <c r="Q7846">
        <v>0</v>
      </c>
    </row>
    <row r="7847" spans="1:17" hidden="1" x14ac:dyDescent="0.25">
      <c r="A7847" t="s">
        <v>531</v>
      </c>
      <c r="B7847" t="s">
        <v>532</v>
      </c>
      <c r="C7847" t="s">
        <v>510</v>
      </c>
      <c r="D7847" t="s">
        <v>362</v>
      </c>
      <c r="E7847" t="s">
        <v>526</v>
      </c>
      <c r="F7847" t="s">
        <v>349</v>
      </c>
      <c r="G7847" t="s">
        <v>189</v>
      </c>
      <c r="H7847" t="s">
        <v>456</v>
      </c>
      <c r="I7847" t="s">
        <v>456</v>
      </c>
      <c r="M7847" t="s">
        <v>381</v>
      </c>
      <c r="O7847" t="s">
        <v>195</v>
      </c>
      <c r="P7847">
        <v>2020</v>
      </c>
      <c r="Q7847">
        <v>0</v>
      </c>
    </row>
    <row r="7848" spans="1:17" hidden="1" x14ac:dyDescent="0.25">
      <c r="A7848" t="s">
        <v>531</v>
      </c>
      <c r="B7848" t="s">
        <v>532</v>
      </c>
      <c r="C7848" t="s">
        <v>510</v>
      </c>
      <c r="D7848" t="s">
        <v>362</v>
      </c>
      <c r="E7848" t="s">
        <v>526</v>
      </c>
      <c r="F7848" t="s">
        <v>349</v>
      </c>
      <c r="G7848" t="s">
        <v>189</v>
      </c>
      <c r="H7848" t="s">
        <v>456</v>
      </c>
      <c r="I7848" t="s">
        <v>456</v>
      </c>
      <c r="M7848" t="s">
        <v>381</v>
      </c>
      <c r="O7848" t="s">
        <v>265</v>
      </c>
      <c r="P7848">
        <v>2020</v>
      </c>
      <c r="Q7848">
        <v>0</v>
      </c>
    </row>
    <row r="7849" spans="1:17" hidden="1" x14ac:dyDescent="0.25">
      <c r="A7849" t="s">
        <v>531</v>
      </c>
      <c r="B7849" t="s">
        <v>532</v>
      </c>
      <c r="C7849" t="s">
        <v>510</v>
      </c>
      <c r="D7849" t="s">
        <v>362</v>
      </c>
      <c r="E7849" t="s">
        <v>526</v>
      </c>
      <c r="F7849" t="s">
        <v>349</v>
      </c>
      <c r="G7849" t="s">
        <v>189</v>
      </c>
      <c r="H7849" t="s">
        <v>456</v>
      </c>
      <c r="I7849" t="s">
        <v>456</v>
      </c>
      <c r="M7849" t="s">
        <v>381</v>
      </c>
      <c r="O7849" t="s">
        <v>266</v>
      </c>
      <c r="P7849">
        <v>2020</v>
      </c>
      <c r="Q7849">
        <v>0</v>
      </c>
    </row>
    <row r="7850" spans="1:17" hidden="1" x14ac:dyDescent="0.25">
      <c r="A7850" t="s">
        <v>531</v>
      </c>
      <c r="B7850" t="s">
        <v>532</v>
      </c>
      <c r="C7850" t="s">
        <v>510</v>
      </c>
      <c r="D7850" t="s">
        <v>362</v>
      </c>
      <c r="E7850" t="s">
        <v>526</v>
      </c>
      <c r="F7850" t="s">
        <v>349</v>
      </c>
      <c r="G7850" t="s">
        <v>189</v>
      </c>
      <c r="H7850" t="s">
        <v>456</v>
      </c>
      <c r="I7850" t="s">
        <v>456</v>
      </c>
      <c r="M7850" t="s">
        <v>381</v>
      </c>
      <c r="O7850" t="s">
        <v>195</v>
      </c>
      <c r="P7850">
        <v>2030</v>
      </c>
      <c r="Q7850">
        <v>0</v>
      </c>
    </row>
    <row r="7851" spans="1:17" hidden="1" x14ac:dyDescent="0.25">
      <c r="A7851" t="s">
        <v>531</v>
      </c>
      <c r="B7851" t="s">
        <v>532</v>
      </c>
      <c r="C7851" t="s">
        <v>510</v>
      </c>
      <c r="D7851" t="s">
        <v>362</v>
      </c>
      <c r="E7851" t="s">
        <v>526</v>
      </c>
      <c r="F7851" t="s">
        <v>349</v>
      </c>
      <c r="G7851" t="s">
        <v>189</v>
      </c>
      <c r="H7851" t="s">
        <v>456</v>
      </c>
      <c r="I7851" t="s">
        <v>456</v>
      </c>
      <c r="M7851" t="s">
        <v>381</v>
      </c>
      <c r="O7851" t="s">
        <v>195</v>
      </c>
      <c r="P7851">
        <v>2050</v>
      </c>
      <c r="Q7851">
        <v>0</v>
      </c>
    </row>
    <row r="7852" spans="1:17" hidden="1" x14ac:dyDescent="0.25">
      <c r="A7852" t="s">
        <v>531</v>
      </c>
      <c r="B7852" t="s">
        <v>532</v>
      </c>
      <c r="C7852" t="s">
        <v>510</v>
      </c>
      <c r="D7852" t="s">
        <v>362</v>
      </c>
      <c r="E7852" t="s">
        <v>526</v>
      </c>
      <c r="F7852" t="s">
        <v>349</v>
      </c>
      <c r="G7852" t="s">
        <v>189</v>
      </c>
      <c r="H7852" t="s">
        <v>456</v>
      </c>
      <c r="I7852" t="s">
        <v>456</v>
      </c>
      <c r="M7852" t="s">
        <v>381</v>
      </c>
      <c r="O7852" t="s">
        <v>265</v>
      </c>
      <c r="P7852">
        <v>2050</v>
      </c>
      <c r="Q7852">
        <v>0</v>
      </c>
    </row>
    <row r="7853" spans="1:17" hidden="1" x14ac:dyDescent="0.25">
      <c r="A7853" t="s">
        <v>531</v>
      </c>
      <c r="B7853" t="s">
        <v>532</v>
      </c>
      <c r="C7853" t="s">
        <v>510</v>
      </c>
      <c r="D7853" t="s">
        <v>362</v>
      </c>
      <c r="E7853" t="s">
        <v>526</v>
      </c>
      <c r="F7853" t="s">
        <v>349</v>
      </c>
      <c r="G7853" t="s">
        <v>189</v>
      </c>
      <c r="H7853" t="s">
        <v>456</v>
      </c>
      <c r="I7853" t="s">
        <v>456</v>
      </c>
      <c r="M7853" t="s">
        <v>381</v>
      </c>
      <c r="O7853" t="s">
        <v>266</v>
      </c>
      <c r="P7853">
        <v>2050</v>
      </c>
      <c r="Q7853">
        <v>0</v>
      </c>
    </row>
    <row r="7854" spans="1:17" hidden="1" x14ac:dyDescent="0.2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hidden="1" x14ac:dyDescent="0.2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hidden="1" x14ac:dyDescent="0.2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hidden="1" x14ac:dyDescent="0.2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hidden="1" x14ac:dyDescent="0.2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hidden="1" x14ac:dyDescent="0.2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hidden="1" x14ac:dyDescent="0.2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hidden="1" x14ac:dyDescent="0.2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hidden="1" x14ac:dyDescent="0.2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hidden="1" x14ac:dyDescent="0.2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hidden="1" x14ac:dyDescent="0.2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hidden="1" x14ac:dyDescent="0.2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hidden="1" x14ac:dyDescent="0.2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hidden="1" x14ac:dyDescent="0.2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hidden="1" x14ac:dyDescent="0.2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hidden="1" x14ac:dyDescent="0.2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hidden="1" x14ac:dyDescent="0.2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hidden="1" x14ac:dyDescent="0.2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hidden="1" x14ac:dyDescent="0.2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hidden="1" x14ac:dyDescent="0.2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hidden="1" x14ac:dyDescent="0.2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hidden="1" x14ac:dyDescent="0.2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hidden="1" x14ac:dyDescent="0.2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hidden="1" x14ac:dyDescent="0.2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hidden="1" x14ac:dyDescent="0.2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hidden="1" x14ac:dyDescent="0.2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hidden="1" x14ac:dyDescent="0.2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hidden="1" x14ac:dyDescent="0.2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hidden="1" x14ac:dyDescent="0.2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hidden="1" x14ac:dyDescent="0.2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hidden="1" x14ac:dyDescent="0.2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hidden="1" x14ac:dyDescent="0.2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hidden="1" x14ac:dyDescent="0.2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hidden="1" x14ac:dyDescent="0.2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hidden="1" x14ac:dyDescent="0.2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hidden="1" x14ac:dyDescent="0.2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hidden="1" x14ac:dyDescent="0.2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hidden="1" x14ac:dyDescent="0.2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hidden="1" x14ac:dyDescent="0.2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hidden="1" x14ac:dyDescent="0.2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hidden="1" x14ac:dyDescent="0.2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hidden="1" x14ac:dyDescent="0.2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hidden="1" x14ac:dyDescent="0.2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hidden="1" x14ac:dyDescent="0.2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hidden="1" x14ac:dyDescent="0.2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hidden="1" x14ac:dyDescent="0.2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hidden="1" x14ac:dyDescent="0.2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hidden="1" x14ac:dyDescent="0.2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hidden="1" x14ac:dyDescent="0.25">
      <c r="A7902" t="s">
        <v>533</v>
      </c>
      <c r="B7902" t="s">
        <v>534</v>
      </c>
      <c r="C7902" t="s">
        <v>535</v>
      </c>
      <c r="D7902" t="s">
        <v>473</v>
      </c>
      <c r="E7902" t="s">
        <v>333</v>
      </c>
      <c r="F7902" t="s">
        <v>349</v>
      </c>
      <c r="G7902" t="s">
        <v>196</v>
      </c>
      <c r="H7902" t="s">
        <v>355</v>
      </c>
      <c r="I7902" t="s">
        <v>136</v>
      </c>
      <c r="K7902" t="s">
        <v>276</v>
      </c>
      <c r="O7902" t="s">
        <v>195</v>
      </c>
      <c r="P7902">
        <v>2015</v>
      </c>
      <c r="Q7902">
        <v>2</v>
      </c>
    </row>
    <row r="7903" spans="1:17" hidden="1" x14ac:dyDescent="0.25">
      <c r="A7903" t="s">
        <v>533</v>
      </c>
      <c r="B7903" t="s">
        <v>534</v>
      </c>
      <c r="C7903" t="s">
        <v>535</v>
      </c>
      <c r="D7903" t="s">
        <v>473</v>
      </c>
      <c r="E7903" t="s">
        <v>333</v>
      </c>
      <c r="F7903" t="s">
        <v>349</v>
      </c>
      <c r="G7903" t="s">
        <v>196</v>
      </c>
      <c r="H7903" t="s">
        <v>355</v>
      </c>
      <c r="I7903" t="s">
        <v>136</v>
      </c>
      <c r="K7903" t="s">
        <v>276</v>
      </c>
      <c r="O7903" t="s">
        <v>195</v>
      </c>
      <c r="P7903">
        <v>2020</v>
      </c>
      <c r="Q7903">
        <v>2</v>
      </c>
    </row>
    <row r="7904" spans="1:17" hidden="1" x14ac:dyDescent="0.25">
      <c r="A7904" t="s">
        <v>533</v>
      </c>
      <c r="B7904" t="s">
        <v>534</v>
      </c>
      <c r="C7904" t="s">
        <v>535</v>
      </c>
      <c r="D7904" t="s">
        <v>473</v>
      </c>
      <c r="E7904" t="s">
        <v>333</v>
      </c>
      <c r="F7904" t="s">
        <v>349</v>
      </c>
      <c r="G7904" t="s">
        <v>196</v>
      </c>
      <c r="H7904" t="s">
        <v>355</v>
      </c>
      <c r="I7904" t="s">
        <v>136</v>
      </c>
      <c r="K7904" t="s">
        <v>276</v>
      </c>
      <c r="O7904" t="s">
        <v>265</v>
      </c>
      <c r="P7904">
        <v>2020</v>
      </c>
      <c r="Q7904">
        <v>1.7</v>
      </c>
    </row>
    <row r="7905" spans="1:17" hidden="1" x14ac:dyDescent="0.2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hidden="1" x14ac:dyDescent="0.25">
      <c r="A7906" t="s">
        <v>533</v>
      </c>
      <c r="B7906" t="s">
        <v>534</v>
      </c>
      <c r="C7906" t="s">
        <v>535</v>
      </c>
      <c r="D7906" t="s">
        <v>473</v>
      </c>
      <c r="E7906" t="s">
        <v>333</v>
      </c>
      <c r="F7906" t="s">
        <v>349</v>
      </c>
      <c r="G7906" t="s">
        <v>196</v>
      </c>
      <c r="H7906" t="s">
        <v>355</v>
      </c>
      <c r="I7906" t="s">
        <v>136</v>
      </c>
      <c r="K7906" t="s">
        <v>276</v>
      </c>
      <c r="O7906" t="s">
        <v>195</v>
      </c>
      <c r="P7906">
        <v>2030</v>
      </c>
      <c r="Q7906">
        <v>2</v>
      </c>
    </row>
    <row r="7907" spans="1:17" hidden="1" x14ac:dyDescent="0.25">
      <c r="A7907" t="s">
        <v>533</v>
      </c>
      <c r="B7907" t="s">
        <v>534</v>
      </c>
      <c r="C7907" t="s">
        <v>535</v>
      </c>
      <c r="D7907" t="s">
        <v>473</v>
      </c>
      <c r="E7907" t="s">
        <v>333</v>
      </c>
      <c r="F7907" t="s">
        <v>349</v>
      </c>
      <c r="G7907" t="s">
        <v>196</v>
      </c>
      <c r="H7907" t="s">
        <v>355</v>
      </c>
      <c r="I7907" t="s">
        <v>136</v>
      </c>
      <c r="K7907" t="s">
        <v>276</v>
      </c>
      <c r="O7907" t="s">
        <v>195</v>
      </c>
      <c r="P7907">
        <v>2050</v>
      </c>
      <c r="Q7907">
        <v>2</v>
      </c>
    </row>
    <row r="7908" spans="1:17" hidden="1" x14ac:dyDescent="0.25">
      <c r="A7908" t="s">
        <v>533</v>
      </c>
      <c r="B7908" t="s">
        <v>534</v>
      </c>
      <c r="C7908" t="s">
        <v>535</v>
      </c>
      <c r="D7908" t="s">
        <v>473</v>
      </c>
      <c r="E7908" t="s">
        <v>333</v>
      </c>
      <c r="F7908" t="s">
        <v>349</v>
      </c>
      <c r="G7908" t="s">
        <v>196</v>
      </c>
      <c r="H7908" t="s">
        <v>355</v>
      </c>
      <c r="I7908" t="s">
        <v>136</v>
      </c>
      <c r="K7908" t="s">
        <v>276</v>
      </c>
      <c r="O7908" t="s">
        <v>265</v>
      </c>
      <c r="P7908">
        <v>2050</v>
      </c>
      <c r="Q7908">
        <v>1.5</v>
      </c>
    </row>
    <row r="7909" spans="1:17" hidden="1" x14ac:dyDescent="0.25">
      <c r="A7909" t="s">
        <v>533</v>
      </c>
      <c r="B7909" t="s">
        <v>534</v>
      </c>
      <c r="C7909" t="s">
        <v>535</v>
      </c>
      <c r="D7909" t="s">
        <v>473</v>
      </c>
      <c r="E7909" t="s">
        <v>333</v>
      </c>
      <c r="F7909" t="s">
        <v>349</v>
      </c>
      <c r="G7909" t="s">
        <v>196</v>
      </c>
      <c r="H7909" t="s">
        <v>355</v>
      </c>
      <c r="I7909" t="s">
        <v>136</v>
      </c>
      <c r="K7909" t="s">
        <v>276</v>
      </c>
      <c r="O7909" t="s">
        <v>266</v>
      </c>
      <c r="P7909">
        <v>2050</v>
      </c>
      <c r="Q7909">
        <v>2.5</v>
      </c>
    </row>
    <row r="7910" spans="1:17" hidden="1" x14ac:dyDescent="0.2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hidden="1" x14ac:dyDescent="0.2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hidden="1" x14ac:dyDescent="0.2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hidden="1" x14ac:dyDescent="0.2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hidden="1" x14ac:dyDescent="0.2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hidden="1" x14ac:dyDescent="0.2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hidden="1" x14ac:dyDescent="0.2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hidden="1" x14ac:dyDescent="0.2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hidden="1" x14ac:dyDescent="0.2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hidden="1" x14ac:dyDescent="0.2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hidden="1" x14ac:dyDescent="0.2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hidden="1" x14ac:dyDescent="0.2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hidden="1" x14ac:dyDescent="0.2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hidden="1" x14ac:dyDescent="0.2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hidden="1" x14ac:dyDescent="0.2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hidden="1" x14ac:dyDescent="0.2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hidden="1" x14ac:dyDescent="0.2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hidden="1" x14ac:dyDescent="0.2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hidden="1" x14ac:dyDescent="0.2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hidden="1" x14ac:dyDescent="0.2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hidden="1" x14ac:dyDescent="0.2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hidden="1" x14ac:dyDescent="0.2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hidden="1" x14ac:dyDescent="0.2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hidden="1" x14ac:dyDescent="0.2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hidden="1" x14ac:dyDescent="0.2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hidden="1" x14ac:dyDescent="0.2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hidden="1" x14ac:dyDescent="0.2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hidden="1" x14ac:dyDescent="0.2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hidden="1" x14ac:dyDescent="0.2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hidden="1" x14ac:dyDescent="0.2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hidden="1" x14ac:dyDescent="0.2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hidden="1" x14ac:dyDescent="0.2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hidden="1" x14ac:dyDescent="0.2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hidden="1" x14ac:dyDescent="0.2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hidden="1" x14ac:dyDescent="0.2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hidden="1" x14ac:dyDescent="0.2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hidden="1" x14ac:dyDescent="0.2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hidden="1" x14ac:dyDescent="0.2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hidden="1" x14ac:dyDescent="0.2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hidden="1" x14ac:dyDescent="0.2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hidden="1" x14ac:dyDescent="0.2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hidden="1" x14ac:dyDescent="0.2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hidden="1" x14ac:dyDescent="0.2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hidden="1" x14ac:dyDescent="0.2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hidden="1" x14ac:dyDescent="0.2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hidden="1" x14ac:dyDescent="0.2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hidden="1" x14ac:dyDescent="0.2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hidden="1" x14ac:dyDescent="0.2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hidden="1" x14ac:dyDescent="0.2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hidden="1" x14ac:dyDescent="0.2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hidden="1" x14ac:dyDescent="0.2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hidden="1" x14ac:dyDescent="0.2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hidden="1" x14ac:dyDescent="0.2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hidden="1" x14ac:dyDescent="0.2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hidden="1" x14ac:dyDescent="0.2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hidden="1" x14ac:dyDescent="0.2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hidden="1" x14ac:dyDescent="0.2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hidden="1" x14ac:dyDescent="0.2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hidden="1" x14ac:dyDescent="0.2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hidden="1" x14ac:dyDescent="0.2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hidden="1" x14ac:dyDescent="0.2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hidden="1" x14ac:dyDescent="0.2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hidden="1" x14ac:dyDescent="0.2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hidden="1" x14ac:dyDescent="0.2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hidden="1" x14ac:dyDescent="0.2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hidden="1" x14ac:dyDescent="0.2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hidden="1" x14ac:dyDescent="0.2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hidden="1" x14ac:dyDescent="0.2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hidden="1" x14ac:dyDescent="0.2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hidden="1" x14ac:dyDescent="0.2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hidden="1" x14ac:dyDescent="0.2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hidden="1" x14ac:dyDescent="0.2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hidden="1" x14ac:dyDescent="0.2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hidden="1" x14ac:dyDescent="0.2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hidden="1" x14ac:dyDescent="0.2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hidden="1" x14ac:dyDescent="0.2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hidden="1" x14ac:dyDescent="0.2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hidden="1" x14ac:dyDescent="0.2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hidden="1" x14ac:dyDescent="0.2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hidden="1" x14ac:dyDescent="0.2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hidden="1" x14ac:dyDescent="0.2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hidden="1" x14ac:dyDescent="0.2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hidden="1" x14ac:dyDescent="0.2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hidden="1" x14ac:dyDescent="0.2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hidden="1" x14ac:dyDescent="0.2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hidden="1" x14ac:dyDescent="0.2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hidden="1" x14ac:dyDescent="0.2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hidden="1" x14ac:dyDescent="0.2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hidden="1" x14ac:dyDescent="0.2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hidden="1" x14ac:dyDescent="0.2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hidden="1" x14ac:dyDescent="0.2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hidden="1" x14ac:dyDescent="0.2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hidden="1" x14ac:dyDescent="0.2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hidden="1" x14ac:dyDescent="0.2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hidden="1" x14ac:dyDescent="0.2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hidden="1" x14ac:dyDescent="0.2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hidden="1" x14ac:dyDescent="0.2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hidden="1" x14ac:dyDescent="0.2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hidden="1" x14ac:dyDescent="0.2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hidden="1" x14ac:dyDescent="0.2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hidden="1" x14ac:dyDescent="0.2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hidden="1" x14ac:dyDescent="0.2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hidden="1" x14ac:dyDescent="0.2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hidden="1" x14ac:dyDescent="0.2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hidden="1" x14ac:dyDescent="0.2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hidden="1" x14ac:dyDescent="0.2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hidden="1" x14ac:dyDescent="0.2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hidden="1" x14ac:dyDescent="0.2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hidden="1" x14ac:dyDescent="0.2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hidden="1" x14ac:dyDescent="0.2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hidden="1" x14ac:dyDescent="0.2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hidden="1" x14ac:dyDescent="0.2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hidden="1" x14ac:dyDescent="0.2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hidden="1" x14ac:dyDescent="0.2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hidden="1" x14ac:dyDescent="0.2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hidden="1" x14ac:dyDescent="0.2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hidden="1" x14ac:dyDescent="0.2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hidden="1" x14ac:dyDescent="0.2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hidden="1" x14ac:dyDescent="0.2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hidden="1" x14ac:dyDescent="0.2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hidden="1" x14ac:dyDescent="0.2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hidden="1" x14ac:dyDescent="0.2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hidden="1" x14ac:dyDescent="0.2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hidden="1" x14ac:dyDescent="0.2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hidden="1" x14ac:dyDescent="0.2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hidden="1" x14ac:dyDescent="0.2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hidden="1" x14ac:dyDescent="0.2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hidden="1" x14ac:dyDescent="0.2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hidden="1" x14ac:dyDescent="0.2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hidden="1" x14ac:dyDescent="0.2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hidden="1" x14ac:dyDescent="0.2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hidden="1" x14ac:dyDescent="0.2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hidden="1" x14ac:dyDescent="0.2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hidden="1" x14ac:dyDescent="0.2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hidden="1" x14ac:dyDescent="0.2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hidden="1" x14ac:dyDescent="0.2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hidden="1" x14ac:dyDescent="0.2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hidden="1" x14ac:dyDescent="0.2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hidden="1" x14ac:dyDescent="0.2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hidden="1" x14ac:dyDescent="0.2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hidden="1" x14ac:dyDescent="0.2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hidden="1" x14ac:dyDescent="0.2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hidden="1" x14ac:dyDescent="0.2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hidden="1" x14ac:dyDescent="0.2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hidden="1" x14ac:dyDescent="0.2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hidden="1" x14ac:dyDescent="0.2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hidden="1" x14ac:dyDescent="0.2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hidden="1" x14ac:dyDescent="0.2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hidden="1" x14ac:dyDescent="0.2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hidden="1" x14ac:dyDescent="0.2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hidden="1" x14ac:dyDescent="0.2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hidden="1" x14ac:dyDescent="0.2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hidden="1" x14ac:dyDescent="0.2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hidden="1" x14ac:dyDescent="0.2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hidden="1" x14ac:dyDescent="0.2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hidden="1" x14ac:dyDescent="0.2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hidden="1" x14ac:dyDescent="0.2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hidden="1" x14ac:dyDescent="0.2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hidden="1" x14ac:dyDescent="0.2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hidden="1" x14ac:dyDescent="0.2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hidden="1" x14ac:dyDescent="0.2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hidden="1" x14ac:dyDescent="0.2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hidden="1" x14ac:dyDescent="0.2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hidden="1" x14ac:dyDescent="0.2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hidden="1" x14ac:dyDescent="0.2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hidden="1" x14ac:dyDescent="0.2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hidden="1" x14ac:dyDescent="0.2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hidden="1" x14ac:dyDescent="0.2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hidden="1" x14ac:dyDescent="0.2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hidden="1" x14ac:dyDescent="0.2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hidden="1" x14ac:dyDescent="0.2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hidden="1" x14ac:dyDescent="0.2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hidden="1" x14ac:dyDescent="0.2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hidden="1" x14ac:dyDescent="0.2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hidden="1" x14ac:dyDescent="0.2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hidden="1" x14ac:dyDescent="0.2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hidden="1" x14ac:dyDescent="0.2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hidden="1" x14ac:dyDescent="0.2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hidden="1" x14ac:dyDescent="0.2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hidden="1" x14ac:dyDescent="0.2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hidden="1" x14ac:dyDescent="0.2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hidden="1" x14ac:dyDescent="0.2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hidden="1" x14ac:dyDescent="0.2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hidden="1" x14ac:dyDescent="0.2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hidden="1" x14ac:dyDescent="0.2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hidden="1" x14ac:dyDescent="0.2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hidden="1" x14ac:dyDescent="0.2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hidden="1" x14ac:dyDescent="0.2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hidden="1" x14ac:dyDescent="0.2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hidden="1" x14ac:dyDescent="0.2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hidden="1" x14ac:dyDescent="0.2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hidden="1" x14ac:dyDescent="0.2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hidden="1" x14ac:dyDescent="0.25">
      <c r="A8102" t="s">
        <v>533</v>
      </c>
      <c r="B8102" t="s">
        <v>534</v>
      </c>
      <c r="C8102" t="s">
        <v>535</v>
      </c>
      <c r="D8102" t="s">
        <v>473</v>
      </c>
      <c r="E8102" t="s">
        <v>333</v>
      </c>
      <c r="F8102" t="s">
        <v>349</v>
      </c>
      <c r="G8102" t="s">
        <v>189</v>
      </c>
      <c r="H8102" t="s">
        <v>437</v>
      </c>
      <c r="I8102" t="s">
        <v>437</v>
      </c>
      <c r="M8102" t="s">
        <v>539</v>
      </c>
      <c r="O8102" t="s">
        <v>195</v>
      </c>
      <c r="P8102">
        <v>2015</v>
      </c>
      <c r="Q8102">
        <v>1</v>
      </c>
    </row>
    <row r="8103" spans="1:17" hidden="1" x14ac:dyDescent="0.25">
      <c r="A8103" t="s">
        <v>533</v>
      </c>
      <c r="B8103" t="s">
        <v>534</v>
      </c>
      <c r="C8103" t="s">
        <v>535</v>
      </c>
      <c r="D8103" t="s">
        <v>473</v>
      </c>
      <c r="E8103" t="s">
        <v>333</v>
      </c>
      <c r="F8103" t="s">
        <v>349</v>
      </c>
      <c r="G8103" t="s">
        <v>189</v>
      </c>
      <c r="H8103" t="s">
        <v>437</v>
      </c>
      <c r="I8103" t="s">
        <v>437</v>
      </c>
      <c r="M8103" t="s">
        <v>539</v>
      </c>
      <c r="O8103" t="s">
        <v>195</v>
      </c>
      <c r="P8103">
        <v>2020</v>
      </c>
      <c r="Q8103">
        <v>1</v>
      </c>
    </row>
    <row r="8104" spans="1:17" hidden="1" x14ac:dyDescent="0.25">
      <c r="A8104" t="s">
        <v>533</v>
      </c>
      <c r="B8104" t="s">
        <v>534</v>
      </c>
      <c r="C8104" t="s">
        <v>535</v>
      </c>
      <c r="D8104" t="s">
        <v>473</v>
      </c>
      <c r="E8104" t="s">
        <v>333</v>
      </c>
      <c r="F8104" t="s">
        <v>349</v>
      </c>
      <c r="G8104" t="s">
        <v>189</v>
      </c>
      <c r="H8104" t="s">
        <v>437</v>
      </c>
      <c r="I8104" t="s">
        <v>437</v>
      </c>
      <c r="M8104" t="s">
        <v>539</v>
      </c>
      <c r="O8104" t="s">
        <v>265</v>
      </c>
      <c r="P8104">
        <v>2020</v>
      </c>
      <c r="Q8104">
        <v>0</v>
      </c>
    </row>
    <row r="8105" spans="1:17" hidden="1" x14ac:dyDescent="0.25">
      <c r="A8105" t="s">
        <v>533</v>
      </c>
      <c r="B8105" t="s">
        <v>534</v>
      </c>
      <c r="C8105" t="s">
        <v>535</v>
      </c>
      <c r="D8105" t="s">
        <v>473</v>
      </c>
      <c r="E8105" t="s">
        <v>333</v>
      </c>
      <c r="F8105" t="s">
        <v>349</v>
      </c>
      <c r="G8105" t="s">
        <v>189</v>
      </c>
      <c r="H8105" t="s">
        <v>437</v>
      </c>
      <c r="I8105" t="s">
        <v>437</v>
      </c>
      <c r="M8105" t="s">
        <v>539</v>
      </c>
      <c r="O8105" t="s">
        <v>266</v>
      </c>
      <c r="P8105">
        <v>2020</v>
      </c>
      <c r="Q8105">
        <v>1</v>
      </c>
    </row>
    <row r="8106" spans="1:17" hidden="1" x14ac:dyDescent="0.25">
      <c r="A8106" t="s">
        <v>533</v>
      </c>
      <c r="B8106" t="s">
        <v>534</v>
      </c>
      <c r="C8106" t="s">
        <v>535</v>
      </c>
      <c r="D8106" t="s">
        <v>473</v>
      </c>
      <c r="E8106" t="s">
        <v>333</v>
      </c>
      <c r="F8106" t="s">
        <v>349</v>
      </c>
      <c r="G8106" t="s">
        <v>189</v>
      </c>
      <c r="H8106" t="s">
        <v>437</v>
      </c>
      <c r="I8106" t="s">
        <v>437</v>
      </c>
      <c r="M8106" t="s">
        <v>539</v>
      </c>
      <c r="O8106" t="s">
        <v>195</v>
      </c>
      <c r="P8106">
        <v>2030</v>
      </c>
      <c r="Q8106">
        <v>1</v>
      </c>
    </row>
    <row r="8107" spans="1:17" hidden="1" x14ac:dyDescent="0.25">
      <c r="A8107" t="s">
        <v>533</v>
      </c>
      <c r="B8107" t="s">
        <v>534</v>
      </c>
      <c r="C8107" t="s">
        <v>535</v>
      </c>
      <c r="D8107" t="s">
        <v>473</v>
      </c>
      <c r="E8107" t="s">
        <v>333</v>
      </c>
      <c r="F8107" t="s">
        <v>349</v>
      </c>
      <c r="G8107" t="s">
        <v>189</v>
      </c>
      <c r="H8107" t="s">
        <v>437</v>
      </c>
      <c r="I8107" t="s">
        <v>437</v>
      </c>
      <c r="M8107" t="s">
        <v>539</v>
      </c>
      <c r="O8107" t="s">
        <v>195</v>
      </c>
      <c r="P8107">
        <v>2050</v>
      </c>
      <c r="Q8107">
        <v>1</v>
      </c>
    </row>
    <row r="8108" spans="1:17" hidden="1" x14ac:dyDescent="0.25">
      <c r="A8108" t="s">
        <v>533</v>
      </c>
      <c r="B8108" t="s">
        <v>534</v>
      </c>
      <c r="C8108" t="s">
        <v>535</v>
      </c>
      <c r="D8108" t="s">
        <v>473</v>
      </c>
      <c r="E8108" t="s">
        <v>333</v>
      </c>
      <c r="F8108" t="s">
        <v>349</v>
      </c>
      <c r="G8108" t="s">
        <v>189</v>
      </c>
      <c r="H8108" t="s">
        <v>437</v>
      </c>
      <c r="I8108" t="s">
        <v>437</v>
      </c>
      <c r="M8108" t="s">
        <v>539</v>
      </c>
      <c r="O8108" t="s">
        <v>265</v>
      </c>
      <c r="P8108">
        <v>2050</v>
      </c>
      <c r="Q8108">
        <v>0</v>
      </c>
    </row>
    <row r="8109" spans="1:17" hidden="1" x14ac:dyDescent="0.25">
      <c r="A8109" t="s">
        <v>533</v>
      </c>
      <c r="B8109" t="s">
        <v>534</v>
      </c>
      <c r="C8109" t="s">
        <v>535</v>
      </c>
      <c r="D8109" t="s">
        <v>473</v>
      </c>
      <c r="E8109" t="s">
        <v>333</v>
      </c>
      <c r="F8109" t="s">
        <v>349</v>
      </c>
      <c r="G8109" t="s">
        <v>189</v>
      </c>
      <c r="H8109" t="s">
        <v>437</v>
      </c>
      <c r="I8109" t="s">
        <v>437</v>
      </c>
      <c r="M8109" t="s">
        <v>539</v>
      </c>
      <c r="O8109" t="s">
        <v>266</v>
      </c>
      <c r="P8109">
        <v>2050</v>
      </c>
      <c r="Q8109">
        <v>1</v>
      </c>
    </row>
    <row r="8110" spans="1:17" hidden="1" x14ac:dyDescent="0.2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hidden="1" x14ac:dyDescent="0.2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hidden="1" x14ac:dyDescent="0.2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hidden="1" x14ac:dyDescent="0.2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hidden="1" x14ac:dyDescent="0.2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hidden="1" x14ac:dyDescent="0.2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hidden="1" x14ac:dyDescent="0.2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hidden="1" x14ac:dyDescent="0.2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hidden="1" x14ac:dyDescent="0.25">
      <c r="A8118" t="s">
        <v>533</v>
      </c>
      <c r="B8118" t="s">
        <v>534</v>
      </c>
      <c r="C8118" t="s">
        <v>535</v>
      </c>
      <c r="D8118" t="s">
        <v>473</v>
      </c>
      <c r="E8118" t="s">
        <v>333</v>
      </c>
      <c r="F8118" t="s">
        <v>349</v>
      </c>
      <c r="G8118" t="s">
        <v>189</v>
      </c>
      <c r="H8118" t="s">
        <v>442</v>
      </c>
      <c r="I8118" t="s">
        <v>442</v>
      </c>
      <c r="M8118" t="s">
        <v>539</v>
      </c>
      <c r="O8118" t="s">
        <v>195</v>
      </c>
      <c r="P8118">
        <v>2015</v>
      </c>
      <c r="Q8118">
        <v>1</v>
      </c>
    </row>
    <row r="8119" spans="1:17" hidden="1" x14ac:dyDescent="0.25">
      <c r="A8119" t="s">
        <v>533</v>
      </c>
      <c r="B8119" t="s">
        <v>534</v>
      </c>
      <c r="C8119" t="s">
        <v>535</v>
      </c>
      <c r="D8119" t="s">
        <v>473</v>
      </c>
      <c r="E8119" t="s">
        <v>333</v>
      </c>
      <c r="F8119" t="s">
        <v>349</v>
      </c>
      <c r="G8119" t="s">
        <v>189</v>
      </c>
      <c r="H8119" t="s">
        <v>442</v>
      </c>
      <c r="I8119" t="s">
        <v>442</v>
      </c>
      <c r="M8119" t="s">
        <v>539</v>
      </c>
      <c r="O8119" t="s">
        <v>195</v>
      </c>
      <c r="P8119">
        <v>2020</v>
      </c>
      <c r="Q8119">
        <v>1</v>
      </c>
    </row>
    <row r="8120" spans="1:17" hidden="1" x14ac:dyDescent="0.25">
      <c r="A8120" t="s">
        <v>533</v>
      </c>
      <c r="B8120" t="s">
        <v>534</v>
      </c>
      <c r="C8120" t="s">
        <v>535</v>
      </c>
      <c r="D8120" t="s">
        <v>473</v>
      </c>
      <c r="E8120" t="s">
        <v>333</v>
      </c>
      <c r="F8120" t="s">
        <v>349</v>
      </c>
      <c r="G8120" t="s">
        <v>189</v>
      </c>
      <c r="H8120" t="s">
        <v>442</v>
      </c>
      <c r="I8120" t="s">
        <v>442</v>
      </c>
      <c r="M8120" t="s">
        <v>539</v>
      </c>
      <c r="O8120" t="s">
        <v>265</v>
      </c>
      <c r="P8120">
        <v>2020</v>
      </c>
      <c r="Q8120">
        <v>0</v>
      </c>
    </row>
    <row r="8121" spans="1:17" hidden="1" x14ac:dyDescent="0.25">
      <c r="A8121" t="s">
        <v>533</v>
      </c>
      <c r="B8121" t="s">
        <v>534</v>
      </c>
      <c r="C8121" t="s">
        <v>535</v>
      </c>
      <c r="D8121" t="s">
        <v>473</v>
      </c>
      <c r="E8121" t="s">
        <v>333</v>
      </c>
      <c r="F8121" t="s">
        <v>349</v>
      </c>
      <c r="G8121" t="s">
        <v>189</v>
      </c>
      <c r="H8121" t="s">
        <v>442</v>
      </c>
      <c r="I8121" t="s">
        <v>442</v>
      </c>
      <c r="M8121" t="s">
        <v>539</v>
      </c>
      <c r="O8121" t="s">
        <v>266</v>
      </c>
      <c r="P8121">
        <v>2020</v>
      </c>
      <c r="Q8121">
        <v>1</v>
      </c>
    </row>
    <row r="8122" spans="1:17" hidden="1" x14ac:dyDescent="0.25">
      <c r="A8122" t="s">
        <v>533</v>
      </c>
      <c r="B8122" t="s">
        <v>534</v>
      </c>
      <c r="C8122" t="s">
        <v>535</v>
      </c>
      <c r="D8122" t="s">
        <v>473</v>
      </c>
      <c r="E8122" t="s">
        <v>333</v>
      </c>
      <c r="F8122" t="s">
        <v>349</v>
      </c>
      <c r="G8122" t="s">
        <v>189</v>
      </c>
      <c r="H8122" t="s">
        <v>442</v>
      </c>
      <c r="I8122" t="s">
        <v>442</v>
      </c>
      <c r="M8122" t="s">
        <v>539</v>
      </c>
      <c r="O8122" t="s">
        <v>195</v>
      </c>
      <c r="P8122">
        <v>2030</v>
      </c>
      <c r="Q8122">
        <v>1</v>
      </c>
    </row>
    <row r="8123" spans="1:17" hidden="1" x14ac:dyDescent="0.25">
      <c r="A8123" t="s">
        <v>533</v>
      </c>
      <c r="B8123" t="s">
        <v>534</v>
      </c>
      <c r="C8123" t="s">
        <v>535</v>
      </c>
      <c r="D8123" t="s">
        <v>473</v>
      </c>
      <c r="E8123" t="s">
        <v>333</v>
      </c>
      <c r="F8123" t="s">
        <v>349</v>
      </c>
      <c r="G8123" t="s">
        <v>189</v>
      </c>
      <c r="H8123" t="s">
        <v>442</v>
      </c>
      <c r="I8123" t="s">
        <v>442</v>
      </c>
      <c r="M8123" t="s">
        <v>539</v>
      </c>
      <c r="O8123" t="s">
        <v>195</v>
      </c>
      <c r="P8123">
        <v>2050</v>
      </c>
      <c r="Q8123">
        <v>1</v>
      </c>
    </row>
    <row r="8124" spans="1:17" hidden="1" x14ac:dyDescent="0.25">
      <c r="A8124" t="s">
        <v>533</v>
      </c>
      <c r="B8124" t="s">
        <v>534</v>
      </c>
      <c r="C8124" t="s">
        <v>535</v>
      </c>
      <c r="D8124" t="s">
        <v>473</v>
      </c>
      <c r="E8124" t="s">
        <v>333</v>
      </c>
      <c r="F8124" t="s">
        <v>349</v>
      </c>
      <c r="G8124" t="s">
        <v>189</v>
      </c>
      <c r="H8124" t="s">
        <v>442</v>
      </c>
      <c r="I8124" t="s">
        <v>442</v>
      </c>
      <c r="M8124" t="s">
        <v>539</v>
      </c>
      <c r="O8124" t="s">
        <v>265</v>
      </c>
      <c r="P8124">
        <v>2050</v>
      </c>
      <c r="Q8124">
        <v>0</v>
      </c>
    </row>
    <row r="8125" spans="1:17" hidden="1" x14ac:dyDescent="0.25">
      <c r="A8125" t="s">
        <v>533</v>
      </c>
      <c r="B8125" t="s">
        <v>534</v>
      </c>
      <c r="C8125" t="s">
        <v>535</v>
      </c>
      <c r="D8125" t="s">
        <v>473</v>
      </c>
      <c r="E8125" t="s">
        <v>333</v>
      </c>
      <c r="F8125" t="s">
        <v>349</v>
      </c>
      <c r="G8125" t="s">
        <v>189</v>
      </c>
      <c r="H8125" t="s">
        <v>442</v>
      </c>
      <c r="I8125" t="s">
        <v>442</v>
      </c>
      <c r="M8125" t="s">
        <v>539</v>
      </c>
      <c r="O8125" t="s">
        <v>266</v>
      </c>
      <c r="P8125">
        <v>2050</v>
      </c>
      <c r="Q8125">
        <v>1</v>
      </c>
    </row>
    <row r="8126" spans="1:17" hidden="1" x14ac:dyDescent="0.2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hidden="1" x14ac:dyDescent="0.2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hidden="1" x14ac:dyDescent="0.2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hidden="1" x14ac:dyDescent="0.2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hidden="1" x14ac:dyDescent="0.2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hidden="1" x14ac:dyDescent="0.2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hidden="1" x14ac:dyDescent="0.2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hidden="1" x14ac:dyDescent="0.2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hidden="1" x14ac:dyDescent="0.2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hidden="1" x14ac:dyDescent="0.2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hidden="1" x14ac:dyDescent="0.2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hidden="1" x14ac:dyDescent="0.2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hidden="1" x14ac:dyDescent="0.2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hidden="1" x14ac:dyDescent="0.2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hidden="1" x14ac:dyDescent="0.2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hidden="1" x14ac:dyDescent="0.2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hidden="1" x14ac:dyDescent="0.2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hidden="1" x14ac:dyDescent="0.2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hidden="1" x14ac:dyDescent="0.2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hidden="1" x14ac:dyDescent="0.2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hidden="1" x14ac:dyDescent="0.2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hidden="1" x14ac:dyDescent="0.2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hidden="1" x14ac:dyDescent="0.2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hidden="1" x14ac:dyDescent="0.2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hidden="1" x14ac:dyDescent="0.2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hidden="1" x14ac:dyDescent="0.2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hidden="1" x14ac:dyDescent="0.2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hidden="1" x14ac:dyDescent="0.2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hidden="1" x14ac:dyDescent="0.2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hidden="1" x14ac:dyDescent="0.2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hidden="1" x14ac:dyDescent="0.2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hidden="1" x14ac:dyDescent="0.2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hidden="1" x14ac:dyDescent="0.2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hidden="1" x14ac:dyDescent="0.2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hidden="1" x14ac:dyDescent="0.2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hidden="1" x14ac:dyDescent="0.2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hidden="1" x14ac:dyDescent="0.2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hidden="1" x14ac:dyDescent="0.2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hidden="1" x14ac:dyDescent="0.2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hidden="1" x14ac:dyDescent="0.2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hidden="1" x14ac:dyDescent="0.2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hidden="1" x14ac:dyDescent="0.2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hidden="1" x14ac:dyDescent="0.2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hidden="1" x14ac:dyDescent="0.2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hidden="1" x14ac:dyDescent="0.2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hidden="1" x14ac:dyDescent="0.2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hidden="1" x14ac:dyDescent="0.2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hidden="1" x14ac:dyDescent="0.2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hidden="1" x14ac:dyDescent="0.2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hidden="1" x14ac:dyDescent="0.2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hidden="1" x14ac:dyDescent="0.2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hidden="1" x14ac:dyDescent="0.2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hidden="1" x14ac:dyDescent="0.2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hidden="1" x14ac:dyDescent="0.2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hidden="1" x14ac:dyDescent="0.2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hidden="1" x14ac:dyDescent="0.2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hidden="1" x14ac:dyDescent="0.2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hidden="1" x14ac:dyDescent="0.2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hidden="1" x14ac:dyDescent="0.2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hidden="1" x14ac:dyDescent="0.2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hidden="1" x14ac:dyDescent="0.2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hidden="1" x14ac:dyDescent="0.2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hidden="1" x14ac:dyDescent="0.2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hidden="1" x14ac:dyDescent="0.2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hidden="1" x14ac:dyDescent="0.25">
      <c r="A8190" t="s">
        <v>541</v>
      </c>
      <c r="B8190" t="s">
        <v>542</v>
      </c>
      <c r="C8190" t="s">
        <v>535</v>
      </c>
      <c r="D8190" t="s">
        <v>473</v>
      </c>
      <c r="E8190" t="s">
        <v>333</v>
      </c>
      <c r="F8190" t="s">
        <v>188</v>
      </c>
      <c r="G8190" t="s">
        <v>196</v>
      </c>
      <c r="H8190" t="s">
        <v>355</v>
      </c>
      <c r="I8190" t="s">
        <v>136</v>
      </c>
      <c r="K8190" t="s">
        <v>276</v>
      </c>
      <c r="O8190" t="s">
        <v>195</v>
      </c>
      <c r="P8190">
        <v>2015</v>
      </c>
      <c r="Q8190">
        <v>2</v>
      </c>
    </row>
    <row r="8191" spans="1:17" hidden="1" x14ac:dyDescent="0.25">
      <c r="A8191" t="s">
        <v>541</v>
      </c>
      <c r="B8191" t="s">
        <v>542</v>
      </c>
      <c r="C8191" t="s">
        <v>535</v>
      </c>
      <c r="D8191" t="s">
        <v>473</v>
      </c>
      <c r="E8191" t="s">
        <v>333</v>
      </c>
      <c r="F8191" t="s">
        <v>188</v>
      </c>
      <c r="G8191" t="s">
        <v>196</v>
      </c>
      <c r="H8191" t="s">
        <v>355</v>
      </c>
      <c r="I8191" t="s">
        <v>136</v>
      </c>
      <c r="K8191" t="s">
        <v>276</v>
      </c>
      <c r="O8191" t="s">
        <v>195</v>
      </c>
      <c r="P8191">
        <v>2020</v>
      </c>
      <c r="Q8191">
        <v>2</v>
      </c>
    </row>
    <row r="8192" spans="1:17" hidden="1" x14ac:dyDescent="0.25">
      <c r="A8192" t="s">
        <v>541</v>
      </c>
      <c r="B8192" t="s">
        <v>542</v>
      </c>
      <c r="C8192" t="s">
        <v>535</v>
      </c>
      <c r="D8192" t="s">
        <v>473</v>
      </c>
      <c r="E8192" t="s">
        <v>333</v>
      </c>
      <c r="F8192" t="s">
        <v>188</v>
      </c>
      <c r="G8192" t="s">
        <v>196</v>
      </c>
      <c r="H8192" t="s">
        <v>355</v>
      </c>
      <c r="I8192" t="s">
        <v>136</v>
      </c>
      <c r="K8192" t="s">
        <v>276</v>
      </c>
      <c r="O8192" t="s">
        <v>265</v>
      </c>
      <c r="P8192">
        <v>2020</v>
      </c>
      <c r="Q8192">
        <v>1.7</v>
      </c>
    </row>
    <row r="8193" spans="1:17" hidden="1" x14ac:dyDescent="0.2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hidden="1" x14ac:dyDescent="0.25">
      <c r="A8194" t="s">
        <v>541</v>
      </c>
      <c r="B8194" t="s">
        <v>542</v>
      </c>
      <c r="C8194" t="s">
        <v>535</v>
      </c>
      <c r="D8194" t="s">
        <v>473</v>
      </c>
      <c r="E8194" t="s">
        <v>333</v>
      </c>
      <c r="F8194" t="s">
        <v>188</v>
      </c>
      <c r="G8194" t="s">
        <v>196</v>
      </c>
      <c r="H8194" t="s">
        <v>355</v>
      </c>
      <c r="I8194" t="s">
        <v>136</v>
      </c>
      <c r="K8194" t="s">
        <v>276</v>
      </c>
      <c r="O8194" t="s">
        <v>195</v>
      </c>
      <c r="P8194">
        <v>2030</v>
      </c>
      <c r="Q8194">
        <v>2</v>
      </c>
    </row>
    <row r="8195" spans="1:17" hidden="1" x14ac:dyDescent="0.25">
      <c r="A8195" t="s">
        <v>541</v>
      </c>
      <c r="B8195" t="s">
        <v>542</v>
      </c>
      <c r="C8195" t="s">
        <v>535</v>
      </c>
      <c r="D8195" t="s">
        <v>473</v>
      </c>
      <c r="E8195" t="s">
        <v>333</v>
      </c>
      <c r="F8195" t="s">
        <v>188</v>
      </c>
      <c r="G8195" t="s">
        <v>196</v>
      </c>
      <c r="H8195" t="s">
        <v>355</v>
      </c>
      <c r="I8195" t="s">
        <v>136</v>
      </c>
      <c r="K8195" t="s">
        <v>276</v>
      </c>
      <c r="O8195" t="s">
        <v>195</v>
      </c>
      <c r="P8195">
        <v>2050</v>
      </c>
      <c r="Q8195">
        <v>2</v>
      </c>
    </row>
    <row r="8196" spans="1:17" hidden="1" x14ac:dyDescent="0.25">
      <c r="A8196" t="s">
        <v>541</v>
      </c>
      <c r="B8196" t="s">
        <v>542</v>
      </c>
      <c r="C8196" t="s">
        <v>535</v>
      </c>
      <c r="D8196" t="s">
        <v>473</v>
      </c>
      <c r="E8196" t="s">
        <v>333</v>
      </c>
      <c r="F8196" t="s">
        <v>188</v>
      </c>
      <c r="G8196" t="s">
        <v>196</v>
      </c>
      <c r="H8196" t="s">
        <v>355</v>
      </c>
      <c r="I8196" t="s">
        <v>136</v>
      </c>
      <c r="K8196" t="s">
        <v>276</v>
      </c>
      <c r="O8196" t="s">
        <v>265</v>
      </c>
      <c r="P8196">
        <v>2050</v>
      </c>
      <c r="Q8196">
        <v>1.5</v>
      </c>
    </row>
    <row r="8197" spans="1:17" hidden="1" x14ac:dyDescent="0.25">
      <c r="A8197" t="s">
        <v>541</v>
      </c>
      <c r="B8197" t="s">
        <v>542</v>
      </c>
      <c r="C8197" t="s">
        <v>535</v>
      </c>
      <c r="D8197" t="s">
        <v>473</v>
      </c>
      <c r="E8197" t="s">
        <v>333</v>
      </c>
      <c r="F8197" t="s">
        <v>188</v>
      </c>
      <c r="G8197" t="s">
        <v>196</v>
      </c>
      <c r="H8197" t="s">
        <v>355</v>
      </c>
      <c r="I8197" t="s">
        <v>136</v>
      </c>
      <c r="K8197" t="s">
        <v>276</v>
      </c>
      <c r="O8197" t="s">
        <v>266</v>
      </c>
      <c r="P8197">
        <v>2050</v>
      </c>
      <c r="Q8197">
        <v>2.5</v>
      </c>
    </row>
    <row r="8198" spans="1:17" hidden="1" x14ac:dyDescent="0.2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hidden="1" x14ac:dyDescent="0.2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hidden="1" x14ac:dyDescent="0.2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hidden="1" x14ac:dyDescent="0.2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hidden="1" x14ac:dyDescent="0.2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hidden="1" x14ac:dyDescent="0.2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hidden="1" x14ac:dyDescent="0.2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hidden="1" x14ac:dyDescent="0.2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hidden="1" x14ac:dyDescent="0.2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hidden="1" x14ac:dyDescent="0.2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hidden="1" x14ac:dyDescent="0.2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hidden="1" x14ac:dyDescent="0.2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hidden="1" x14ac:dyDescent="0.2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hidden="1" x14ac:dyDescent="0.2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hidden="1" x14ac:dyDescent="0.2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hidden="1" x14ac:dyDescent="0.2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hidden="1" x14ac:dyDescent="0.2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hidden="1" x14ac:dyDescent="0.2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hidden="1" x14ac:dyDescent="0.2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hidden="1" x14ac:dyDescent="0.2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hidden="1" x14ac:dyDescent="0.2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hidden="1" x14ac:dyDescent="0.2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hidden="1" x14ac:dyDescent="0.2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hidden="1" x14ac:dyDescent="0.2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hidden="1" x14ac:dyDescent="0.2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hidden="1" x14ac:dyDescent="0.2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hidden="1" x14ac:dyDescent="0.2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hidden="1" x14ac:dyDescent="0.2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hidden="1" x14ac:dyDescent="0.2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hidden="1" x14ac:dyDescent="0.2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hidden="1" x14ac:dyDescent="0.2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hidden="1" x14ac:dyDescent="0.2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hidden="1" x14ac:dyDescent="0.2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hidden="1" x14ac:dyDescent="0.2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hidden="1" x14ac:dyDescent="0.2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hidden="1" x14ac:dyDescent="0.2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hidden="1" x14ac:dyDescent="0.2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hidden="1" x14ac:dyDescent="0.2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hidden="1" x14ac:dyDescent="0.2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hidden="1" x14ac:dyDescent="0.2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hidden="1" x14ac:dyDescent="0.2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hidden="1" x14ac:dyDescent="0.2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hidden="1" x14ac:dyDescent="0.2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hidden="1" x14ac:dyDescent="0.2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hidden="1" x14ac:dyDescent="0.2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hidden="1" x14ac:dyDescent="0.2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hidden="1" x14ac:dyDescent="0.2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hidden="1" x14ac:dyDescent="0.2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hidden="1" x14ac:dyDescent="0.2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hidden="1" x14ac:dyDescent="0.2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hidden="1" x14ac:dyDescent="0.2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hidden="1" x14ac:dyDescent="0.2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hidden="1" x14ac:dyDescent="0.2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hidden="1" x14ac:dyDescent="0.2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hidden="1" x14ac:dyDescent="0.2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hidden="1" x14ac:dyDescent="0.2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hidden="1" x14ac:dyDescent="0.2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hidden="1" x14ac:dyDescent="0.2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hidden="1" x14ac:dyDescent="0.2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hidden="1" x14ac:dyDescent="0.2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hidden="1" x14ac:dyDescent="0.2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hidden="1" x14ac:dyDescent="0.2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hidden="1" x14ac:dyDescent="0.2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hidden="1" x14ac:dyDescent="0.2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hidden="1" x14ac:dyDescent="0.2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hidden="1" x14ac:dyDescent="0.2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hidden="1" x14ac:dyDescent="0.2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hidden="1" x14ac:dyDescent="0.2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hidden="1" x14ac:dyDescent="0.2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hidden="1" x14ac:dyDescent="0.2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hidden="1" x14ac:dyDescent="0.2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hidden="1" x14ac:dyDescent="0.2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hidden="1" x14ac:dyDescent="0.2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hidden="1" x14ac:dyDescent="0.2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hidden="1" x14ac:dyDescent="0.2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hidden="1" x14ac:dyDescent="0.2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hidden="1" x14ac:dyDescent="0.2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hidden="1" x14ac:dyDescent="0.2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hidden="1" x14ac:dyDescent="0.2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hidden="1" x14ac:dyDescent="0.2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hidden="1" x14ac:dyDescent="0.2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hidden="1" x14ac:dyDescent="0.2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hidden="1" x14ac:dyDescent="0.2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hidden="1" x14ac:dyDescent="0.2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hidden="1" x14ac:dyDescent="0.2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hidden="1" x14ac:dyDescent="0.2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hidden="1" x14ac:dyDescent="0.2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hidden="1" x14ac:dyDescent="0.2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hidden="1" x14ac:dyDescent="0.2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hidden="1" x14ac:dyDescent="0.2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hidden="1" x14ac:dyDescent="0.2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hidden="1" x14ac:dyDescent="0.2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hidden="1" x14ac:dyDescent="0.2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hidden="1" x14ac:dyDescent="0.2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hidden="1" x14ac:dyDescent="0.2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hidden="1" x14ac:dyDescent="0.2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hidden="1" x14ac:dyDescent="0.2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hidden="1" x14ac:dyDescent="0.2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hidden="1" x14ac:dyDescent="0.2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hidden="1" x14ac:dyDescent="0.2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hidden="1" x14ac:dyDescent="0.2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hidden="1" x14ac:dyDescent="0.2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hidden="1" x14ac:dyDescent="0.2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hidden="1" x14ac:dyDescent="0.2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hidden="1" x14ac:dyDescent="0.2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hidden="1" x14ac:dyDescent="0.2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hidden="1" x14ac:dyDescent="0.2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hidden="1" x14ac:dyDescent="0.2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hidden="1" x14ac:dyDescent="0.2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hidden="1" x14ac:dyDescent="0.2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hidden="1" x14ac:dyDescent="0.2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hidden="1" x14ac:dyDescent="0.2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hidden="1" x14ac:dyDescent="0.2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hidden="1" x14ac:dyDescent="0.2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hidden="1" x14ac:dyDescent="0.2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hidden="1" x14ac:dyDescent="0.2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hidden="1" x14ac:dyDescent="0.2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hidden="1" x14ac:dyDescent="0.2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hidden="1" x14ac:dyDescent="0.2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hidden="1" x14ac:dyDescent="0.2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hidden="1" x14ac:dyDescent="0.2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hidden="1" x14ac:dyDescent="0.2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hidden="1" x14ac:dyDescent="0.2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hidden="1" x14ac:dyDescent="0.2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hidden="1" x14ac:dyDescent="0.2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hidden="1" x14ac:dyDescent="0.2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hidden="1" x14ac:dyDescent="0.2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hidden="1" x14ac:dyDescent="0.2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hidden="1" x14ac:dyDescent="0.2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hidden="1" x14ac:dyDescent="0.2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hidden="1" x14ac:dyDescent="0.2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hidden="1" x14ac:dyDescent="0.2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hidden="1" x14ac:dyDescent="0.2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hidden="1" x14ac:dyDescent="0.2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hidden="1" x14ac:dyDescent="0.2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hidden="1" x14ac:dyDescent="0.2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hidden="1" x14ac:dyDescent="0.2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hidden="1" x14ac:dyDescent="0.2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hidden="1" x14ac:dyDescent="0.2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hidden="1" x14ac:dyDescent="0.2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hidden="1" x14ac:dyDescent="0.2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hidden="1" x14ac:dyDescent="0.2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hidden="1" x14ac:dyDescent="0.2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hidden="1" x14ac:dyDescent="0.2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hidden="1" x14ac:dyDescent="0.2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hidden="1" x14ac:dyDescent="0.2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hidden="1" x14ac:dyDescent="0.2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hidden="1" x14ac:dyDescent="0.2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hidden="1" x14ac:dyDescent="0.2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hidden="1" x14ac:dyDescent="0.2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hidden="1" x14ac:dyDescent="0.2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hidden="1" x14ac:dyDescent="0.2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hidden="1" x14ac:dyDescent="0.2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hidden="1" x14ac:dyDescent="0.2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hidden="1" x14ac:dyDescent="0.2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hidden="1" x14ac:dyDescent="0.2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hidden="1" x14ac:dyDescent="0.2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hidden="1" x14ac:dyDescent="0.2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hidden="1" x14ac:dyDescent="0.2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hidden="1" x14ac:dyDescent="0.2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hidden="1" x14ac:dyDescent="0.2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hidden="1" x14ac:dyDescent="0.2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hidden="1" x14ac:dyDescent="0.2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hidden="1" x14ac:dyDescent="0.2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hidden="1" x14ac:dyDescent="0.2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hidden="1" x14ac:dyDescent="0.2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hidden="1" x14ac:dyDescent="0.2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hidden="1" x14ac:dyDescent="0.2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hidden="1" x14ac:dyDescent="0.2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hidden="1" x14ac:dyDescent="0.2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hidden="1" x14ac:dyDescent="0.2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hidden="1" x14ac:dyDescent="0.2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hidden="1" x14ac:dyDescent="0.2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hidden="1" x14ac:dyDescent="0.2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hidden="1" x14ac:dyDescent="0.2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hidden="1" x14ac:dyDescent="0.2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hidden="1" x14ac:dyDescent="0.2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hidden="1" x14ac:dyDescent="0.2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hidden="1" x14ac:dyDescent="0.2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hidden="1" x14ac:dyDescent="0.2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hidden="1" x14ac:dyDescent="0.2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hidden="1" x14ac:dyDescent="0.2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hidden="1" x14ac:dyDescent="0.2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hidden="1" x14ac:dyDescent="0.2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hidden="1" x14ac:dyDescent="0.2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hidden="1" x14ac:dyDescent="0.2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hidden="1" x14ac:dyDescent="0.2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hidden="1" x14ac:dyDescent="0.2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hidden="1" x14ac:dyDescent="0.2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hidden="1" x14ac:dyDescent="0.2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hidden="1" x14ac:dyDescent="0.2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hidden="1" x14ac:dyDescent="0.2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hidden="1" x14ac:dyDescent="0.25">
      <c r="A8390" t="s">
        <v>541</v>
      </c>
      <c r="B8390" t="s">
        <v>542</v>
      </c>
      <c r="C8390" t="s">
        <v>535</v>
      </c>
      <c r="D8390" t="s">
        <v>473</v>
      </c>
      <c r="E8390" t="s">
        <v>333</v>
      </c>
      <c r="F8390" t="s">
        <v>188</v>
      </c>
      <c r="G8390" t="s">
        <v>189</v>
      </c>
      <c r="H8390" t="s">
        <v>437</v>
      </c>
      <c r="I8390" t="s">
        <v>437</v>
      </c>
      <c r="M8390" t="s">
        <v>539</v>
      </c>
      <c r="O8390" t="s">
        <v>195</v>
      </c>
      <c r="P8390">
        <v>2015</v>
      </c>
      <c r="Q8390">
        <v>1</v>
      </c>
    </row>
    <row r="8391" spans="1:17" hidden="1" x14ac:dyDescent="0.25">
      <c r="A8391" t="s">
        <v>541</v>
      </c>
      <c r="B8391" t="s">
        <v>542</v>
      </c>
      <c r="C8391" t="s">
        <v>535</v>
      </c>
      <c r="D8391" t="s">
        <v>473</v>
      </c>
      <c r="E8391" t="s">
        <v>333</v>
      </c>
      <c r="F8391" t="s">
        <v>188</v>
      </c>
      <c r="G8391" t="s">
        <v>189</v>
      </c>
      <c r="H8391" t="s">
        <v>437</v>
      </c>
      <c r="I8391" t="s">
        <v>437</v>
      </c>
      <c r="M8391" t="s">
        <v>539</v>
      </c>
      <c r="O8391" t="s">
        <v>195</v>
      </c>
      <c r="P8391">
        <v>2020</v>
      </c>
      <c r="Q8391">
        <v>1</v>
      </c>
    </row>
    <row r="8392" spans="1:17" hidden="1" x14ac:dyDescent="0.25">
      <c r="A8392" t="s">
        <v>541</v>
      </c>
      <c r="B8392" t="s">
        <v>542</v>
      </c>
      <c r="C8392" t="s">
        <v>535</v>
      </c>
      <c r="D8392" t="s">
        <v>473</v>
      </c>
      <c r="E8392" t="s">
        <v>333</v>
      </c>
      <c r="F8392" t="s">
        <v>188</v>
      </c>
      <c r="G8392" t="s">
        <v>189</v>
      </c>
      <c r="H8392" t="s">
        <v>437</v>
      </c>
      <c r="I8392" t="s">
        <v>437</v>
      </c>
      <c r="M8392" t="s">
        <v>539</v>
      </c>
      <c r="O8392" t="s">
        <v>265</v>
      </c>
      <c r="P8392">
        <v>2020</v>
      </c>
      <c r="Q8392">
        <v>0</v>
      </c>
    </row>
    <row r="8393" spans="1:17" hidden="1" x14ac:dyDescent="0.25">
      <c r="A8393" t="s">
        <v>541</v>
      </c>
      <c r="B8393" t="s">
        <v>542</v>
      </c>
      <c r="C8393" t="s">
        <v>535</v>
      </c>
      <c r="D8393" t="s">
        <v>473</v>
      </c>
      <c r="E8393" t="s">
        <v>333</v>
      </c>
      <c r="F8393" t="s">
        <v>188</v>
      </c>
      <c r="G8393" t="s">
        <v>189</v>
      </c>
      <c r="H8393" t="s">
        <v>437</v>
      </c>
      <c r="I8393" t="s">
        <v>437</v>
      </c>
      <c r="M8393" t="s">
        <v>539</v>
      </c>
      <c r="O8393" t="s">
        <v>266</v>
      </c>
      <c r="P8393">
        <v>2020</v>
      </c>
      <c r="Q8393">
        <v>1</v>
      </c>
    </row>
    <row r="8394" spans="1:17" hidden="1" x14ac:dyDescent="0.25">
      <c r="A8394" t="s">
        <v>541</v>
      </c>
      <c r="B8394" t="s">
        <v>542</v>
      </c>
      <c r="C8394" t="s">
        <v>535</v>
      </c>
      <c r="D8394" t="s">
        <v>473</v>
      </c>
      <c r="E8394" t="s">
        <v>333</v>
      </c>
      <c r="F8394" t="s">
        <v>188</v>
      </c>
      <c r="G8394" t="s">
        <v>189</v>
      </c>
      <c r="H8394" t="s">
        <v>437</v>
      </c>
      <c r="I8394" t="s">
        <v>437</v>
      </c>
      <c r="M8394" t="s">
        <v>539</v>
      </c>
      <c r="O8394" t="s">
        <v>195</v>
      </c>
      <c r="P8394">
        <v>2030</v>
      </c>
      <c r="Q8394">
        <v>1</v>
      </c>
    </row>
    <row r="8395" spans="1:17" hidden="1" x14ac:dyDescent="0.25">
      <c r="A8395" t="s">
        <v>541</v>
      </c>
      <c r="B8395" t="s">
        <v>542</v>
      </c>
      <c r="C8395" t="s">
        <v>535</v>
      </c>
      <c r="D8395" t="s">
        <v>473</v>
      </c>
      <c r="E8395" t="s">
        <v>333</v>
      </c>
      <c r="F8395" t="s">
        <v>188</v>
      </c>
      <c r="G8395" t="s">
        <v>189</v>
      </c>
      <c r="H8395" t="s">
        <v>437</v>
      </c>
      <c r="I8395" t="s">
        <v>437</v>
      </c>
      <c r="M8395" t="s">
        <v>539</v>
      </c>
      <c r="O8395" t="s">
        <v>195</v>
      </c>
      <c r="P8395">
        <v>2050</v>
      </c>
      <c r="Q8395">
        <v>1</v>
      </c>
    </row>
    <row r="8396" spans="1:17" hidden="1" x14ac:dyDescent="0.25">
      <c r="A8396" t="s">
        <v>541</v>
      </c>
      <c r="B8396" t="s">
        <v>542</v>
      </c>
      <c r="C8396" t="s">
        <v>535</v>
      </c>
      <c r="D8396" t="s">
        <v>473</v>
      </c>
      <c r="E8396" t="s">
        <v>333</v>
      </c>
      <c r="F8396" t="s">
        <v>188</v>
      </c>
      <c r="G8396" t="s">
        <v>189</v>
      </c>
      <c r="H8396" t="s">
        <v>437</v>
      </c>
      <c r="I8396" t="s">
        <v>437</v>
      </c>
      <c r="M8396" t="s">
        <v>539</v>
      </c>
      <c r="O8396" t="s">
        <v>265</v>
      </c>
      <c r="P8396">
        <v>2050</v>
      </c>
      <c r="Q8396">
        <v>0</v>
      </c>
    </row>
    <row r="8397" spans="1:17" hidden="1" x14ac:dyDescent="0.25">
      <c r="A8397" t="s">
        <v>541</v>
      </c>
      <c r="B8397" t="s">
        <v>542</v>
      </c>
      <c r="C8397" t="s">
        <v>535</v>
      </c>
      <c r="D8397" t="s">
        <v>473</v>
      </c>
      <c r="E8397" t="s">
        <v>333</v>
      </c>
      <c r="F8397" t="s">
        <v>188</v>
      </c>
      <c r="G8397" t="s">
        <v>189</v>
      </c>
      <c r="H8397" t="s">
        <v>437</v>
      </c>
      <c r="I8397" t="s">
        <v>437</v>
      </c>
      <c r="M8397" t="s">
        <v>539</v>
      </c>
      <c r="O8397" t="s">
        <v>266</v>
      </c>
      <c r="P8397">
        <v>2050</v>
      </c>
      <c r="Q8397">
        <v>1</v>
      </c>
    </row>
    <row r="8398" spans="1:17" hidden="1" x14ac:dyDescent="0.2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hidden="1" x14ac:dyDescent="0.2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hidden="1" x14ac:dyDescent="0.2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hidden="1" x14ac:dyDescent="0.2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hidden="1" x14ac:dyDescent="0.2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hidden="1" x14ac:dyDescent="0.2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hidden="1" x14ac:dyDescent="0.2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hidden="1" x14ac:dyDescent="0.2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hidden="1" x14ac:dyDescent="0.25">
      <c r="A8406" t="s">
        <v>541</v>
      </c>
      <c r="B8406" t="s">
        <v>542</v>
      </c>
      <c r="C8406" t="s">
        <v>535</v>
      </c>
      <c r="D8406" t="s">
        <v>473</v>
      </c>
      <c r="E8406" t="s">
        <v>333</v>
      </c>
      <c r="F8406" t="s">
        <v>188</v>
      </c>
      <c r="G8406" t="s">
        <v>189</v>
      </c>
      <c r="H8406" t="s">
        <v>442</v>
      </c>
      <c r="I8406" t="s">
        <v>442</v>
      </c>
      <c r="M8406" t="s">
        <v>539</v>
      </c>
      <c r="O8406" t="s">
        <v>195</v>
      </c>
      <c r="P8406">
        <v>2015</v>
      </c>
      <c r="Q8406">
        <v>1</v>
      </c>
    </row>
    <row r="8407" spans="1:17" hidden="1" x14ac:dyDescent="0.25">
      <c r="A8407" t="s">
        <v>541</v>
      </c>
      <c r="B8407" t="s">
        <v>542</v>
      </c>
      <c r="C8407" t="s">
        <v>535</v>
      </c>
      <c r="D8407" t="s">
        <v>473</v>
      </c>
      <c r="E8407" t="s">
        <v>333</v>
      </c>
      <c r="F8407" t="s">
        <v>188</v>
      </c>
      <c r="G8407" t="s">
        <v>189</v>
      </c>
      <c r="H8407" t="s">
        <v>442</v>
      </c>
      <c r="I8407" t="s">
        <v>442</v>
      </c>
      <c r="M8407" t="s">
        <v>539</v>
      </c>
      <c r="O8407" t="s">
        <v>195</v>
      </c>
      <c r="P8407">
        <v>2020</v>
      </c>
      <c r="Q8407">
        <v>1</v>
      </c>
    </row>
    <row r="8408" spans="1:17" hidden="1" x14ac:dyDescent="0.25">
      <c r="A8408" t="s">
        <v>541</v>
      </c>
      <c r="B8408" t="s">
        <v>542</v>
      </c>
      <c r="C8408" t="s">
        <v>535</v>
      </c>
      <c r="D8408" t="s">
        <v>473</v>
      </c>
      <c r="E8408" t="s">
        <v>333</v>
      </c>
      <c r="F8408" t="s">
        <v>188</v>
      </c>
      <c r="G8408" t="s">
        <v>189</v>
      </c>
      <c r="H8408" t="s">
        <v>442</v>
      </c>
      <c r="I8408" t="s">
        <v>442</v>
      </c>
      <c r="M8408" t="s">
        <v>539</v>
      </c>
      <c r="O8408" t="s">
        <v>265</v>
      </c>
      <c r="P8408">
        <v>2020</v>
      </c>
      <c r="Q8408">
        <v>0</v>
      </c>
    </row>
    <row r="8409" spans="1:17" hidden="1" x14ac:dyDescent="0.25">
      <c r="A8409" t="s">
        <v>541</v>
      </c>
      <c r="B8409" t="s">
        <v>542</v>
      </c>
      <c r="C8409" t="s">
        <v>535</v>
      </c>
      <c r="D8409" t="s">
        <v>473</v>
      </c>
      <c r="E8409" t="s">
        <v>333</v>
      </c>
      <c r="F8409" t="s">
        <v>188</v>
      </c>
      <c r="G8409" t="s">
        <v>189</v>
      </c>
      <c r="H8409" t="s">
        <v>442</v>
      </c>
      <c r="I8409" t="s">
        <v>442</v>
      </c>
      <c r="M8409" t="s">
        <v>539</v>
      </c>
      <c r="O8409" t="s">
        <v>266</v>
      </c>
      <c r="P8409">
        <v>2020</v>
      </c>
      <c r="Q8409">
        <v>1</v>
      </c>
    </row>
    <row r="8410" spans="1:17" hidden="1" x14ac:dyDescent="0.25">
      <c r="A8410" t="s">
        <v>541</v>
      </c>
      <c r="B8410" t="s">
        <v>542</v>
      </c>
      <c r="C8410" t="s">
        <v>535</v>
      </c>
      <c r="D8410" t="s">
        <v>473</v>
      </c>
      <c r="E8410" t="s">
        <v>333</v>
      </c>
      <c r="F8410" t="s">
        <v>188</v>
      </c>
      <c r="G8410" t="s">
        <v>189</v>
      </c>
      <c r="H8410" t="s">
        <v>442</v>
      </c>
      <c r="I8410" t="s">
        <v>442</v>
      </c>
      <c r="M8410" t="s">
        <v>539</v>
      </c>
      <c r="O8410" t="s">
        <v>195</v>
      </c>
      <c r="P8410">
        <v>2030</v>
      </c>
      <c r="Q8410">
        <v>1</v>
      </c>
    </row>
    <row r="8411" spans="1:17" hidden="1" x14ac:dyDescent="0.25">
      <c r="A8411" t="s">
        <v>541</v>
      </c>
      <c r="B8411" t="s">
        <v>542</v>
      </c>
      <c r="C8411" t="s">
        <v>535</v>
      </c>
      <c r="D8411" t="s">
        <v>473</v>
      </c>
      <c r="E8411" t="s">
        <v>333</v>
      </c>
      <c r="F8411" t="s">
        <v>188</v>
      </c>
      <c r="G8411" t="s">
        <v>189</v>
      </c>
      <c r="H8411" t="s">
        <v>442</v>
      </c>
      <c r="I8411" t="s">
        <v>442</v>
      </c>
      <c r="M8411" t="s">
        <v>539</v>
      </c>
      <c r="O8411" t="s">
        <v>195</v>
      </c>
      <c r="P8411">
        <v>2050</v>
      </c>
      <c r="Q8411">
        <v>1</v>
      </c>
    </row>
    <row r="8412" spans="1:17" hidden="1" x14ac:dyDescent="0.25">
      <c r="A8412" t="s">
        <v>541</v>
      </c>
      <c r="B8412" t="s">
        <v>542</v>
      </c>
      <c r="C8412" t="s">
        <v>535</v>
      </c>
      <c r="D8412" t="s">
        <v>473</v>
      </c>
      <c r="E8412" t="s">
        <v>333</v>
      </c>
      <c r="F8412" t="s">
        <v>188</v>
      </c>
      <c r="G8412" t="s">
        <v>189</v>
      </c>
      <c r="H8412" t="s">
        <v>442</v>
      </c>
      <c r="I8412" t="s">
        <v>442</v>
      </c>
      <c r="M8412" t="s">
        <v>539</v>
      </c>
      <c r="O8412" t="s">
        <v>265</v>
      </c>
      <c r="P8412">
        <v>2050</v>
      </c>
      <c r="Q8412">
        <v>0</v>
      </c>
    </row>
    <row r="8413" spans="1:17" hidden="1" x14ac:dyDescent="0.25">
      <c r="A8413" t="s">
        <v>541</v>
      </c>
      <c r="B8413" t="s">
        <v>542</v>
      </c>
      <c r="C8413" t="s">
        <v>535</v>
      </c>
      <c r="D8413" t="s">
        <v>473</v>
      </c>
      <c r="E8413" t="s">
        <v>333</v>
      </c>
      <c r="F8413" t="s">
        <v>188</v>
      </c>
      <c r="G8413" t="s">
        <v>189</v>
      </c>
      <c r="H8413" t="s">
        <v>442</v>
      </c>
      <c r="I8413" t="s">
        <v>442</v>
      </c>
      <c r="M8413" t="s">
        <v>539</v>
      </c>
      <c r="O8413" t="s">
        <v>266</v>
      </c>
      <c r="P8413">
        <v>2050</v>
      </c>
      <c r="Q8413">
        <v>1</v>
      </c>
    </row>
    <row r="8414" spans="1:17" hidden="1" x14ac:dyDescent="0.2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hidden="1" x14ac:dyDescent="0.2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hidden="1" x14ac:dyDescent="0.2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hidden="1" x14ac:dyDescent="0.2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hidden="1" x14ac:dyDescent="0.2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hidden="1" x14ac:dyDescent="0.2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hidden="1" x14ac:dyDescent="0.2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hidden="1" x14ac:dyDescent="0.2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hidden="1" x14ac:dyDescent="0.2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hidden="1" x14ac:dyDescent="0.2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hidden="1" x14ac:dyDescent="0.2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hidden="1" x14ac:dyDescent="0.2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hidden="1" x14ac:dyDescent="0.2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hidden="1" x14ac:dyDescent="0.2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hidden="1" x14ac:dyDescent="0.2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hidden="1" x14ac:dyDescent="0.2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hidden="1" x14ac:dyDescent="0.2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hidden="1" x14ac:dyDescent="0.2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hidden="1" x14ac:dyDescent="0.2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hidden="1" x14ac:dyDescent="0.2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hidden="1" x14ac:dyDescent="0.2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hidden="1" x14ac:dyDescent="0.2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hidden="1" x14ac:dyDescent="0.2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hidden="1" x14ac:dyDescent="0.2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hidden="1" x14ac:dyDescent="0.2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hidden="1" x14ac:dyDescent="0.2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hidden="1" x14ac:dyDescent="0.2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hidden="1" x14ac:dyDescent="0.2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hidden="1" x14ac:dyDescent="0.2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hidden="1" x14ac:dyDescent="0.2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hidden="1" x14ac:dyDescent="0.2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hidden="1" x14ac:dyDescent="0.2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hidden="1" x14ac:dyDescent="0.2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hidden="1" x14ac:dyDescent="0.2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hidden="1" x14ac:dyDescent="0.2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hidden="1" x14ac:dyDescent="0.2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hidden="1" x14ac:dyDescent="0.2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hidden="1" x14ac:dyDescent="0.2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hidden="1" x14ac:dyDescent="0.2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hidden="1" x14ac:dyDescent="0.2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hidden="1" x14ac:dyDescent="0.2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hidden="1" x14ac:dyDescent="0.2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hidden="1" x14ac:dyDescent="0.2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hidden="1" x14ac:dyDescent="0.2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hidden="1" x14ac:dyDescent="0.2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hidden="1" x14ac:dyDescent="0.2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hidden="1" x14ac:dyDescent="0.2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hidden="1" x14ac:dyDescent="0.2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hidden="1" x14ac:dyDescent="0.2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hidden="1" x14ac:dyDescent="0.2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hidden="1" x14ac:dyDescent="0.2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hidden="1" x14ac:dyDescent="0.2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hidden="1" x14ac:dyDescent="0.2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hidden="1" x14ac:dyDescent="0.2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hidden="1" x14ac:dyDescent="0.2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hidden="1" x14ac:dyDescent="0.2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hidden="1" x14ac:dyDescent="0.2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hidden="1" x14ac:dyDescent="0.2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hidden="1" x14ac:dyDescent="0.2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hidden="1" x14ac:dyDescent="0.2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hidden="1" x14ac:dyDescent="0.2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hidden="1" x14ac:dyDescent="0.2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hidden="1" x14ac:dyDescent="0.2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hidden="1" x14ac:dyDescent="0.2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hidden="1" x14ac:dyDescent="0.25">
      <c r="A8478" t="s">
        <v>543</v>
      </c>
      <c r="B8478" t="s">
        <v>544</v>
      </c>
      <c r="C8478" t="s">
        <v>535</v>
      </c>
      <c r="D8478" t="s">
        <v>473</v>
      </c>
      <c r="E8478" t="s">
        <v>333</v>
      </c>
      <c r="F8478" t="s">
        <v>261</v>
      </c>
      <c r="G8478" t="s">
        <v>196</v>
      </c>
      <c r="H8478" t="s">
        <v>355</v>
      </c>
      <c r="I8478" t="s">
        <v>136</v>
      </c>
      <c r="K8478" t="s">
        <v>276</v>
      </c>
      <c r="O8478" t="s">
        <v>195</v>
      </c>
      <c r="P8478">
        <v>2015</v>
      </c>
      <c r="Q8478">
        <v>2</v>
      </c>
    </row>
    <row r="8479" spans="1:17" hidden="1" x14ac:dyDescent="0.25">
      <c r="A8479" t="s">
        <v>543</v>
      </c>
      <c r="B8479" t="s">
        <v>544</v>
      </c>
      <c r="C8479" t="s">
        <v>535</v>
      </c>
      <c r="D8479" t="s">
        <v>473</v>
      </c>
      <c r="E8479" t="s">
        <v>333</v>
      </c>
      <c r="F8479" t="s">
        <v>261</v>
      </c>
      <c r="G8479" t="s">
        <v>196</v>
      </c>
      <c r="H8479" t="s">
        <v>355</v>
      </c>
      <c r="I8479" t="s">
        <v>136</v>
      </c>
      <c r="K8479" t="s">
        <v>276</v>
      </c>
      <c r="O8479" t="s">
        <v>195</v>
      </c>
      <c r="P8479">
        <v>2020</v>
      </c>
      <c r="Q8479">
        <v>2</v>
      </c>
    </row>
    <row r="8480" spans="1:17" hidden="1" x14ac:dyDescent="0.25">
      <c r="A8480" t="s">
        <v>543</v>
      </c>
      <c r="B8480" t="s">
        <v>544</v>
      </c>
      <c r="C8480" t="s">
        <v>535</v>
      </c>
      <c r="D8480" t="s">
        <v>473</v>
      </c>
      <c r="E8480" t="s">
        <v>333</v>
      </c>
      <c r="F8480" t="s">
        <v>261</v>
      </c>
      <c r="G8480" t="s">
        <v>196</v>
      </c>
      <c r="H8480" t="s">
        <v>355</v>
      </c>
      <c r="I8480" t="s">
        <v>136</v>
      </c>
      <c r="K8480" t="s">
        <v>276</v>
      </c>
      <c r="O8480" t="s">
        <v>265</v>
      </c>
      <c r="P8480">
        <v>2020</v>
      </c>
      <c r="Q8480">
        <v>1.7</v>
      </c>
    </row>
    <row r="8481" spans="1:17" hidden="1" x14ac:dyDescent="0.2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hidden="1" x14ac:dyDescent="0.25">
      <c r="A8482" t="s">
        <v>543</v>
      </c>
      <c r="B8482" t="s">
        <v>544</v>
      </c>
      <c r="C8482" t="s">
        <v>535</v>
      </c>
      <c r="D8482" t="s">
        <v>473</v>
      </c>
      <c r="E8482" t="s">
        <v>333</v>
      </c>
      <c r="F8482" t="s">
        <v>261</v>
      </c>
      <c r="G8482" t="s">
        <v>196</v>
      </c>
      <c r="H8482" t="s">
        <v>355</v>
      </c>
      <c r="I8482" t="s">
        <v>136</v>
      </c>
      <c r="K8482" t="s">
        <v>276</v>
      </c>
      <c r="O8482" t="s">
        <v>195</v>
      </c>
      <c r="P8482">
        <v>2030</v>
      </c>
      <c r="Q8482">
        <v>2</v>
      </c>
    </row>
    <row r="8483" spans="1:17" hidden="1" x14ac:dyDescent="0.25">
      <c r="A8483" t="s">
        <v>543</v>
      </c>
      <c r="B8483" t="s">
        <v>544</v>
      </c>
      <c r="C8483" t="s">
        <v>535</v>
      </c>
      <c r="D8483" t="s">
        <v>473</v>
      </c>
      <c r="E8483" t="s">
        <v>333</v>
      </c>
      <c r="F8483" t="s">
        <v>261</v>
      </c>
      <c r="G8483" t="s">
        <v>196</v>
      </c>
      <c r="H8483" t="s">
        <v>355</v>
      </c>
      <c r="I8483" t="s">
        <v>136</v>
      </c>
      <c r="K8483" t="s">
        <v>276</v>
      </c>
      <c r="O8483" t="s">
        <v>195</v>
      </c>
      <c r="P8483">
        <v>2050</v>
      </c>
      <c r="Q8483">
        <v>2</v>
      </c>
    </row>
    <row r="8484" spans="1:17" hidden="1" x14ac:dyDescent="0.25">
      <c r="A8484" t="s">
        <v>543</v>
      </c>
      <c r="B8484" t="s">
        <v>544</v>
      </c>
      <c r="C8484" t="s">
        <v>535</v>
      </c>
      <c r="D8484" t="s">
        <v>473</v>
      </c>
      <c r="E8484" t="s">
        <v>333</v>
      </c>
      <c r="F8484" t="s">
        <v>261</v>
      </c>
      <c r="G8484" t="s">
        <v>196</v>
      </c>
      <c r="H8484" t="s">
        <v>355</v>
      </c>
      <c r="I8484" t="s">
        <v>136</v>
      </c>
      <c r="K8484" t="s">
        <v>276</v>
      </c>
      <c r="O8484" t="s">
        <v>265</v>
      </c>
      <c r="P8484">
        <v>2050</v>
      </c>
      <c r="Q8484">
        <v>1.5</v>
      </c>
    </row>
    <row r="8485" spans="1:17" hidden="1" x14ac:dyDescent="0.25">
      <c r="A8485" t="s">
        <v>543</v>
      </c>
      <c r="B8485" t="s">
        <v>544</v>
      </c>
      <c r="C8485" t="s">
        <v>535</v>
      </c>
      <c r="D8485" t="s">
        <v>473</v>
      </c>
      <c r="E8485" t="s">
        <v>333</v>
      </c>
      <c r="F8485" t="s">
        <v>261</v>
      </c>
      <c r="G8485" t="s">
        <v>196</v>
      </c>
      <c r="H8485" t="s">
        <v>355</v>
      </c>
      <c r="I8485" t="s">
        <v>136</v>
      </c>
      <c r="K8485" t="s">
        <v>276</v>
      </c>
      <c r="O8485" t="s">
        <v>266</v>
      </c>
      <c r="P8485">
        <v>2050</v>
      </c>
      <c r="Q8485">
        <v>2.5</v>
      </c>
    </row>
    <row r="8486" spans="1:17" hidden="1" x14ac:dyDescent="0.2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hidden="1" x14ac:dyDescent="0.2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hidden="1" x14ac:dyDescent="0.2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hidden="1" x14ac:dyDescent="0.2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hidden="1" x14ac:dyDescent="0.2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hidden="1" x14ac:dyDescent="0.2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hidden="1" x14ac:dyDescent="0.2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hidden="1" x14ac:dyDescent="0.2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hidden="1" x14ac:dyDescent="0.2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hidden="1" x14ac:dyDescent="0.2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hidden="1" x14ac:dyDescent="0.2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hidden="1" x14ac:dyDescent="0.2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hidden="1" x14ac:dyDescent="0.2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hidden="1" x14ac:dyDescent="0.2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hidden="1" x14ac:dyDescent="0.2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hidden="1" x14ac:dyDescent="0.2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hidden="1" x14ac:dyDescent="0.2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hidden="1" x14ac:dyDescent="0.2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hidden="1" x14ac:dyDescent="0.2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hidden="1" x14ac:dyDescent="0.2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hidden="1" x14ac:dyDescent="0.2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hidden="1" x14ac:dyDescent="0.2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hidden="1" x14ac:dyDescent="0.2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hidden="1" x14ac:dyDescent="0.2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hidden="1" x14ac:dyDescent="0.2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hidden="1" x14ac:dyDescent="0.2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hidden="1" x14ac:dyDescent="0.2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hidden="1" x14ac:dyDescent="0.2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hidden="1" x14ac:dyDescent="0.2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hidden="1" x14ac:dyDescent="0.2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hidden="1" x14ac:dyDescent="0.2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hidden="1" x14ac:dyDescent="0.2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hidden="1" x14ac:dyDescent="0.2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hidden="1" x14ac:dyDescent="0.2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hidden="1" x14ac:dyDescent="0.2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hidden="1" x14ac:dyDescent="0.2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hidden="1" x14ac:dyDescent="0.2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hidden="1" x14ac:dyDescent="0.2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hidden="1" x14ac:dyDescent="0.2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hidden="1" x14ac:dyDescent="0.2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hidden="1" x14ac:dyDescent="0.2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hidden="1" x14ac:dyDescent="0.2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hidden="1" x14ac:dyDescent="0.2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hidden="1" x14ac:dyDescent="0.2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hidden="1" x14ac:dyDescent="0.2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hidden="1" x14ac:dyDescent="0.2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hidden="1" x14ac:dyDescent="0.2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hidden="1" x14ac:dyDescent="0.2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hidden="1" x14ac:dyDescent="0.2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hidden="1" x14ac:dyDescent="0.2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hidden="1" x14ac:dyDescent="0.2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hidden="1" x14ac:dyDescent="0.2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hidden="1" x14ac:dyDescent="0.2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hidden="1" x14ac:dyDescent="0.2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hidden="1" x14ac:dyDescent="0.2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hidden="1" x14ac:dyDescent="0.2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hidden="1" x14ac:dyDescent="0.2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hidden="1" x14ac:dyDescent="0.2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hidden="1" x14ac:dyDescent="0.2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hidden="1" x14ac:dyDescent="0.2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hidden="1" x14ac:dyDescent="0.2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hidden="1" x14ac:dyDescent="0.2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hidden="1" x14ac:dyDescent="0.2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hidden="1" x14ac:dyDescent="0.2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hidden="1" x14ac:dyDescent="0.2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hidden="1" x14ac:dyDescent="0.2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hidden="1" x14ac:dyDescent="0.2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hidden="1" x14ac:dyDescent="0.2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hidden="1" x14ac:dyDescent="0.2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hidden="1" x14ac:dyDescent="0.2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hidden="1" x14ac:dyDescent="0.2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hidden="1" x14ac:dyDescent="0.2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hidden="1" x14ac:dyDescent="0.2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hidden="1" x14ac:dyDescent="0.2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hidden="1" x14ac:dyDescent="0.2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hidden="1" x14ac:dyDescent="0.2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hidden="1" x14ac:dyDescent="0.2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hidden="1" x14ac:dyDescent="0.2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hidden="1" x14ac:dyDescent="0.2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hidden="1" x14ac:dyDescent="0.2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hidden="1" x14ac:dyDescent="0.2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hidden="1" x14ac:dyDescent="0.2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hidden="1" x14ac:dyDescent="0.2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hidden="1" x14ac:dyDescent="0.2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hidden="1" x14ac:dyDescent="0.2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hidden="1" x14ac:dyDescent="0.2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hidden="1" x14ac:dyDescent="0.2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hidden="1" x14ac:dyDescent="0.2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hidden="1" x14ac:dyDescent="0.2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hidden="1" x14ac:dyDescent="0.2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hidden="1" x14ac:dyDescent="0.2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hidden="1" x14ac:dyDescent="0.2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hidden="1" x14ac:dyDescent="0.2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hidden="1" x14ac:dyDescent="0.2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hidden="1" x14ac:dyDescent="0.2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hidden="1" x14ac:dyDescent="0.2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hidden="1" x14ac:dyDescent="0.2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hidden="1" x14ac:dyDescent="0.2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hidden="1" x14ac:dyDescent="0.2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hidden="1" x14ac:dyDescent="0.2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hidden="1" x14ac:dyDescent="0.2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hidden="1" x14ac:dyDescent="0.2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hidden="1" x14ac:dyDescent="0.2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hidden="1" x14ac:dyDescent="0.2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hidden="1" x14ac:dyDescent="0.2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hidden="1" x14ac:dyDescent="0.2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hidden="1" x14ac:dyDescent="0.2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hidden="1" x14ac:dyDescent="0.2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hidden="1" x14ac:dyDescent="0.2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hidden="1" x14ac:dyDescent="0.2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hidden="1" x14ac:dyDescent="0.2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hidden="1" x14ac:dyDescent="0.2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hidden="1" x14ac:dyDescent="0.2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hidden="1" x14ac:dyDescent="0.2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hidden="1" x14ac:dyDescent="0.2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hidden="1" x14ac:dyDescent="0.2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hidden="1" x14ac:dyDescent="0.2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hidden="1" x14ac:dyDescent="0.2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hidden="1" x14ac:dyDescent="0.2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hidden="1" x14ac:dyDescent="0.2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hidden="1" x14ac:dyDescent="0.2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hidden="1" x14ac:dyDescent="0.2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hidden="1" x14ac:dyDescent="0.2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hidden="1" x14ac:dyDescent="0.2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hidden="1" x14ac:dyDescent="0.2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hidden="1" x14ac:dyDescent="0.2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hidden="1" x14ac:dyDescent="0.2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hidden="1" x14ac:dyDescent="0.2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hidden="1" x14ac:dyDescent="0.2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hidden="1" x14ac:dyDescent="0.2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hidden="1" x14ac:dyDescent="0.2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hidden="1" x14ac:dyDescent="0.2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hidden="1" x14ac:dyDescent="0.2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hidden="1" x14ac:dyDescent="0.2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hidden="1" x14ac:dyDescent="0.2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hidden="1" x14ac:dyDescent="0.2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hidden="1" x14ac:dyDescent="0.2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hidden="1" x14ac:dyDescent="0.2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hidden="1" x14ac:dyDescent="0.2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hidden="1" x14ac:dyDescent="0.2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hidden="1" x14ac:dyDescent="0.2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hidden="1" x14ac:dyDescent="0.2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hidden="1" x14ac:dyDescent="0.2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hidden="1" x14ac:dyDescent="0.2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hidden="1" x14ac:dyDescent="0.2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hidden="1" x14ac:dyDescent="0.2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hidden="1" x14ac:dyDescent="0.2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hidden="1" x14ac:dyDescent="0.2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hidden="1" x14ac:dyDescent="0.2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hidden="1" x14ac:dyDescent="0.2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hidden="1" x14ac:dyDescent="0.2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hidden="1" x14ac:dyDescent="0.2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hidden="1" x14ac:dyDescent="0.2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hidden="1" x14ac:dyDescent="0.2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hidden="1" x14ac:dyDescent="0.2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hidden="1" x14ac:dyDescent="0.2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hidden="1" x14ac:dyDescent="0.2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hidden="1" x14ac:dyDescent="0.2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hidden="1" x14ac:dyDescent="0.2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hidden="1" x14ac:dyDescent="0.2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hidden="1" x14ac:dyDescent="0.2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hidden="1" x14ac:dyDescent="0.2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hidden="1" x14ac:dyDescent="0.2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hidden="1" x14ac:dyDescent="0.2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hidden="1" x14ac:dyDescent="0.2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hidden="1" x14ac:dyDescent="0.2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hidden="1" x14ac:dyDescent="0.2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hidden="1" x14ac:dyDescent="0.2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hidden="1" x14ac:dyDescent="0.2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hidden="1" x14ac:dyDescent="0.2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hidden="1" x14ac:dyDescent="0.2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hidden="1" x14ac:dyDescent="0.2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hidden="1" x14ac:dyDescent="0.2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hidden="1" x14ac:dyDescent="0.2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hidden="1" x14ac:dyDescent="0.2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hidden="1" x14ac:dyDescent="0.2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hidden="1" x14ac:dyDescent="0.2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hidden="1" x14ac:dyDescent="0.2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hidden="1" x14ac:dyDescent="0.2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hidden="1" x14ac:dyDescent="0.2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hidden="1" x14ac:dyDescent="0.2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hidden="1" x14ac:dyDescent="0.2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hidden="1" x14ac:dyDescent="0.2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hidden="1" x14ac:dyDescent="0.2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hidden="1" x14ac:dyDescent="0.2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hidden="1" x14ac:dyDescent="0.2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hidden="1" x14ac:dyDescent="0.2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hidden="1" x14ac:dyDescent="0.2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hidden="1" x14ac:dyDescent="0.2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hidden="1" x14ac:dyDescent="0.2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hidden="1" x14ac:dyDescent="0.2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hidden="1" x14ac:dyDescent="0.2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hidden="1" x14ac:dyDescent="0.25">
      <c r="A8678" t="s">
        <v>543</v>
      </c>
      <c r="B8678" t="s">
        <v>544</v>
      </c>
      <c r="C8678" t="s">
        <v>535</v>
      </c>
      <c r="D8678" t="s">
        <v>473</v>
      </c>
      <c r="E8678" t="s">
        <v>333</v>
      </c>
      <c r="F8678" t="s">
        <v>261</v>
      </c>
      <c r="G8678" t="s">
        <v>189</v>
      </c>
      <c r="H8678" t="s">
        <v>437</v>
      </c>
      <c r="I8678" t="s">
        <v>437</v>
      </c>
      <c r="M8678" t="s">
        <v>539</v>
      </c>
      <c r="O8678" t="s">
        <v>195</v>
      </c>
      <c r="P8678">
        <v>2015</v>
      </c>
      <c r="Q8678">
        <v>1</v>
      </c>
    </row>
    <row r="8679" spans="1:17" hidden="1" x14ac:dyDescent="0.25">
      <c r="A8679" t="s">
        <v>543</v>
      </c>
      <c r="B8679" t="s">
        <v>544</v>
      </c>
      <c r="C8679" t="s">
        <v>535</v>
      </c>
      <c r="D8679" t="s">
        <v>473</v>
      </c>
      <c r="E8679" t="s">
        <v>333</v>
      </c>
      <c r="F8679" t="s">
        <v>261</v>
      </c>
      <c r="G8679" t="s">
        <v>189</v>
      </c>
      <c r="H8679" t="s">
        <v>437</v>
      </c>
      <c r="I8679" t="s">
        <v>437</v>
      </c>
      <c r="M8679" t="s">
        <v>539</v>
      </c>
      <c r="O8679" t="s">
        <v>195</v>
      </c>
      <c r="P8679">
        <v>2020</v>
      </c>
      <c r="Q8679">
        <v>1</v>
      </c>
    </row>
    <row r="8680" spans="1:17" hidden="1" x14ac:dyDescent="0.25">
      <c r="A8680" t="s">
        <v>543</v>
      </c>
      <c r="B8680" t="s">
        <v>544</v>
      </c>
      <c r="C8680" t="s">
        <v>535</v>
      </c>
      <c r="D8680" t="s">
        <v>473</v>
      </c>
      <c r="E8680" t="s">
        <v>333</v>
      </c>
      <c r="F8680" t="s">
        <v>261</v>
      </c>
      <c r="G8680" t="s">
        <v>189</v>
      </c>
      <c r="H8680" t="s">
        <v>437</v>
      </c>
      <c r="I8680" t="s">
        <v>437</v>
      </c>
      <c r="M8680" t="s">
        <v>539</v>
      </c>
      <c r="O8680" t="s">
        <v>265</v>
      </c>
      <c r="P8680">
        <v>2020</v>
      </c>
      <c r="Q8680">
        <v>0</v>
      </c>
    </row>
    <row r="8681" spans="1:17" hidden="1" x14ac:dyDescent="0.25">
      <c r="A8681" t="s">
        <v>543</v>
      </c>
      <c r="B8681" t="s">
        <v>544</v>
      </c>
      <c r="C8681" t="s">
        <v>535</v>
      </c>
      <c r="D8681" t="s">
        <v>473</v>
      </c>
      <c r="E8681" t="s">
        <v>333</v>
      </c>
      <c r="F8681" t="s">
        <v>261</v>
      </c>
      <c r="G8681" t="s">
        <v>189</v>
      </c>
      <c r="H8681" t="s">
        <v>437</v>
      </c>
      <c r="I8681" t="s">
        <v>437</v>
      </c>
      <c r="M8681" t="s">
        <v>539</v>
      </c>
      <c r="O8681" t="s">
        <v>266</v>
      </c>
      <c r="P8681">
        <v>2020</v>
      </c>
      <c r="Q8681">
        <v>1</v>
      </c>
    </row>
    <row r="8682" spans="1:17" hidden="1" x14ac:dyDescent="0.25">
      <c r="A8682" t="s">
        <v>543</v>
      </c>
      <c r="B8682" t="s">
        <v>544</v>
      </c>
      <c r="C8682" t="s">
        <v>535</v>
      </c>
      <c r="D8682" t="s">
        <v>473</v>
      </c>
      <c r="E8682" t="s">
        <v>333</v>
      </c>
      <c r="F8682" t="s">
        <v>261</v>
      </c>
      <c r="G8682" t="s">
        <v>189</v>
      </c>
      <c r="H8682" t="s">
        <v>437</v>
      </c>
      <c r="I8682" t="s">
        <v>437</v>
      </c>
      <c r="M8682" t="s">
        <v>539</v>
      </c>
      <c r="O8682" t="s">
        <v>195</v>
      </c>
      <c r="P8682">
        <v>2030</v>
      </c>
      <c r="Q8682">
        <v>1</v>
      </c>
    </row>
    <row r="8683" spans="1:17" hidden="1" x14ac:dyDescent="0.25">
      <c r="A8683" t="s">
        <v>543</v>
      </c>
      <c r="B8683" t="s">
        <v>544</v>
      </c>
      <c r="C8683" t="s">
        <v>535</v>
      </c>
      <c r="D8683" t="s">
        <v>473</v>
      </c>
      <c r="E8683" t="s">
        <v>333</v>
      </c>
      <c r="F8683" t="s">
        <v>261</v>
      </c>
      <c r="G8683" t="s">
        <v>189</v>
      </c>
      <c r="H8683" t="s">
        <v>437</v>
      </c>
      <c r="I8683" t="s">
        <v>437</v>
      </c>
      <c r="M8683" t="s">
        <v>539</v>
      </c>
      <c r="O8683" t="s">
        <v>195</v>
      </c>
      <c r="P8683">
        <v>2050</v>
      </c>
      <c r="Q8683">
        <v>1</v>
      </c>
    </row>
    <row r="8684" spans="1:17" hidden="1" x14ac:dyDescent="0.25">
      <c r="A8684" t="s">
        <v>543</v>
      </c>
      <c r="B8684" t="s">
        <v>544</v>
      </c>
      <c r="C8684" t="s">
        <v>535</v>
      </c>
      <c r="D8684" t="s">
        <v>473</v>
      </c>
      <c r="E8684" t="s">
        <v>333</v>
      </c>
      <c r="F8684" t="s">
        <v>261</v>
      </c>
      <c r="G8684" t="s">
        <v>189</v>
      </c>
      <c r="H8684" t="s">
        <v>437</v>
      </c>
      <c r="I8684" t="s">
        <v>437</v>
      </c>
      <c r="M8684" t="s">
        <v>539</v>
      </c>
      <c r="O8684" t="s">
        <v>265</v>
      </c>
      <c r="P8684">
        <v>2050</v>
      </c>
      <c r="Q8684">
        <v>0</v>
      </c>
    </row>
    <row r="8685" spans="1:17" hidden="1" x14ac:dyDescent="0.25">
      <c r="A8685" t="s">
        <v>543</v>
      </c>
      <c r="B8685" t="s">
        <v>544</v>
      </c>
      <c r="C8685" t="s">
        <v>535</v>
      </c>
      <c r="D8685" t="s">
        <v>473</v>
      </c>
      <c r="E8685" t="s">
        <v>333</v>
      </c>
      <c r="F8685" t="s">
        <v>261</v>
      </c>
      <c r="G8685" t="s">
        <v>189</v>
      </c>
      <c r="H8685" t="s">
        <v>437</v>
      </c>
      <c r="I8685" t="s">
        <v>437</v>
      </c>
      <c r="M8685" t="s">
        <v>539</v>
      </c>
      <c r="O8685" t="s">
        <v>266</v>
      </c>
      <c r="P8685">
        <v>2050</v>
      </c>
      <c r="Q8685">
        <v>1</v>
      </c>
    </row>
    <row r="8686" spans="1:17" hidden="1" x14ac:dyDescent="0.2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hidden="1" x14ac:dyDescent="0.2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hidden="1" x14ac:dyDescent="0.2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hidden="1" x14ac:dyDescent="0.2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hidden="1" x14ac:dyDescent="0.2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hidden="1" x14ac:dyDescent="0.2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hidden="1" x14ac:dyDescent="0.2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hidden="1" x14ac:dyDescent="0.2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hidden="1" x14ac:dyDescent="0.25">
      <c r="A8694" t="s">
        <v>543</v>
      </c>
      <c r="B8694" t="s">
        <v>544</v>
      </c>
      <c r="C8694" t="s">
        <v>535</v>
      </c>
      <c r="D8694" t="s">
        <v>473</v>
      </c>
      <c r="E8694" t="s">
        <v>333</v>
      </c>
      <c r="F8694" t="s">
        <v>261</v>
      </c>
      <c r="G8694" t="s">
        <v>189</v>
      </c>
      <c r="H8694" t="s">
        <v>442</v>
      </c>
      <c r="I8694" t="s">
        <v>442</v>
      </c>
      <c r="M8694" t="s">
        <v>539</v>
      </c>
      <c r="O8694" t="s">
        <v>195</v>
      </c>
      <c r="P8694">
        <v>2015</v>
      </c>
      <c r="Q8694">
        <v>1</v>
      </c>
    </row>
    <row r="8695" spans="1:17" hidden="1" x14ac:dyDescent="0.25">
      <c r="A8695" t="s">
        <v>543</v>
      </c>
      <c r="B8695" t="s">
        <v>544</v>
      </c>
      <c r="C8695" t="s">
        <v>535</v>
      </c>
      <c r="D8695" t="s">
        <v>473</v>
      </c>
      <c r="E8695" t="s">
        <v>333</v>
      </c>
      <c r="F8695" t="s">
        <v>261</v>
      </c>
      <c r="G8695" t="s">
        <v>189</v>
      </c>
      <c r="H8695" t="s">
        <v>442</v>
      </c>
      <c r="I8695" t="s">
        <v>442</v>
      </c>
      <c r="M8695" t="s">
        <v>539</v>
      </c>
      <c r="O8695" t="s">
        <v>195</v>
      </c>
      <c r="P8695">
        <v>2020</v>
      </c>
      <c r="Q8695">
        <v>1</v>
      </c>
    </row>
    <row r="8696" spans="1:17" hidden="1" x14ac:dyDescent="0.25">
      <c r="A8696" t="s">
        <v>543</v>
      </c>
      <c r="B8696" t="s">
        <v>544</v>
      </c>
      <c r="C8696" t="s">
        <v>535</v>
      </c>
      <c r="D8696" t="s">
        <v>473</v>
      </c>
      <c r="E8696" t="s">
        <v>333</v>
      </c>
      <c r="F8696" t="s">
        <v>261</v>
      </c>
      <c r="G8696" t="s">
        <v>189</v>
      </c>
      <c r="H8696" t="s">
        <v>442</v>
      </c>
      <c r="I8696" t="s">
        <v>442</v>
      </c>
      <c r="M8696" t="s">
        <v>539</v>
      </c>
      <c r="O8696" t="s">
        <v>265</v>
      </c>
      <c r="P8696">
        <v>2020</v>
      </c>
      <c r="Q8696">
        <v>0</v>
      </c>
    </row>
    <row r="8697" spans="1:17" hidden="1" x14ac:dyDescent="0.25">
      <c r="A8697" t="s">
        <v>543</v>
      </c>
      <c r="B8697" t="s">
        <v>544</v>
      </c>
      <c r="C8697" t="s">
        <v>535</v>
      </c>
      <c r="D8697" t="s">
        <v>473</v>
      </c>
      <c r="E8697" t="s">
        <v>333</v>
      </c>
      <c r="F8697" t="s">
        <v>261</v>
      </c>
      <c r="G8697" t="s">
        <v>189</v>
      </c>
      <c r="H8697" t="s">
        <v>442</v>
      </c>
      <c r="I8697" t="s">
        <v>442</v>
      </c>
      <c r="M8697" t="s">
        <v>539</v>
      </c>
      <c r="O8697" t="s">
        <v>266</v>
      </c>
      <c r="P8697">
        <v>2020</v>
      </c>
      <c r="Q8697">
        <v>1</v>
      </c>
    </row>
    <row r="8698" spans="1:17" hidden="1" x14ac:dyDescent="0.25">
      <c r="A8698" t="s">
        <v>543</v>
      </c>
      <c r="B8698" t="s">
        <v>544</v>
      </c>
      <c r="C8698" t="s">
        <v>535</v>
      </c>
      <c r="D8698" t="s">
        <v>473</v>
      </c>
      <c r="E8698" t="s">
        <v>333</v>
      </c>
      <c r="F8698" t="s">
        <v>261</v>
      </c>
      <c r="G8698" t="s">
        <v>189</v>
      </c>
      <c r="H8698" t="s">
        <v>442</v>
      </c>
      <c r="I8698" t="s">
        <v>442</v>
      </c>
      <c r="M8698" t="s">
        <v>539</v>
      </c>
      <c r="O8698" t="s">
        <v>195</v>
      </c>
      <c r="P8698">
        <v>2030</v>
      </c>
      <c r="Q8698">
        <v>1</v>
      </c>
    </row>
    <row r="8699" spans="1:17" hidden="1" x14ac:dyDescent="0.25">
      <c r="A8699" t="s">
        <v>543</v>
      </c>
      <c r="B8699" t="s">
        <v>544</v>
      </c>
      <c r="C8699" t="s">
        <v>535</v>
      </c>
      <c r="D8699" t="s">
        <v>473</v>
      </c>
      <c r="E8699" t="s">
        <v>333</v>
      </c>
      <c r="F8699" t="s">
        <v>261</v>
      </c>
      <c r="G8699" t="s">
        <v>189</v>
      </c>
      <c r="H8699" t="s">
        <v>442</v>
      </c>
      <c r="I8699" t="s">
        <v>442</v>
      </c>
      <c r="M8699" t="s">
        <v>539</v>
      </c>
      <c r="O8699" t="s">
        <v>195</v>
      </c>
      <c r="P8699">
        <v>2050</v>
      </c>
      <c r="Q8699">
        <v>1</v>
      </c>
    </row>
    <row r="8700" spans="1:17" hidden="1" x14ac:dyDescent="0.25">
      <c r="A8700" t="s">
        <v>543</v>
      </c>
      <c r="B8700" t="s">
        <v>544</v>
      </c>
      <c r="C8700" t="s">
        <v>535</v>
      </c>
      <c r="D8700" t="s">
        <v>473</v>
      </c>
      <c r="E8700" t="s">
        <v>333</v>
      </c>
      <c r="F8700" t="s">
        <v>261</v>
      </c>
      <c r="G8700" t="s">
        <v>189</v>
      </c>
      <c r="H8700" t="s">
        <v>442</v>
      </c>
      <c r="I8700" t="s">
        <v>442</v>
      </c>
      <c r="M8700" t="s">
        <v>539</v>
      </c>
      <c r="O8700" t="s">
        <v>265</v>
      </c>
      <c r="P8700">
        <v>2050</v>
      </c>
      <c r="Q8700">
        <v>0</v>
      </c>
    </row>
    <row r="8701" spans="1:17" hidden="1" x14ac:dyDescent="0.25">
      <c r="A8701" t="s">
        <v>543</v>
      </c>
      <c r="B8701" t="s">
        <v>544</v>
      </c>
      <c r="C8701" t="s">
        <v>535</v>
      </c>
      <c r="D8701" t="s">
        <v>473</v>
      </c>
      <c r="E8701" t="s">
        <v>333</v>
      </c>
      <c r="F8701" t="s">
        <v>261</v>
      </c>
      <c r="G8701" t="s">
        <v>189</v>
      </c>
      <c r="H8701" t="s">
        <v>442</v>
      </c>
      <c r="I8701" t="s">
        <v>442</v>
      </c>
      <c r="M8701" t="s">
        <v>539</v>
      </c>
      <c r="O8701" t="s">
        <v>266</v>
      </c>
      <c r="P8701">
        <v>2050</v>
      </c>
      <c r="Q8701">
        <v>1</v>
      </c>
    </row>
    <row r="8702" spans="1:17" hidden="1" x14ac:dyDescent="0.2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hidden="1" x14ac:dyDescent="0.2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hidden="1" x14ac:dyDescent="0.2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hidden="1" x14ac:dyDescent="0.2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hidden="1" x14ac:dyDescent="0.2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hidden="1" x14ac:dyDescent="0.2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hidden="1" x14ac:dyDescent="0.2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hidden="1" x14ac:dyDescent="0.2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hidden="1" x14ac:dyDescent="0.2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hidden="1" x14ac:dyDescent="0.2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hidden="1" x14ac:dyDescent="0.2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hidden="1" x14ac:dyDescent="0.2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hidden="1" x14ac:dyDescent="0.2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hidden="1" x14ac:dyDescent="0.2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hidden="1" x14ac:dyDescent="0.2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hidden="1" x14ac:dyDescent="0.2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hidden="1" x14ac:dyDescent="0.2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hidden="1" x14ac:dyDescent="0.2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hidden="1" x14ac:dyDescent="0.2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hidden="1" x14ac:dyDescent="0.2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hidden="1" x14ac:dyDescent="0.2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hidden="1" x14ac:dyDescent="0.2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hidden="1" x14ac:dyDescent="0.2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hidden="1" x14ac:dyDescent="0.2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hidden="1" x14ac:dyDescent="0.2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hidden="1" x14ac:dyDescent="0.2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hidden="1" x14ac:dyDescent="0.2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hidden="1" x14ac:dyDescent="0.2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hidden="1" x14ac:dyDescent="0.2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hidden="1" x14ac:dyDescent="0.2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hidden="1" x14ac:dyDescent="0.2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hidden="1" x14ac:dyDescent="0.2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hidden="1" x14ac:dyDescent="0.2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hidden="1" x14ac:dyDescent="0.2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hidden="1" x14ac:dyDescent="0.2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hidden="1" x14ac:dyDescent="0.2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hidden="1" x14ac:dyDescent="0.2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hidden="1" x14ac:dyDescent="0.2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hidden="1" x14ac:dyDescent="0.2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hidden="1" x14ac:dyDescent="0.2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hidden="1" x14ac:dyDescent="0.2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hidden="1" x14ac:dyDescent="0.2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hidden="1" x14ac:dyDescent="0.2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hidden="1" x14ac:dyDescent="0.2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hidden="1" x14ac:dyDescent="0.2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hidden="1" x14ac:dyDescent="0.2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hidden="1" x14ac:dyDescent="0.2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hidden="1" x14ac:dyDescent="0.2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hidden="1" x14ac:dyDescent="0.2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hidden="1" x14ac:dyDescent="0.2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hidden="1" x14ac:dyDescent="0.2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hidden="1" x14ac:dyDescent="0.2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hidden="1" x14ac:dyDescent="0.2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hidden="1" x14ac:dyDescent="0.2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hidden="1" x14ac:dyDescent="0.2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hidden="1" x14ac:dyDescent="0.2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hidden="1" x14ac:dyDescent="0.2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hidden="1" x14ac:dyDescent="0.2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hidden="1" x14ac:dyDescent="0.2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hidden="1" x14ac:dyDescent="0.2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hidden="1" x14ac:dyDescent="0.2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hidden="1" x14ac:dyDescent="0.2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hidden="1" x14ac:dyDescent="0.2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hidden="1" x14ac:dyDescent="0.2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hidden="1" x14ac:dyDescent="0.25">
      <c r="A8766" t="s">
        <v>546</v>
      </c>
      <c r="B8766" t="s">
        <v>547</v>
      </c>
      <c r="C8766" t="s">
        <v>535</v>
      </c>
      <c r="D8766" t="s">
        <v>473</v>
      </c>
      <c r="E8766" t="s">
        <v>312</v>
      </c>
      <c r="F8766" t="s">
        <v>349</v>
      </c>
      <c r="G8766" t="s">
        <v>196</v>
      </c>
      <c r="H8766" t="s">
        <v>355</v>
      </c>
      <c r="I8766" t="s">
        <v>136</v>
      </c>
      <c r="K8766" t="s">
        <v>276</v>
      </c>
      <c r="O8766" t="s">
        <v>195</v>
      </c>
      <c r="P8766">
        <v>2015</v>
      </c>
      <c r="Q8766">
        <v>3</v>
      </c>
    </row>
    <row r="8767" spans="1:17" hidden="1" x14ac:dyDescent="0.25">
      <c r="A8767" t="s">
        <v>546</v>
      </c>
      <c r="B8767" t="s">
        <v>547</v>
      </c>
      <c r="C8767" t="s">
        <v>535</v>
      </c>
      <c r="D8767" t="s">
        <v>473</v>
      </c>
      <c r="E8767" t="s">
        <v>312</v>
      </c>
      <c r="F8767" t="s">
        <v>349</v>
      </c>
      <c r="G8767" t="s">
        <v>196</v>
      </c>
      <c r="H8767" t="s">
        <v>355</v>
      </c>
      <c r="I8767" t="s">
        <v>136</v>
      </c>
      <c r="K8767" t="s">
        <v>276</v>
      </c>
      <c r="O8767" t="s">
        <v>195</v>
      </c>
      <c r="P8767">
        <v>2020</v>
      </c>
      <c r="Q8767">
        <v>3</v>
      </c>
    </row>
    <row r="8768" spans="1:17" hidden="1" x14ac:dyDescent="0.2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hidden="1" x14ac:dyDescent="0.2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hidden="1" x14ac:dyDescent="0.25">
      <c r="A8770" t="s">
        <v>546</v>
      </c>
      <c r="B8770" t="s">
        <v>547</v>
      </c>
      <c r="C8770" t="s">
        <v>535</v>
      </c>
      <c r="D8770" t="s">
        <v>473</v>
      </c>
      <c r="E8770" t="s">
        <v>312</v>
      </c>
      <c r="F8770" t="s">
        <v>349</v>
      </c>
      <c r="G8770" t="s">
        <v>196</v>
      </c>
      <c r="H8770" t="s">
        <v>355</v>
      </c>
      <c r="I8770" t="s">
        <v>136</v>
      </c>
      <c r="K8770" t="s">
        <v>276</v>
      </c>
      <c r="O8770" t="s">
        <v>195</v>
      </c>
      <c r="P8770">
        <v>2030</v>
      </c>
      <c r="Q8770">
        <v>3</v>
      </c>
    </row>
    <row r="8771" spans="1:17" hidden="1" x14ac:dyDescent="0.25">
      <c r="A8771" t="s">
        <v>546</v>
      </c>
      <c r="B8771" t="s">
        <v>547</v>
      </c>
      <c r="C8771" t="s">
        <v>535</v>
      </c>
      <c r="D8771" t="s">
        <v>473</v>
      </c>
      <c r="E8771" t="s">
        <v>312</v>
      </c>
      <c r="F8771" t="s">
        <v>349</v>
      </c>
      <c r="G8771" t="s">
        <v>196</v>
      </c>
      <c r="H8771" t="s">
        <v>355</v>
      </c>
      <c r="I8771" t="s">
        <v>136</v>
      </c>
      <c r="K8771" t="s">
        <v>276</v>
      </c>
      <c r="O8771" t="s">
        <v>195</v>
      </c>
      <c r="P8771">
        <v>2050</v>
      </c>
      <c r="Q8771">
        <v>3</v>
      </c>
    </row>
    <row r="8772" spans="1:17" hidden="1" x14ac:dyDescent="0.2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hidden="1" x14ac:dyDescent="0.2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hidden="1" x14ac:dyDescent="0.2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hidden="1" x14ac:dyDescent="0.2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hidden="1" x14ac:dyDescent="0.2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hidden="1" x14ac:dyDescent="0.2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hidden="1" x14ac:dyDescent="0.2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hidden="1" x14ac:dyDescent="0.2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hidden="1" x14ac:dyDescent="0.2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hidden="1" x14ac:dyDescent="0.2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hidden="1" x14ac:dyDescent="0.2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hidden="1" x14ac:dyDescent="0.2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hidden="1" x14ac:dyDescent="0.2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hidden="1" x14ac:dyDescent="0.2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hidden="1" x14ac:dyDescent="0.2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hidden="1" x14ac:dyDescent="0.2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hidden="1" x14ac:dyDescent="0.2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hidden="1" x14ac:dyDescent="0.2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hidden="1" x14ac:dyDescent="0.2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hidden="1" x14ac:dyDescent="0.2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hidden="1" x14ac:dyDescent="0.2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hidden="1" x14ac:dyDescent="0.2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hidden="1" x14ac:dyDescent="0.2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hidden="1" x14ac:dyDescent="0.2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hidden="1" x14ac:dyDescent="0.2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hidden="1" x14ac:dyDescent="0.2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hidden="1" x14ac:dyDescent="0.2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hidden="1" x14ac:dyDescent="0.2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hidden="1" x14ac:dyDescent="0.2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hidden="1" x14ac:dyDescent="0.2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hidden="1" x14ac:dyDescent="0.2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hidden="1" x14ac:dyDescent="0.2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hidden="1" x14ac:dyDescent="0.2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hidden="1" x14ac:dyDescent="0.2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hidden="1" x14ac:dyDescent="0.2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hidden="1" x14ac:dyDescent="0.2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hidden="1" x14ac:dyDescent="0.2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hidden="1" x14ac:dyDescent="0.2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hidden="1" x14ac:dyDescent="0.2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hidden="1" x14ac:dyDescent="0.2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hidden="1" x14ac:dyDescent="0.2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hidden="1" x14ac:dyDescent="0.2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hidden="1" x14ac:dyDescent="0.2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hidden="1" x14ac:dyDescent="0.2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hidden="1" x14ac:dyDescent="0.2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hidden="1" x14ac:dyDescent="0.2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hidden="1" x14ac:dyDescent="0.2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hidden="1" x14ac:dyDescent="0.2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hidden="1" x14ac:dyDescent="0.2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hidden="1" x14ac:dyDescent="0.2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hidden="1" x14ac:dyDescent="0.2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hidden="1" x14ac:dyDescent="0.2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hidden="1" x14ac:dyDescent="0.2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hidden="1" x14ac:dyDescent="0.2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hidden="1" x14ac:dyDescent="0.2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hidden="1" x14ac:dyDescent="0.2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hidden="1" x14ac:dyDescent="0.2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hidden="1" x14ac:dyDescent="0.2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hidden="1" x14ac:dyDescent="0.2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hidden="1" x14ac:dyDescent="0.2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hidden="1" x14ac:dyDescent="0.2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hidden="1" x14ac:dyDescent="0.2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hidden="1" x14ac:dyDescent="0.2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hidden="1" x14ac:dyDescent="0.2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hidden="1" x14ac:dyDescent="0.2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hidden="1" x14ac:dyDescent="0.2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hidden="1" x14ac:dyDescent="0.2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hidden="1" x14ac:dyDescent="0.2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hidden="1" x14ac:dyDescent="0.2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hidden="1" x14ac:dyDescent="0.2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hidden="1" x14ac:dyDescent="0.2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hidden="1" x14ac:dyDescent="0.2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hidden="1" x14ac:dyDescent="0.2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hidden="1" x14ac:dyDescent="0.2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hidden="1" x14ac:dyDescent="0.2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hidden="1" x14ac:dyDescent="0.2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hidden="1" x14ac:dyDescent="0.2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hidden="1" x14ac:dyDescent="0.2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hidden="1" x14ac:dyDescent="0.2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hidden="1" x14ac:dyDescent="0.2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hidden="1" x14ac:dyDescent="0.2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hidden="1" x14ac:dyDescent="0.2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hidden="1" x14ac:dyDescent="0.2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hidden="1" x14ac:dyDescent="0.2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hidden="1" x14ac:dyDescent="0.2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hidden="1" x14ac:dyDescent="0.2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hidden="1" x14ac:dyDescent="0.2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hidden="1" x14ac:dyDescent="0.2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hidden="1" x14ac:dyDescent="0.2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hidden="1" x14ac:dyDescent="0.2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hidden="1" x14ac:dyDescent="0.2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hidden="1" x14ac:dyDescent="0.2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hidden="1" x14ac:dyDescent="0.2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hidden="1" x14ac:dyDescent="0.2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hidden="1" x14ac:dyDescent="0.2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hidden="1" x14ac:dyDescent="0.2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hidden="1" x14ac:dyDescent="0.2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hidden="1" x14ac:dyDescent="0.2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hidden="1" x14ac:dyDescent="0.2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hidden="1" x14ac:dyDescent="0.2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hidden="1" x14ac:dyDescent="0.2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hidden="1" x14ac:dyDescent="0.2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hidden="1" x14ac:dyDescent="0.2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hidden="1" x14ac:dyDescent="0.2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hidden="1" x14ac:dyDescent="0.2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hidden="1" x14ac:dyDescent="0.2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hidden="1" x14ac:dyDescent="0.2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hidden="1" x14ac:dyDescent="0.2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hidden="1" x14ac:dyDescent="0.2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hidden="1" x14ac:dyDescent="0.2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hidden="1" x14ac:dyDescent="0.2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hidden="1" x14ac:dyDescent="0.2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hidden="1" x14ac:dyDescent="0.2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hidden="1" x14ac:dyDescent="0.2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hidden="1" x14ac:dyDescent="0.2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hidden="1" x14ac:dyDescent="0.2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hidden="1" x14ac:dyDescent="0.2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hidden="1" x14ac:dyDescent="0.2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hidden="1" x14ac:dyDescent="0.2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hidden="1" x14ac:dyDescent="0.2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hidden="1" x14ac:dyDescent="0.2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hidden="1" x14ac:dyDescent="0.2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hidden="1" x14ac:dyDescent="0.2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hidden="1" x14ac:dyDescent="0.2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hidden="1" x14ac:dyDescent="0.2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hidden="1" x14ac:dyDescent="0.2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hidden="1" x14ac:dyDescent="0.2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hidden="1" x14ac:dyDescent="0.2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hidden="1" x14ac:dyDescent="0.2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hidden="1" x14ac:dyDescent="0.2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hidden="1" x14ac:dyDescent="0.2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hidden="1" x14ac:dyDescent="0.2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hidden="1" x14ac:dyDescent="0.2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hidden="1" x14ac:dyDescent="0.2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hidden="1" x14ac:dyDescent="0.2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hidden="1" x14ac:dyDescent="0.2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hidden="1" x14ac:dyDescent="0.2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hidden="1" x14ac:dyDescent="0.2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hidden="1" x14ac:dyDescent="0.2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hidden="1" x14ac:dyDescent="0.2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hidden="1" x14ac:dyDescent="0.2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hidden="1" x14ac:dyDescent="0.2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hidden="1" x14ac:dyDescent="0.2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hidden="1" x14ac:dyDescent="0.2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hidden="1" x14ac:dyDescent="0.2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hidden="1" x14ac:dyDescent="0.2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hidden="1" x14ac:dyDescent="0.2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hidden="1" x14ac:dyDescent="0.2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hidden="1" x14ac:dyDescent="0.2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hidden="1" x14ac:dyDescent="0.2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hidden="1" x14ac:dyDescent="0.2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hidden="1" x14ac:dyDescent="0.2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hidden="1" x14ac:dyDescent="0.2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hidden="1" x14ac:dyDescent="0.2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hidden="1" x14ac:dyDescent="0.2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hidden="1" x14ac:dyDescent="0.2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hidden="1" x14ac:dyDescent="0.2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hidden="1" x14ac:dyDescent="0.2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hidden="1" x14ac:dyDescent="0.2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hidden="1" x14ac:dyDescent="0.2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hidden="1" x14ac:dyDescent="0.2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hidden="1" x14ac:dyDescent="0.2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hidden="1" x14ac:dyDescent="0.2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hidden="1" x14ac:dyDescent="0.2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hidden="1" x14ac:dyDescent="0.2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hidden="1" x14ac:dyDescent="0.2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hidden="1" x14ac:dyDescent="0.2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hidden="1" x14ac:dyDescent="0.2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hidden="1" x14ac:dyDescent="0.2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hidden="1" x14ac:dyDescent="0.2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hidden="1" x14ac:dyDescent="0.2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hidden="1" x14ac:dyDescent="0.2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hidden="1" x14ac:dyDescent="0.2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hidden="1" x14ac:dyDescent="0.2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hidden="1" x14ac:dyDescent="0.2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hidden="1" x14ac:dyDescent="0.2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hidden="1" x14ac:dyDescent="0.2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hidden="1" x14ac:dyDescent="0.2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hidden="1" x14ac:dyDescent="0.2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hidden="1" x14ac:dyDescent="0.2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hidden="1" x14ac:dyDescent="0.2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hidden="1" x14ac:dyDescent="0.2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hidden="1" x14ac:dyDescent="0.2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hidden="1" x14ac:dyDescent="0.2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hidden="1" x14ac:dyDescent="0.2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hidden="1" x14ac:dyDescent="0.2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hidden="1" x14ac:dyDescent="0.2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hidden="1" x14ac:dyDescent="0.2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hidden="1" x14ac:dyDescent="0.2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hidden="1" x14ac:dyDescent="0.2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hidden="1" x14ac:dyDescent="0.2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hidden="1" x14ac:dyDescent="0.2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hidden="1" x14ac:dyDescent="0.2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hidden="1" x14ac:dyDescent="0.2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hidden="1" x14ac:dyDescent="0.25">
      <c r="A8966" t="s">
        <v>546</v>
      </c>
      <c r="B8966" t="s">
        <v>547</v>
      </c>
      <c r="C8966" t="s">
        <v>535</v>
      </c>
      <c r="D8966" t="s">
        <v>473</v>
      </c>
      <c r="E8966" t="s">
        <v>312</v>
      </c>
      <c r="F8966" t="s">
        <v>349</v>
      </c>
      <c r="G8966" t="s">
        <v>189</v>
      </c>
      <c r="H8966" t="s">
        <v>437</v>
      </c>
      <c r="I8966" t="s">
        <v>437</v>
      </c>
      <c r="M8966" t="s">
        <v>539</v>
      </c>
      <c r="O8966" t="s">
        <v>195</v>
      </c>
      <c r="P8966">
        <v>2015</v>
      </c>
      <c r="Q8966">
        <v>1</v>
      </c>
    </row>
    <row r="8967" spans="1:17" hidden="1" x14ac:dyDescent="0.25">
      <c r="A8967" t="s">
        <v>546</v>
      </c>
      <c r="B8967" t="s">
        <v>547</v>
      </c>
      <c r="C8967" t="s">
        <v>535</v>
      </c>
      <c r="D8967" t="s">
        <v>473</v>
      </c>
      <c r="E8967" t="s">
        <v>312</v>
      </c>
      <c r="F8967" t="s">
        <v>349</v>
      </c>
      <c r="G8967" t="s">
        <v>189</v>
      </c>
      <c r="H8967" t="s">
        <v>437</v>
      </c>
      <c r="I8967" t="s">
        <v>437</v>
      </c>
      <c r="M8967" t="s">
        <v>539</v>
      </c>
      <c r="O8967" t="s">
        <v>195</v>
      </c>
      <c r="P8967">
        <v>2020</v>
      </c>
      <c r="Q8967">
        <v>1</v>
      </c>
    </row>
    <row r="8968" spans="1:17" hidden="1" x14ac:dyDescent="0.25">
      <c r="A8968" t="s">
        <v>546</v>
      </c>
      <c r="B8968" t="s">
        <v>547</v>
      </c>
      <c r="C8968" t="s">
        <v>535</v>
      </c>
      <c r="D8968" t="s">
        <v>473</v>
      </c>
      <c r="E8968" t="s">
        <v>312</v>
      </c>
      <c r="F8968" t="s">
        <v>349</v>
      </c>
      <c r="G8968" t="s">
        <v>189</v>
      </c>
      <c r="H8968" t="s">
        <v>437</v>
      </c>
      <c r="I8968" t="s">
        <v>437</v>
      </c>
      <c r="M8968" t="s">
        <v>539</v>
      </c>
      <c r="O8968" t="s">
        <v>265</v>
      </c>
      <c r="P8968">
        <v>2020</v>
      </c>
      <c r="Q8968">
        <v>0</v>
      </c>
    </row>
    <row r="8969" spans="1:17" hidden="1" x14ac:dyDescent="0.25">
      <c r="A8969" t="s">
        <v>546</v>
      </c>
      <c r="B8969" t="s">
        <v>547</v>
      </c>
      <c r="C8969" t="s">
        <v>535</v>
      </c>
      <c r="D8969" t="s">
        <v>473</v>
      </c>
      <c r="E8969" t="s">
        <v>312</v>
      </c>
      <c r="F8969" t="s">
        <v>349</v>
      </c>
      <c r="G8969" t="s">
        <v>189</v>
      </c>
      <c r="H8969" t="s">
        <v>437</v>
      </c>
      <c r="I8969" t="s">
        <v>437</v>
      </c>
      <c r="M8969" t="s">
        <v>539</v>
      </c>
      <c r="O8969" t="s">
        <v>266</v>
      </c>
      <c r="P8969">
        <v>2020</v>
      </c>
      <c r="Q8969">
        <v>1</v>
      </c>
    </row>
    <row r="8970" spans="1:17" hidden="1" x14ac:dyDescent="0.25">
      <c r="A8970" t="s">
        <v>546</v>
      </c>
      <c r="B8970" t="s">
        <v>547</v>
      </c>
      <c r="C8970" t="s">
        <v>535</v>
      </c>
      <c r="D8970" t="s">
        <v>473</v>
      </c>
      <c r="E8970" t="s">
        <v>312</v>
      </c>
      <c r="F8970" t="s">
        <v>349</v>
      </c>
      <c r="G8970" t="s">
        <v>189</v>
      </c>
      <c r="H8970" t="s">
        <v>437</v>
      </c>
      <c r="I8970" t="s">
        <v>437</v>
      </c>
      <c r="M8970" t="s">
        <v>539</v>
      </c>
      <c r="O8970" t="s">
        <v>195</v>
      </c>
      <c r="P8970">
        <v>2030</v>
      </c>
      <c r="Q8970">
        <v>1</v>
      </c>
    </row>
    <row r="8971" spans="1:17" hidden="1" x14ac:dyDescent="0.25">
      <c r="A8971" t="s">
        <v>546</v>
      </c>
      <c r="B8971" t="s">
        <v>547</v>
      </c>
      <c r="C8971" t="s">
        <v>535</v>
      </c>
      <c r="D8971" t="s">
        <v>473</v>
      </c>
      <c r="E8971" t="s">
        <v>312</v>
      </c>
      <c r="F8971" t="s">
        <v>349</v>
      </c>
      <c r="G8971" t="s">
        <v>189</v>
      </c>
      <c r="H8971" t="s">
        <v>437</v>
      </c>
      <c r="I8971" t="s">
        <v>437</v>
      </c>
      <c r="M8971" t="s">
        <v>539</v>
      </c>
      <c r="O8971" t="s">
        <v>195</v>
      </c>
      <c r="P8971">
        <v>2050</v>
      </c>
      <c r="Q8971">
        <v>1</v>
      </c>
    </row>
    <row r="8972" spans="1:17" hidden="1" x14ac:dyDescent="0.25">
      <c r="A8972" t="s">
        <v>546</v>
      </c>
      <c r="B8972" t="s">
        <v>547</v>
      </c>
      <c r="C8972" t="s">
        <v>535</v>
      </c>
      <c r="D8972" t="s">
        <v>473</v>
      </c>
      <c r="E8972" t="s">
        <v>312</v>
      </c>
      <c r="F8972" t="s">
        <v>349</v>
      </c>
      <c r="G8972" t="s">
        <v>189</v>
      </c>
      <c r="H8972" t="s">
        <v>437</v>
      </c>
      <c r="I8972" t="s">
        <v>437</v>
      </c>
      <c r="M8972" t="s">
        <v>539</v>
      </c>
      <c r="O8972" t="s">
        <v>265</v>
      </c>
      <c r="P8972">
        <v>2050</v>
      </c>
      <c r="Q8972">
        <v>0</v>
      </c>
    </row>
    <row r="8973" spans="1:17" hidden="1" x14ac:dyDescent="0.25">
      <c r="A8973" t="s">
        <v>546</v>
      </c>
      <c r="B8973" t="s">
        <v>547</v>
      </c>
      <c r="C8973" t="s">
        <v>535</v>
      </c>
      <c r="D8973" t="s">
        <v>473</v>
      </c>
      <c r="E8973" t="s">
        <v>312</v>
      </c>
      <c r="F8973" t="s">
        <v>349</v>
      </c>
      <c r="G8973" t="s">
        <v>189</v>
      </c>
      <c r="H8973" t="s">
        <v>437</v>
      </c>
      <c r="I8973" t="s">
        <v>437</v>
      </c>
      <c r="M8973" t="s">
        <v>539</v>
      </c>
      <c r="O8973" t="s">
        <v>266</v>
      </c>
      <c r="P8973">
        <v>2050</v>
      </c>
      <c r="Q8973">
        <v>1</v>
      </c>
    </row>
    <row r="8974" spans="1:17" hidden="1" x14ac:dyDescent="0.2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hidden="1" x14ac:dyDescent="0.2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hidden="1" x14ac:dyDescent="0.2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hidden="1" x14ac:dyDescent="0.2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hidden="1" x14ac:dyDescent="0.2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hidden="1" x14ac:dyDescent="0.2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hidden="1" x14ac:dyDescent="0.2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hidden="1" x14ac:dyDescent="0.2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hidden="1" x14ac:dyDescent="0.25">
      <c r="A8982" t="s">
        <v>546</v>
      </c>
      <c r="B8982" t="s">
        <v>547</v>
      </c>
      <c r="C8982" t="s">
        <v>535</v>
      </c>
      <c r="D8982" t="s">
        <v>473</v>
      </c>
      <c r="E8982" t="s">
        <v>312</v>
      </c>
      <c r="F8982" t="s">
        <v>349</v>
      </c>
      <c r="G8982" t="s">
        <v>189</v>
      </c>
      <c r="H8982" t="s">
        <v>442</v>
      </c>
      <c r="I8982" t="s">
        <v>442</v>
      </c>
      <c r="M8982" t="s">
        <v>539</v>
      </c>
      <c r="O8982" t="s">
        <v>195</v>
      </c>
      <c r="P8982">
        <v>2015</v>
      </c>
      <c r="Q8982">
        <v>1</v>
      </c>
    </row>
    <row r="8983" spans="1:17" hidden="1" x14ac:dyDescent="0.25">
      <c r="A8983" t="s">
        <v>546</v>
      </c>
      <c r="B8983" t="s">
        <v>547</v>
      </c>
      <c r="C8983" t="s">
        <v>535</v>
      </c>
      <c r="D8983" t="s">
        <v>473</v>
      </c>
      <c r="E8983" t="s">
        <v>312</v>
      </c>
      <c r="F8983" t="s">
        <v>349</v>
      </c>
      <c r="G8983" t="s">
        <v>189</v>
      </c>
      <c r="H8983" t="s">
        <v>442</v>
      </c>
      <c r="I8983" t="s">
        <v>442</v>
      </c>
      <c r="M8983" t="s">
        <v>539</v>
      </c>
      <c r="O8983" t="s">
        <v>195</v>
      </c>
      <c r="P8983">
        <v>2020</v>
      </c>
      <c r="Q8983">
        <v>1</v>
      </c>
    </row>
    <row r="8984" spans="1:17" hidden="1" x14ac:dyDescent="0.25">
      <c r="A8984" t="s">
        <v>546</v>
      </c>
      <c r="B8984" t="s">
        <v>547</v>
      </c>
      <c r="C8984" t="s">
        <v>535</v>
      </c>
      <c r="D8984" t="s">
        <v>473</v>
      </c>
      <c r="E8984" t="s">
        <v>312</v>
      </c>
      <c r="F8984" t="s">
        <v>349</v>
      </c>
      <c r="G8984" t="s">
        <v>189</v>
      </c>
      <c r="H8984" t="s">
        <v>442</v>
      </c>
      <c r="I8984" t="s">
        <v>442</v>
      </c>
      <c r="M8984" t="s">
        <v>539</v>
      </c>
      <c r="O8984" t="s">
        <v>265</v>
      </c>
      <c r="P8984">
        <v>2020</v>
      </c>
      <c r="Q8984">
        <v>0</v>
      </c>
    </row>
    <row r="8985" spans="1:17" hidden="1" x14ac:dyDescent="0.25">
      <c r="A8985" t="s">
        <v>546</v>
      </c>
      <c r="B8985" t="s">
        <v>547</v>
      </c>
      <c r="C8985" t="s">
        <v>535</v>
      </c>
      <c r="D8985" t="s">
        <v>473</v>
      </c>
      <c r="E8985" t="s">
        <v>312</v>
      </c>
      <c r="F8985" t="s">
        <v>349</v>
      </c>
      <c r="G8985" t="s">
        <v>189</v>
      </c>
      <c r="H8985" t="s">
        <v>442</v>
      </c>
      <c r="I8985" t="s">
        <v>442</v>
      </c>
      <c r="M8985" t="s">
        <v>539</v>
      </c>
      <c r="O8985" t="s">
        <v>266</v>
      </c>
      <c r="P8985">
        <v>2020</v>
      </c>
      <c r="Q8985">
        <v>1</v>
      </c>
    </row>
    <row r="8986" spans="1:17" hidden="1" x14ac:dyDescent="0.25">
      <c r="A8986" t="s">
        <v>546</v>
      </c>
      <c r="B8986" t="s">
        <v>547</v>
      </c>
      <c r="C8986" t="s">
        <v>535</v>
      </c>
      <c r="D8986" t="s">
        <v>473</v>
      </c>
      <c r="E8986" t="s">
        <v>312</v>
      </c>
      <c r="F8986" t="s">
        <v>349</v>
      </c>
      <c r="G8986" t="s">
        <v>189</v>
      </c>
      <c r="H8986" t="s">
        <v>442</v>
      </c>
      <c r="I8986" t="s">
        <v>442</v>
      </c>
      <c r="M8986" t="s">
        <v>539</v>
      </c>
      <c r="O8986" t="s">
        <v>195</v>
      </c>
      <c r="P8986">
        <v>2030</v>
      </c>
      <c r="Q8986">
        <v>1</v>
      </c>
    </row>
    <row r="8987" spans="1:17" hidden="1" x14ac:dyDescent="0.25">
      <c r="A8987" t="s">
        <v>546</v>
      </c>
      <c r="B8987" t="s">
        <v>547</v>
      </c>
      <c r="C8987" t="s">
        <v>535</v>
      </c>
      <c r="D8987" t="s">
        <v>473</v>
      </c>
      <c r="E8987" t="s">
        <v>312</v>
      </c>
      <c r="F8987" t="s">
        <v>349</v>
      </c>
      <c r="G8987" t="s">
        <v>189</v>
      </c>
      <c r="H8987" t="s">
        <v>442</v>
      </c>
      <c r="I8987" t="s">
        <v>442</v>
      </c>
      <c r="M8987" t="s">
        <v>539</v>
      </c>
      <c r="O8987" t="s">
        <v>195</v>
      </c>
      <c r="P8987">
        <v>2050</v>
      </c>
      <c r="Q8987">
        <v>1</v>
      </c>
    </row>
    <row r="8988" spans="1:17" hidden="1" x14ac:dyDescent="0.25">
      <c r="A8988" t="s">
        <v>546</v>
      </c>
      <c r="B8988" t="s">
        <v>547</v>
      </c>
      <c r="C8988" t="s">
        <v>535</v>
      </c>
      <c r="D8988" t="s">
        <v>473</v>
      </c>
      <c r="E8988" t="s">
        <v>312</v>
      </c>
      <c r="F8988" t="s">
        <v>349</v>
      </c>
      <c r="G8988" t="s">
        <v>189</v>
      </c>
      <c r="H8988" t="s">
        <v>442</v>
      </c>
      <c r="I8988" t="s">
        <v>442</v>
      </c>
      <c r="M8988" t="s">
        <v>539</v>
      </c>
      <c r="O8988" t="s">
        <v>265</v>
      </c>
      <c r="P8988">
        <v>2050</v>
      </c>
      <c r="Q8988">
        <v>0</v>
      </c>
    </row>
    <row r="8989" spans="1:17" hidden="1" x14ac:dyDescent="0.25">
      <c r="A8989" t="s">
        <v>546</v>
      </c>
      <c r="B8989" t="s">
        <v>547</v>
      </c>
      <c r="C8989" t="s">
        <v>535</v>
      </c>
      <c r="D8989" t="s">
        <v>473</v>
      </c>
      <c r="E8989" t="s">
        <v>312</v>
      </c>
      <c r="F8989" t="s">
        <v>349</v>
      </c>
      <c r="G8989" t="s">
        <v>189</v>
      </c>
      <c r="H8989" t="s">
        <v>442</v>
      </c>
      <c r="I8989" t="s">
        <v>442</v>
      </c>
      <c r="M8989" t="s">
        <v>539</v>
      </c>
      <c r="O8989" t="s">
        <v>266</v>
      </c>
      <c r="P8989">
        <v>2050</v>
      </c>
      <c r="Q8989">
        <v>1</v>
      </c>
    </row>
    <row r="8990" spans="1:17" hidden="1" x14ac:dyDescent="0.2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hidden="1" x14ac:dyDescent="0.2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hidden="1" x14ac:dyDescent="0.2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hidden="1" x14ac:dyDescent="0.2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hidden="1" x14ac:dyDescent="0.2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hidden="1" x14ac:dyDescent="0.2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hidden="1" x14ac:dyDescent="0.2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hidden="1" x14ac:dyDescent="0.2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hidden="1" x14ac:dyDescent="0.2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hidden="1" x14ac:dyDescent="0.2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hidden="1" x14ac:dyDescent="0.2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hidden="1" x14ac:dyDescent="0.2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hidden="1" x14ac:dyDescent="0.2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hidden="1" x14ac:dyDescent="0.2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hidden="1" x14ac:dyDescent="0.2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hidden="1" x14ac:dyDescent="0.2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hidden="1" x14ac:dyDescent="0.2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hidden="1" x14ac:dyDescent="0.2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hidden="1" x14ac:dyDescent="0.2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hidden="1" x14ac:dyDescent="0.2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hidden="1" x14ac:dyDescent="0.2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hidden="1" x14ac:dyDescent="0.2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hidden="1" x14ac:dyDescent="0.2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hidden="1" x14ac:dyDescent="0.2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hidden="1" x14ac:dyDescent="0.2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hidden="1" x14ac:dyDescent="0.2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hidden="1" x14ac:dyDescent="0.2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hidden="1" x14ac:dyDescent="0.2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hidden="1" x14ac:dyDescent="0.2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hidden="1" x14ac:dyDescent="0.2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hidden="1" x14ac:dyDescent="0.2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hidden="1" x14ac:dyDescent="0.2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hidden="1" x14ac:dyDescent="0.2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hidden="1" x14ac:dyDescent="0.2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hidden="1" x14ac:dyDescent="0.2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hidden="1" x14ac:dyDescent="0.2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hidden="1" x14ac:dyDescent="0.2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hidden="1" x14ac:dyDescent="0.2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hidden="1" x14ac:dyDescent="0.2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hidden="1" x14ac:dyDescent="0.2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hidden="1" x14ac:dyDescent="0.2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hidden="1" x14ac:dyDescent="0.2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hidden="1" x14ac:dyDescent="0.2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hidden="1" x14ac:dyDescent="0.2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hidden="1" x14ac:dyDescent="0.2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hidden="1" x14ac:dyDescent="0.2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hidden="1" x14ac:dyDescent="0.2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hidden="1" x14ac:dyDescent="0.2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hidden="1" x14ac:dyDescent="0.2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hidden="1" x14ac:dyDescent="0.2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hidden="1" x14ac:dyDescent="0.2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hidden="1" x14ac:dyDescent="0.2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hidden="1" x14ac:dyDescent="0.2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hidden="1" x14ac:dyDescent="0.2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hidden="1" x14ac:dyDescent="0.2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hidden="1" x14ac:dyDescent="0.2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hidden="1" x14ac:dyDescent="0.2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hidden="1" x14ac:dyDescent="0.2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hidden="1" x14ac:dyDescent="0.2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hidden="1" x14ac:dyDescent="0.2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hidden="1" x14ac:dyDescent="0.2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hidden="1" x14ac:dyDescent="0.2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hidden="1" x14ac:dyDescent="0.2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hidden="1" x14ac:dyDescent="0.2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hidden="1" x14ac:dyDescent="0.25">
      <c r="A9054" t="s">
        <v>549</v>
      </c>
      <c r="B9054" t="s">
        <v>550</v>
      </c>
      <c r="C9054" t="s">
        <v>535</v>
      </c>
      <c r="D9054" t="s">
        <v>473</v>
      </c>
      <c r="E9054" t="s">
        <v>526</v>
      </c>
      <c r="F9054" t="s">
        <v>349</v>
      </c>
      <c r="G9054" t="s">
        <v>196</v>
      </c>
      <c r="H9054" t="s">
        <v>355</v>
      </c>
      <c r="I9054" t="s">
        <v>136</v>
      </c>
      <c r="K9054" t="s">
        <v>276</v>
      </c>
      <c r="O9054" t="s">
        <v>195</v>
      </c>
      <c r="P9054">
        <v>2015</v>
      </c>
      <c r="Q9054">
        <v>4</v>
      </c>
    </row>
    <row r="9055" spans="1:17" hidden="1" x14ac:dyDescent="0.25">
      <c r="A9055" t="s">
        <v>549</v>
      </c>
      <c r="B9055" t="s">
        <v>550</v>
      </c>
      <c r="C9055" t="s">
        <v>535</v>
      </c>
      <c r="D9055" t="s">
        <v>473</v>
      </c>
      <c r="E9055" t="s">
        <v>526</v>
      </c>
      <c r="F9055" t="s">
        <v>349</v>
      </c>
      <c r="G9055" t="s">
        <v>196</v>
      </c>
      <c r="H9055" t="s">
        <v>355</v>
      </c>
      <c r="I9055" t="s">
        <v>136</v>
      </c>
      <c r="K9055" t="s">
        <v>276</v>
      </c>
      <c r="O9055" t="s">
        <v>195</v>
      </c>
      <c r="P9055">
        <v>2020</v>
      </c>
      <c r="Q9055">
        <v>4</v>
      </c>
    </row>
    <row r="9056" spans="1:17" hidden="1" x14ac:dyDescent="0.25">
      <c r="A9056" t="s">
        <v>549</v>
      </c>
      <c r="B9056" t="s">
        <v>550</v>
      </c>
      <c r="C9056" t="s">
        <v>535</v>
      </c>
      <c r="D9056" t="s">
        <v>473</v>
      </c>
      <c r="E9056" t="s">
        <v>526</v>
      </c>
      <c r="F9056" t="s">
        <v>349</v>
      </c>
      <c r="G9056" t="s">
        <v>196</v>
      </c>
      <c r="H9056" t="s">
        <v>355</v>
      </c>
      <c r="I9056" t="s">
        <v>136</v>
      </c>
      <c r="K9056" t="s">
        <v>276</v>
      </c>
      <c r="O9056" t="s">
        <v>265</v>
      </c>
      <c r="P9056">
        <v>2020</v>
      </c>
      <c r="Q9056">
        <v>3.4</v>
      </c>
    </row>
    <row r="9057" spans="1:17" hidden="1" x14ac:dyDescent="0.2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hidden="1" x14ac:dyDescent="0.25">
      <c r="A9058" t="s">
        <v>549</v>
      </c>
      <c r="B9058" t="s">
        <v>550</v>
      </c>
      <c r="C9058" t="s">
        <v>535</v>
      </c>
      <c r="D9058" t="s">
        <v>473</v>
      </c>
      <c r="E9058" t="s">
        <v>526</v>
      </c>
      <c r="F9058" t="s">
        <v>349</v>
      </c>
      <c r="G9058" t="s">
        <v>196</v>
      </c>
      <c r="H9058" t="s">
        <v>355</v>
      </c>
      <c r="I9058" t="s">
        <v>136</v>
      </c>
      <c r="K9058" t="s">
        <v>276</v>
      </c>
      <c r="O9058" t="s">
        <v>195</v>
      </c>
      <c r="P9058">
        <v>2030</v>
      </c>
      <c r="Q9058">
        <v>4</v>
      </c>
    </row>
    <row r="9059" spans="1:17" hidden="1" x14ac:dyDescent="0.25">
      <c r="A9059" t="s">
        <v>549</v>
      </c>
      <c r="B9059" t="s">
        <v>550</v>
      </c>
      <c r="C9059" t="s">
        <v>535</v>
      </c>
      <c r="D9059" t="s">
        <v>473</v>
      </c>
      <c r="E9059" t="s">
        <v>526</v>
      </c>
      <c r="F9059" t="s">
        <v>349</v>
      </c>
      <c r="G9059" t="s">
        <v>196</v>
      </c>
      <c r="H9059" t="s">
        <v>355</v>
      </c>
      <c r="I9059" t="s">
        <v>136</v>
      </c>
      <c r="K9059" t="s">
        <v>276</v>
      </c>
      <c r="O9059" t="s">
        <v>195</v>
      </c>
      <c r="P9059">
        <v>2050</v>
      </c>
      <c r="Q9059">
        <v>4</v>
      </c>
    </row>
    <row r="9060" spans="1:17" hidden="1" x14ac:dyDescent="0.25">
      <c r="A9060" t="s">
        <v>549</v>
      </c>
      <c r="B9060" t="s">
        <v>550</v>
      </c>
      <c r="C9060" t="s">
        <v>535</v>
      </c>
      <c r="D9060" t="s">
        <v>473</v>
      </c>
      <c r="E9060" t="s">
        <v>526</v>
      </c>
      <c r="F9060" t="s">
        <v>349</v>
      </c>
      <c r="G9060" t="s">
        <v>196</v>
      </c>
      <c r="H9060" t="s">
        <v>355</v>
      </c>
      <c r="I9060" t="s">
        <v>136</v>
      </c>
      <c r="K9060" t="s">
        <v>276</v>
      </c>
      <c r="O9060" t="s">
        <v>265</v>
      </c>
      <c r="P9060">
        <v>2050</v>
      </c>
      <c r="Q9060">
        <v>3</v>
      </c>
    </row>
    <row r="9061" spans="1:17" hidden="1" x14ac:dyDescent="0.25">
      <c r="A9061" t="s">
        <v>549</v>
      </c>
      <c r="B9061" t="s">
        <v>550</v>
      </c>
      <c r="C9061" t="s">
        <v>535</v>
      </c>
      <c r="D9061" t="s">
        <v>473</v>
      </c>
      <c r="E9061" t="s">
        <v>526</v>
      </c>
      <c r="F9061" t="s">
        <v>349</v>
      </c>
      <c r="G9061" t="s">
        <v>196</v>
      </c>
      <c r="H9061" t="s">
        <v>355</v>
      </c>
      <c r="I9061" t="s">
        <v>136</v>
      </c>
      <c r="K9061" t="s">
        <v>276</v>
      </c>
      <c r="O9061" t="s">
        <v>266</v>
      </c>
      <c r="P9061">
        <v>2050</v>
      </c>
      <c r="Q9061">
        <v>5</v>
      </c>
    </row>
    <row r="9062" spans="1:17" hidden="1" x14ac:dyDescent="0.2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hidden="1" x14ac:dyDescent="0.2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hidden="1" x14ac:dyDescent="0.2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hidden="1" x14ac:dyDescent="0.2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hidden="1" x14ac:dyDescent="0.2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hidden="1" x14ac:dyDescent="0.2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hidden="1" x14ac:dyDescent="0.2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hidden="1" x14ac:dyDescent="0.2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hidden="1" x14ac:dyDescent="0.2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hidden="1" x14ac:dyDescent="0.2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hidden="1" x14ac:dyDescent="0.2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hidden="1" x14ac:dyDescent="0.2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hidden="1" x14ac:dyDescent="0.2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hidden="1" x14ac:dyDescent="0.2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hidden="1" x14ac:dyDescent="0.2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hidden="1" x14ac:dyDescent="0.2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hidden="1" x14ac:dyDescent="0.2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hidden="1" x14ac:dyDescent="0.2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hidden="1" x14ac:dyDescent="0.2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hidden="1" x14ac:dyDescent="0.2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hidden="1" x14ac:dyDescent="0.2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hidden="1" x14ac:dyDescent="0.2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hidden="1" x14ac:dyDescent="0.2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hidden="1" x14ac:dyDescent="0.2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hidden="1" x14ac:dyDescent="0.2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hidden="1" x14ac:dyDescent="0.2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hidden="1" x14ac:dyDescent="0.2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hidden="1" x14ac:dyDescent="0.2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hidden="1" x14ac:dyDescent="0.2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hidden="1" x14ac:dyDescent="0.2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hidden="1" x14ac:dyDescent="0.2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hidden="1" x14ac:dyDescent="0.2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hidden="1" x14ac:dyDescent="0.2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hidden="1" x14ac:dyDescent="0.2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hidden="1" x14ac:dyDescent="0.2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hidden="1" x14ac:dyDescent="0.2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hidden="1" x14ac:dyDescent="0.2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hidden="1" x14ac:dyDescent="0.2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hidden="1" x14ac:dyDescent="0.2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hidden="1" x14ac:dyDescent="0.2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hidden="1" x14ac:dyDescent="0.2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hidden="1" x14ac:dyDescent="0.2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hidden="1" x14ac:dyDescent="0.2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hidden="1" x14ac:dyDescent="0.2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hidden="1" x14ac:dyDescent="0.2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hidden="1" x14ac:dyDescent="0.2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hidden="1" x14ac:dyDescent="0.2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hidden="1" x14ac:dyDescent="0.2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hidden="1" x14ac:dyDescent="0.2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hidden="1" x14ac:dyDescent="0.2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hidden="1" x14ac:dyDescent="0.2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hidden="1" x14ac:dyDescent="0.2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hidden="1" x14ac:dyDescent="0.2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hidden="1" x14ac:dyDescent="0.2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hidden="1" x14ac:dyDescent="0.2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hidden="1" x14ac:dyDescent="0.2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hidden="1" x14ac:dyDescent="0.2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hidden="1" x14ac:dyDescent="0.2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hidden="1" x14ac:dyDescent="0.2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hidden="1" x14ac:dyDescent="0.2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hidden="1" x14ac:dyDescent="0.2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hidden="1" x14ac:dyDescent="0.2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hidden="1" x14ac:dyDescent="0.2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hidden="1" x14ac:dyDescent="0.2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hidden="1" x14ac:dyDescent="0.2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hidden="1" x14ac:dyDescent="0.2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hidden="1" x14ac:dyDescent="0.2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hidden="1" x14ac:dyDescent="0.2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hidden="1" x14ac:dyDescent="0.2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hidden="1" x14ac:dyDescent="0.2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hidden="1" x14ac:dyDescent="0.2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hidden="1" x14ac:dyDescent="0.2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hidden="1" x14ac:dyDescent="0.2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hidden="1" x14ac:dyDescent="0.2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hidden="1" x14ac:dyDescent="0.2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hidden="1" x14ac:dyDescent="0.2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hidden="1" x14ac:dyDescent="0.2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hidden="1" x14ac:dyDescent="0.2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hidden="1" x14ac:dyDescent="0.2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hidden="1" x14ac:dyDescent="0.2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hidden="1" x14ac:dyDescent="0.2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hidden="1" x14ac:dyDescent="0.2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hidden="1" x14ac:dyDescent="0.2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hidden="1" x14ac:dyDescent="0.2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hidden="1" x14ac:dyDescent="0.2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hidden="1" x14ac:dyDescent="0.2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hidden="1" x14ac:dyDescent="0.2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hidden="1" x14ac:dyDescent="0.2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hidden="1" x14ac:dyDescent="0.2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hidden="1" x14ac:dyDescent="0.2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hidden="1" x14ac:dyDescent="0.2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hidden="1" x14ac:dyDescent="0.2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hidden="1" x14ac:dyDescent="0.2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hidden="1" x14ac:dyDescent="0.2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hidden="1" x14ac:dyDescent="0.2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hidden="1" x14ac:dyDescent="0.2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hidden="1" x14ac:dyDescent="0.2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hidden="1" x14ac:dyDescent="0.2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hidden="1" x14ac:dyDescent="0.2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hidden="1" x14ac:dyDescent="0.2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hidden="1" x14ac:dyDescent="0.2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hidden="1" x14ac:dyDescent="0.2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hidden="1" x14ac:dyDescent="0.2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hidden="1" x14ac:dyDescent="0.2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hidden="1" x14ac:dyDescent="0.2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hidden="1" x14ac:dyDescent="0.2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hidden="1" x14ac:dyDescent="0.2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hidden="1" x14ac:dyDescent="0.2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hidden="1" x14ac:dyDescent="0.2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hidden="1" x14ac:dyDescent="0.2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hidden="1" x14ac:dyDescent="0.2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hidden="1" x14ac:dyDescent="0.2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hidden="1" x14ac:dyDescent="0.2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hidden="1" x14ac:dyDescent="0.2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hidden="1" x14ac:dyDescent="0.2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hidden="1" x14ac:dyDescent="0.2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hidden="1" x14ac:dyDescent="0.2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hidden="1" x14ac:dyDescent="0.2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hidden="1" x14ac:dyDescent="0.2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hidden="1" x14ac:dyDescent="0.2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hidden="1" x14ac:dyDescent="0.2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hidden="1" x14ac:dyDescent="0.2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hidden="1" x14ac:dyDescent="0.2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hidden="1" x14ac:dyDescent="0.2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hidden="1" x14ac:dyDescent="0.2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hidden="1" x14ac:dyDescent="0.2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hidden="1" x14ac:dyDescent="0.2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hidden="1" x14ac:dyDescent="0.2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hidden="1" x14ac:dyDescent="0.2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hidden="1" x14ac:dyDescent="0.2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hidden="1" x14ac:dyDescent="0.2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hidden="1" x14ac:dyDescent="0.2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hidden="1" x14ac:dyDescent="0.2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hidden="1" x14ac:dyDescent="0.2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hidden="1" x14ac:dyDescent="0.2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hidden="1" x14ac:dyDescent="0.2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hidden="1" x14ac:dyDescent="0.2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hidden="1" x14ac:dyDescent="0.2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hidden="1" x14ac:dyDescent="0.2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hidden="1" x14ac:dyDescent="0.2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hidden="1" x14ac:dyDescent="0.2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hidden="1" x14ac:dyDescent="0.2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hidden="1" x14ac:dyDescent="0.2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hidden="1" x14ac:dyDescent="0.2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hidden="1" x14ac:dyDescent="0.2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hidden="1" x14ac:dyDescent="0.2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hidden="1" x14ac:dyDescent="0.2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hidden="1" x14ac:dyDescent="0.2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hidden="1" x14ac:dyDescent="0.2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hidden="1" x14ac:dyDescent="0.2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hidden="1" x14ac:dyDescent="0.2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hidden="1" x14ac:dyDescent="0.2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hidden="1" x14ac:dyDescent="0.2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hidden="1" x14ac:dyDescent="0.2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hidden="1" x14ac:dyDescent="0.2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hidden="1" x14ac:dyDescent="0.2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hidden="1" x14ac:dyDescent="0.2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hidden="1" x14ac:dyDescent="0.2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hidden="1" x14ac:dyDescent="0.2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hidden="1" x14ac:dyDescent="0.2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hidden="1" x14ac:dyDescent="0.2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hidden="1" x14ac:dyDescent="0.2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hidden="1" x14ac:dyDescent="0.2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hidden="1" x14ac:dyDescent="0.2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hidden="1" x14ac:dyDescent="0.2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hidden="1" x14ac:dyDescent="0.2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hidden="1" x14ac:dyDescent="0.2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hidden="1" x14ac:dyDescent="0.2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hidden="1" x14ac:dyDescent="0.2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hidden="1" x14ac:dyDescent="0.2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hidden="1" x14ac:dyDescent="0.2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hidden="1" x14ac:dyDescent="0.2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hidden="1" x14ac:dyDescent="0.2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hidden="1" x14ac:dyDescent="0.2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hidden="1" x14ac:dyDescent="0.2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hidden="1" x14ac:dyDescent="0.2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hidden="1" x14ac:dyDescent="0.2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hidden="1" x14ac:dyDescent="0.2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hidden="1" x14ac:dyDescent="0.2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hidden="1" x14ac:dyDescent="0.2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hidden="1" x14ac:dyDescent="0.2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hidden="1" x14ac:dyDescent="0.2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hidden="1" x14ac:dyDescent="0.2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hidden="1" x14ac:dyDescent="0.2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hidden="1" x14ac:dyDescent="0.2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hidden="1" x14ac:dyDescent="0.2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hidden="1" x14ac:dyDescent="0.2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hidden="1" x14ac:dyDescent="0.2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hidden="1" x14ac:dyDescent="0.2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hidden="1" x14ac:dyDescent="0.2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hidden="1" x14ac:dyDescent="0.2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hidden="1" x14ac:dyDescent="0.2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hidden="1" x14ac:dyDescent="0.25">
      <c r="A9254" t="s">
        <v>549</v>
      </c>
      <c r="B9254" t="s">
        <v>550</v>
      </c>
      <c r="C9254" t="s">
        <v>535</v>
      </c>
      <c r="D9254" t="s">
        <v>473</v>
      </c>
      <c r="E9254" t="s">
        <v>526</v>
      </c>
      <c r="F9254" t="s">
        <v>349</v>
      </c>
      <c r="G9254" t="s">
        <v>189</v>
      </c>
      <c r="H9254" t="s">
        <v>437</v>
      </c>
      <c r="I9254" t="s">
        <v>437</v>
      </c>
      <c r="M9254" t="s">
        <v>552</v>
      </c>
      <c r="O9254" t="s">
        <v>195</v>
      </c>
      <c r="P9254">
        <v>2015</v>
      </c>
      <c r="Q9254">
        <v>1</v>
      </c>
    </row>
    <row r="9255" spans="1:17" hidden="1" x14ac:dyDescent="0.25">
      <c r="A9255" t="s">
        <v>549</v>
      </c>
      <c r="B9255" t="s">
        <v>550</v>
      </c>
      <c r="C9255" t="s">
        <v>535</v>
      </c>
      <c r="D9255" t="s">
        <v>473</v>
      </c>
      <c r="E9255" t="s">
        <v>526</v>
      </c>
      <c r="F9255" t="s">
        <v>349</v>
      </c>
      <c r="G9255" t="s">
        <v>189</v>
      </c>
      <c r="H9255" t="s">
        <v>437</v>
      </c>
      <c r="I9255" t="s">
        <v>437</v>
      </c>
      <c r="M9255" t="s">
        <v>552</v>
      </c>
      <c r="O9255" t="s">
        <v>195</v>
      </c>
      <c r="P9255">
        <v>2020</v>
      </c>
      <c r="Q9255">
        <v>1</v>
      </c>
    </row>
    <row r="9256" spans="1:17" hidden="1" x14ac:dyDescent="0.25">
      <c r="A9256" t="s">
        <v>549</v>
      </c>
      <c r="B9256" t="s">
        <v>550</v>
      </c>
      <c r="C9256" t="s">
        <v>535</v>
      </c>
      <c r="D9256" t="s">
        <v>473</v>
      </c>
      <c r="E9256" t="s">
        <v>526</v>
      </c>
      <c r="F9256" t="s">
        <v>349</v>
      </c>
      <c r="G9256" t="s">
        <v>189</v>
      </c>
      <c r="H9256" t="s">
        <v>437</v>
      </c>
      <c r="I9256" t="s">
        <v>437</v>
      </c>
      <c r="M9256" t="s">
        <v>552</v>
      </c>
      <c r="O9256" t="s">
        <v>265</v>
      </c>
      <c r="P9256">
        <v>2020</v>
      </c>
      <c r="Q9256">
        <v>0</v>
      </c>
    </row>
    <row r="9257" spans="1:17" hidden="1" x14ac:dyDescent="0.25">
      <c r="A9257" t="s">
        <v>549</v>
      </c>
      <c r="B9257" t="s">
        <v>550</v>
      </c>
      <c r="C9257" t="s">
        <v>535</v>
      </c>
      <c r="D9257" t="s">
        <v>473</v>
      </c>
      <c r="E9257" t="s">
        <v>526</v>
      </c>
      <c r="F9257" t="s">
        <v>349</v>
      </c>
      <c r="G9257" t="s">
        <v>189</v>
      </c>
      <c r="H9257" t="s">
        <v>437</v>
      </c>
      <c r="I9257" t="s">
        <v>437</v>
      </c>
      <c r="M9257" t="s">
        <v>552</v>
      </c>
      <c r="O9257" t="s">
        <v>266</v>
      </c>
      <c r="P9257">
        <v>2020</v>
      </c>
      <c r="Q9257">
        <v>1</v>
      </c>
    </row>
    <row r="9258" spans="1:17" hidden="1" x14ac:dyDescent="0.25">
      <c r="A9258" t="s">
        <v>549</v>
      </c>
      <c r="B9258" t="s">
        <v>550</v>
      </c>
      <c r="C9258" t="s">
        <v>535</v>
      </c>
      <c r="D9258" t="s">
        <v>473</v>
      </c>
      <c r="E9258" t="s">
        <v>526</v>
      </c>
      <c r="F9258" t="s">
        <v>349</v>
      </c>
      <c r="G9258" t="s">
        <v>189</v>
      </c>
      <c r="H9258" t="s">
        <v>437</v>
      </c>
      <c r="I9258" t="s">
        <v>437</v>
      </c>
      <c r="M9258" t="s">
        <v>552</v>
      </c>
      <c r="O9258" t="s">
        <v>195</v>
      </c>
      <c r="P9258">
        <v>2030</v>
      </c>
      <c r="Q9258">
        <v>1</v>
      </c>
    </row>
    <row r="9259" spans="1:17" hidden="1" x14ac:dyDescent="0.25">
      <c r="A9259" t="s">
        <v>549</v>
      </c>
      <c r="B9259" t="s">
        <v>550</v>
      </c>
      <c r="C9259" t="s">
        <v>535</v>
      </c>
      <c r="D9259" t="s">
        <v>473</v>
      </c>
      <c r="E9259" t="s">
        <v>526</v>
      </c>
      <c r="F9259" t="s">
        <v>349</v>
      </c>
      <c r="G9259" t="s">
        <v>189</v>
      </c>
      <c r="H9259" t="s">
        <v>437</v>
      </c>
      <c r="I9259" t="s">
        <v>437</v>
      </c>
      <c r="M9259" t="s">
        <v>552</v>
      </c>
      <c r="O9259" t="s">
        <v>195</v>
      </c>
      <c r="P9259">
        <v>2050</v>
      </c>
      <c r="Q9259">
        <v>1</v>
      </c>
    </row>
    <row r="9260" spans="1:17" hidden="1" x14ac:dyDescent="0.25">
      <c r="A9260" t="s">
        <v>549</v>
      </c>
      <c r="B9260" t="s">
        <v>550</v>
      </c>
      <c r="C9260" t="s">
        <v>535</v>
      </c>
      <c r="D9260" t="s">
        <v>473</v>
      </c>
      <c r="E9260" t="s">
        <v>526</v>
      </c>
      <c r="F9260" t="s">
        <v>349</v>
      </c>
      <c r="G9260" t="s">
        <v>189</v>
      </c>
      <c r="H9260" t="s">
        <v>437</v>
      </c>
      <c r="I9260" t="s">
        <v>437</v>
      </c>
      <c r="M9260" t="s">
        <v>552</v>
      </c>
      <c r="O9260" t="s">
        <v>265</v>
      </c>
      <c r="P9260">
        <v>2050</v>
      </c>
      <c r="Q9260">
        <v>0</v>
      </c>
    </row>
    <row r="9261" spans="1:17" hidden="1" x14ac:dyDescent="0.25">
      <c r="A9261" t="s">
        <v>549</v>
      </c>
      <c r="B9261" t="s">
        <v>550</v>
      </c>
      <c r="C9261" t="s">
        <v>535</v>
      </c>
      <c r="D9261" t="s">
        <v>473</v>
      </c>
      <c r="E9261" t="s">
        <v>526</v>
      </c>
      <c r="F9261" t="s">
        <v>349</v>
      </c>
      <c r="G9261" t="s">
        <v>189</v>
      </c>
      <c r="H9261" t="s">
        <v>437</v>
      </c>
      <c r="I9261" t="s">
        <v>437</v>
      </c>
      <c r="M9261" t="s">
        <v>552</v>
      </c>
      <c r="O9261" t="s">
        <v>266</v>
      </c>
      <c r="P9261">
        <v>2050</v>
      </c>
      <c r="Q9261">
        <v>1</v>
      </c>
    </row>
    <row r="9262" spans="1:17" hidden="1" x14ac:dyDescent="0.2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hidden="1" x14ac:dyDescent="0.2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hidden="1" x14ac:dyDescent="0.2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hidden="1" x14ac:dyDescent="0.2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hidden="1" x14ac:dyDescent="0.2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hidden="1" x14ac:dyDescent="0.2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hidden="1" x14ac:dyDescent="0.2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hidden="1" x14ac:dyDescent="0.2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hidden="1" x14ac:dyDescent="0.25">
      <c r="A9270" t="s">
        <v>549</v>
      </c>
      <c r="B9270" t="s">
        <v>550</v>
      </c>
      <c r="C9270" t="s">
        <v>535</v>
      </c>
      <c r="D9270" t="s">
        <v>473</v>
      </c>
      <c r="E9270" t="s">
        <v>526</v>
      </c>
      <c r="F9270" t="s">
        <v>349</v>
      </c>
      <c r="G9270" t="s">
        <v>189</v>
      </c>
      <c r="H9270" t="s">
        <v>442</v>
      </c>
      <c r="I9270" t="s">
        <v>442</v>
      </c>
      <c r="M9270" t="s">
        <v>552</v>
      </c>
      <c r="O9270" t="s">
        <v>195</v>
      </c>
      <c r="P9270">
        <v>2015</v>
      </c>
      <c r="Q9270">
        <v>1</v>
      </c>
    </row>
    <row r="9271" spans="1:17" hidden="1" x14ac:dyDescent="0.25">
      <c r="A9271" t="s">
        <v>549</v>
      </c>
      <c r="B9271" t="s">
        <v>550</v>
      </c>
      <c r="C9271" t="s">
        <v>535</v>
      </c>
      <c r="D9271" t="s">
        <v>473</v>
      </c>
      <c r="E9271" t="s">
        <v>526</v>
      </c>
      <c r="F9271" t="s">
        <v>349</v>
      </c>
      <c r="G9271" t="s">
        <v>189</v>
      </c>
      <c r="H9271" t="s">
        <v>442</v>
      </c>
      <c r="I9271" t="s">
        <v>442</v>
      </c>
      <c r="M9271" t="s">
        <v>552</v>
      </c>
      <c r="O9271" t="s">
        <v>195</v>
      </c>
      <c r="P9271">
        <v>2020</v>
      </c>
      <c r="Q9271">
        <v>1</v>
      </c>
    </row>
    <row r="9272" spans="1:17" hidden="1" x14ac:dyDescent="0.25">
      <c r="A9272" t="s">
        <v>549</v>
      </c>
      <c r="B9272" t="s">
        <v>550</v>
      </c>
      <c r="C9272" t="s">
        <v>535</v>
      </c>
      <c r="D9272" t="s">
        <v>473</v>
      </c>
      <c r="E9272" t="s">
        <v>526</v>
      </c>
      <c r="F9272" t="s">
        <v>349</v>
      </c>
      <c r="G9272" t="s">
        <v>189</v>
      </c>
      <c r="H9272" t="s">
        <v>442</v>
      </c>
      <c r="I9272" t="s">
        <v>442</v>
      </c>
      <c r="M9272" t="s">
        <v>552</v>
      </c>
      <c r="O9272" t="s">
        <v>265</v>
      </c>
      <c r="P9272">
        <v>2020</v>
      </c>
      <c r="Q9272">
        <v>0</v>
      </c>
    </row>
    <row r="9273" spans="1:17" hidden="1" x14ac:dyDescent="0.25">
      <c r="A9273" t="s">
        <v>549</v>
      </c>
      <c r="B9273" t="s">
        <v>550</v>
      </c>
      <c r="C9273" t="s">
        <v>535</v>
      </c>
      <c r="D9273" t="s">
        <v>473</v>
      </c>
      <c r="E9273" t="s">
        <v>526</v>
      </c>
      <c r="F9273" t="s">
        <v>349</v>
      </c>
      <c r="G9273" t="s">
        <v>189</v>
      </c>
      <c r="H9273" t="s">
        <v>442</v>
      </c>
      <c r="I9273" t="s">
        <v>442</v>
      </c>
      <c r="M9273" t="s">
        <v>552</v>
      </c>
      <c r="O9273" t="s">
        <v>266</v>
      </c>
      <c r="P9273">
        <v>2020</v>
      </c>
      <c r="Q9273">
        <v>1</v>
      </c>
    </row>
    <row r="9274" spans="1:17" hidden="1" x14ac:dyDescent="0.25">
      <c r="A9274" t="s">
        <v>549</v>
      </c>
      <c r="B9274" t="s">
        <v>550</v>
      </c>
      <c r="C9274" t="s">
        <v>535</v>
      </c>
      <c r="D9274" t="s">
        <v>473</v>
      </c>
      <c r="E9274" t="s">
        <v>526</v>
      </c>
      <c r="F9274" t="s">
        <v>349</v>
      </c>
      <c r="G9274" t="s">
        <v>189</v>
      </c>
      <c r="H9274" t="s">
        <v>442</v>
      </c>
      <c r="I9274" t="s">
        <v>442</v>
      </c>
      <c r="M9274" t="s">
        <v>552</v>
      </c>
      <c r="O9274" t="s">
        <v>195</v>
      </c>
      <c r="P9274">
        <v>2030</v>
      </c>
      <c r="Q9274">
        <v>1</v>
      </c>
    </row>
    <row r="9275" spans="1:17" hidden="1" x14ac:dyDescent="0.25">
      <c r="A9275" t="s">
        <v>549</v>
      </c>
      <c r="B9275" t="s">
        <v>550</v>
      </c>
      <c r="C9275" t="s">
        <v>535</v>
      </c>
      <c r="D9275" t="s">
        <v>473</v>
      </c>
      <c r="E9275" t="s">
        <v>526</v>
      </c>
      <c r="F9275" t="s">
        <v>349</v>
      </c>
      <c r="G9275" t="s">
        <v>189</v>
      </c>
      <c r="H9275" t="s">
        <v>442</v>
      </c>
      <c r="I9275" t="s">
        <v>442</v>
      </c>
      <c r="M9275" t="s">
        <v>552</v>
      </c>
      <c r="O9275" t="s">
        <v>195</v>
      </c>
      <c r="P9275">
        <v>2050</v>
      </c>
      <c r="Q9275">
        <v>1</v>
      </c>
    </row>
    <row r="9276" spans="1:17" hidden="1" x14ac:dyDescent="0.25">
      <c r="A9276" t="s">
        <v>549</v>
      </c>
      <c r="B9276" t="s">
        <v>550</v>
      </c>
      <c r="C9276" t="s">
        <v>535</v>
      </c>
      <c r="D9276" t="s">
        <v>473</v>
      </c>
      <c r="E9276" t="s">
        <v>526</v>
      </c>
      <c r="F9276" t="s">
        <v>349</v>
      </c>
      <c r="G9276" t="s">
        <v>189</v>
      </c>
      <c r="H9276" t="s">
        <v>442</v>
      </c>
      <c r="I9276" t="s">
        <v>442</v>
      </c>
      <c r="M9276" t="s">
        <v>552</v>
      </c>
      <c r="O9276" t="s">
        <v>265</v>
      </c>
      <c r="P9276">
        <v>2050</v>
      </c>
      <c r="Q9276">
        <v>0</v>
      </c>
    </row>
    <row r="9277" spans="1:17" hidden="1" x14ac:dyDescent="0.25">
      <c r="A9277" t="s">
        <v>549</v>
      </c>
      <c r="B9277" t="s">
        <v>550</v>
      </c>
      <c r="C9277" t="s">
        <v>535</v>
      </c>
      <c r="D9277" t="s">
        <v>473</v>
      </c>
      <c r="E9277" t="s">
        <v>526</v>
      </c>
      <c r="F9277" t="s">
        <v>349</v>
      </c>
      <c r="G9277" t="s">
        <v>189</v>
      </c>
      <c r="H9277" t="s">
        <v>442</v>
      </c>
      <c r="I9277" t="s">
        <v>442</v>
      </c>
      <c r="M9277" t="s">
        <v>552</v>
      </c>
      <c r="O9277" t="s">
        <v>266</v>
      </c>
      <c r="P9277">
        <v>2050</v>
      </c>
      <c r="Q9277">
        <v>1</v>
      </c>
    </row>
    <row r="9278" spans="1:17" hidden="1" x14ac:dyDescent="0.2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hidden="1" x14ac:dyDescent="0.2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hidden="1" x14ac:dyDescent="0.2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hidden="1" x14ac:dyDescent="0.2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hidden="1" x14ac:dyDescent="0.2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hidden="1" x14ac:dyDescent="0.2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hidden="1" x14ac:dyDescent="0.2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hidden="1" x14ac:dyDescent="0.2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hidden="1" x14ac:dyDescent="0.2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hidden="1" x14ac:dyDescent="0.2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hidden="1" x14ac:dyDescent="0.2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hidden="1" x14ac:dyDescent="0.2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hidden="1" x14ac:dyDescent="0.2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hidden="1" x14ac:dyDescent="0.2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hidden="1" x14ac:dyDescent="0.2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hidden="1" x14ac:dyDescent="0.2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hidden="1" x14ac:dyDescent="0.2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hidden="1" x14ac:dyDescent="0.2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hidden="1" x14ac:dyDescent="0.2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hidden="1" x14ac:dyDescent="0.2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hidden="1" x14ac:dyDescent="0.2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hidden="1" x14ac:dyDescent="0.2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hidden="1" x14ac:dyDescent="0.2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hidden="1" x14ac:dyDescent="0.2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hidden="1" x14ac:dyDescent="0.2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hidden="1" x14ac:dyDescent="0.2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hidden="1" x14ac:dyDescent="0.2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hidden="1" x14ac:dyDescent="0.2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hidden="1" x14ac:dyDescent="0.2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hidden="1" x14ac:dyDescent="0.2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hidden="1" x14ac:dyDescent="0.2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hidden="1" x14ac:dyDescent="0.2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hidden="1" x14ac:dyDescent="0.2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hidden="1" x14ac:dyDescent="0.2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hidden="1" x14ac:dyDescent="0.2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hidden="1" x14ac:dyDescent="0.2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hidden="1" x14ac:dyDescent="0.2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hidden="1" x14ac:dyDescent="0.25">
      <c r="A9315" t="s">
        <v>555</v>
      </c>
      <c r="B9315" t="s">
        <v>556</v>
      </c>
      <c r="C9315" t="s">
        <v>510</v>
      </c>
      <c r="D9315" t="s">
        <v>186</v>
      </c>
      <c r="E9315" t="s">
        <v>333</v>
      </c>
      <c r="F9315" t="s">
        <v>261</v>
      </c>
      <c r="G9315" t="s">
        <v>196</v>
      </c>
      <c r="H9315" t="s">
        <v>197</v>
      </c>
      <c r="I9315" t="s">
        <v>198</v>
      </c>
      <c r="J9315" t="s">
        <v>199</v>
      </c>
      <c r="O9315" t="s">
        <v>195</v>
      </c>
      <c r="P9315">
        <v>2050</v>
      </c>
      <c r="Q9315">
        <v>0.4</v>
      </c>
    </row>
    <row r="9316" spans="1:17" hidden="1" x14ac:dyDescent="0.2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hidden="1" x14ac:dyDescent="0.2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hidden="1" x14ac:dyDescent="0.2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hidden="1" x14ac:dyDescent="0.2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hidden="1" x14ac:dyDescent="0.2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hidden="1" x14ac:dyDescent="0.2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hidden="1" x14ac:dyDescent="0.2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hidden="1" x14ac:dyDescent="0.2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hidden="1" x14ac:dyDescent="0.2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hidden="1" x14ac:dyDescent="0.2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hidden="1" x14ac:dyDescent="0.2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hidden="1" x14ac:dyDescent="0.2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hidden="1" x14ac:dyDescent="0.2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hidden="1" x14ac:dyDescent="0.2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hidden="1" x14ac:dyDescent="0.2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hidden="1" x14ac:dyDescent="0.2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hidden="1" x14ac:dyDescent="0.2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hidden="1" x14ac:dyDescent="0.2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hidden="1" x14ac:dyDescent="0.2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hidden="1" x14ac:dyDescent="0.2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hidden="1" x14ac:dyDescent="0.2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hidden="1" x14ac:dyDescent="0.2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hidden="1" x14ac:dyDescent="0.2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hidden="1" x14ac:dyDescent="0.2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hidden="1" x14ac:dyDescent="0.2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hidden="1" x14ac:dyDescent="0.2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hidden="1" x14ac:dyDescent="0.2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hidden="1" x14ac:dyDescent="0.2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hidden="1" x14ac:dyDescent="0.2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hidden="1" x14ac:dyDescent="0.2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hidden="1" x14ac:dyDescent="0.2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hidden="1" x14ac:dyDescent="0.2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hidden="1" x14ac:dyDescent="0.2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hidden="1" x14ac:dyDescent="0.2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hidden="1" x14ac:dyDescent="0.2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hidden="1" x14ac:dyDescent="0.2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hidden="1" x14ac:dyDescent="0.2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hidden="1" x14ac:dyDescent="0.2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hidden="1" x14ac:dyDescent="0.2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hidden="1" x14ac:dyDescent="0.2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hidden="1" x14ac:dyDescent="0.2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hidden="1" x14ac:dyDescent="0.2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hidden="1" x14ac:dyDescent="0.2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hidden="1" x14ac:dyDescent="0.2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hidden="1" x14ac:dyDescent="0.2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hidden="1" x14ac:dyDescent="0.2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hidden="1" x14ac:dyDescent="0.2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hidden="1" x14ac:dyDescent="0.2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hidden="1" x14ac:dyDescent="0.2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hidden="1" x14ac:dyDescent="0.2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hidden="1" x14ac:dyDescent="0.25">
      <c r="A9366" t="s">
        <v>555</v>
      </c>
      <c r="B9366" t="s">
        <v>556</v>
      </c>
      <c r="C9366" t="s">
        <v>510</v>
      </c>
      <c r="D9366" t="s">
        <v>186</v>
      </c>
      <c r="E9366" t="s">
        <v>333</v>
      </c>
      <c r="F9366" t="s">
        <v>261</v>
      </c>
      <c r="G9366" t="s">
        <v>196</v>
      </c>
      <c r="H9366" t="s">
        <v>355</v>
      </c>
      <c r="I9366" t="s">
        <v>136</v>
      </c>
      <c r="K9366" t="s">
        <v>276</v>
      </c>
      <c r="O9366" t="s">
        <v>195</v>
      </c>
      <c r="P9366">
        <v>2015</v>
      </c>
      <c r="Q9366">
        <v>3</v>
      </c>
    </row>
    <row r="9367" spans="1:17" hidden="1" x14ac:dyDescent="0.25">
      <c r="A9367" t="s">
        <v>555</v>
      </c>
      <c r="B9367" t="s">
        <v>556</v>
      </c>
      <c r="C9367" t="s">
        <v>510</v>
      </c>
      <c r="D9367" t="s">
        <v>186</v>
      </c>
      <c r="E9367" t="s">
        <v>333</v>
      </c>
      <c r="F9367" t="s">
        <v>261</v>
      </c>
      <c r="G9367" t="s">
        <v>196</v>
      </c>
      <c r="H9367" t="s">
        <v>355</v>
      </c>
      <c r="I9367" t="s">
        <v>136</v>
      </c>
      <c r="K9367" t="s">
        <v>276</v>
      </c>
      <c r="O9367" t="s">
        <v>195</v>
      </c>
      <c r="P9367">
        <v>2020</v>
      </c>
      <c r="Q9367">
        <v>3</v>
      </c>
    </row>
    <row r="9368" spans="1:17" hidden="1" x14ac:dyDescent="0.25">
      <c r="A9368" t="s">
        <v>555</v>
      </c>
      <c r="B9368" t="s">
        <v>556</v>
      </c>
      <c r="C9368" t="s">
        <v>510</v>
      </c>
      <c r="D9368" t="s">
        <v>186</v>
      </c>
      <c r="E9368" t="s">
        <v>333</v>
      </c>
      <c r="F9368" t="s">
        <v>261</v>
      </c>
      <c r="G9368" t="s">
        <v>196</v>
      </c>
      <c r="H9368" t="s">
        <v>355</v>
      </c>
      <c r="I9368" t="s">
        <v>136</v>
      </c>
      <c r="K9368" t="s">
        <v>276</v>
      </c>
      <c r="O9368" t="s">
        <v>265</v>
      </c>
      <c r="P9368">
        <v>2020</v>
      </c>
      <c r="Q9368">
        <v>2.6</v>
      </c>
    </row>
    <row r="9369" spans="1:17" hidden="1" x14ac:dyDescent="0.25">
      <c r="A9369" t="s">
        <v>555</v>
      </c>
      <c r="B9369" t="s">
        <v>556</v>
      </c>
      <c r="C9369" t="s">
        <v>510</v>
      </c>
      <c r="D9369" t="s">
        <v>186</v>
      </c>
      <c r="E9369" t="s">
        <v>333</v>
      </c>
      <c r="F9369" t="s">
        <v>261</v>
      </c>
      <c r="G9369" t="s">
        <v>196</v>
      </c>
      <c r="H9369" t="s">
        <v>355</v>
      </c>
      <c r="I9369" t="s">
        <v>136</v>
      </c>
      <c r="K9369" t="s">
        <v>276</v>
      </c>
      <c r="O9369" t="s">
        <v>266</v>
      </c>
      <c r="P9369">
        <v>2020</v>
      </c>
      <c r="Q9369">
        <v>3.5</v>
      </c>
    </row>
    <row r="9370" spans="1:17" hidden="1" x14ac:dyDescent="0.25">
      <c r="A9370" t="s">
        <v>555</v>
      </c>
      <c r="B9370" t="s">
        <v>556</v>
      </c>
      <c r="C9370" t="s">
        <v>510</v>
      </c>
      <c r="D9370" t="s">
        <v>186</v>
      </c>
      <c r="E9370" t="s">
        <v>333</v>
      </c>
      <c r="F9370" t="s">
        <v>261</v>
      </c>
      <c r="G9370" t="s">
        <v>196</v>
      </c>
      <c r="H9370" t="s">
        <v>355</v>
      </c>
      <c r="I9370" t="s">
        <v>136</v>
      </c>
      <c r="K9370" t="s">
        <v>276</v>
      </c>
      <c r="O9370" t="s">
        <v>195</v>
      </c>
      <c r="P9370">
        <v>2030</v>
      </c>
      <c r="Q9370">
        <v>3</v>
      </c>
    </row>
    <row r="9371" spans="1:17" hidden="1" x14ac:dyDescent="0.25">
      <c r="A9371" t="s">
        <v>555</v>
      </c>
      <c r="B9371" t="s">
        <v>556</v>
      </c>
      <c r="C9371" t="s">
        <v>510</v>
      </c>
      <c r="D9371" t="s">
        <v>186</v>
      </c>
      <c r="E9371" t="s">
        <v>333</v>
      </c>
      <c r="F9371" t="s">
        <v>261</v>
      </c>
      <c r="G9371" t="s">
        <v>196</v>
      </c>
      <c r="H9371" t="s">
        <v>355</v>
      </c>
      <c r="I9371" t="s">
        <v>136</v>
      </c>
      <c r="K9371" t="s">
        <v>276</v>
      </c>
      <c r="O9371" t="s">
        <v>195</v>
      </c>
      <c r="P9371">
        <v>2050</v>
      </c>
      <c r="Q9371">
        <v>3</v>
      </c>
    </row>
    <row r="9372" spans="1:17" hidden="1" x14ac:dyDescent="0.2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hidden="1" x14ac:dyDescent="0.25">
      <c r="A9373" t="s">
        <v>555</v>
      </c>
      <c r="B9373" t="s">
        <v>556</v>
      </c>
      <c r="C9373" t="s">
        <v>510</v>
      </c>
      <c r="D9373" t="s">
        <v>186</v>
      </c>
      <c r="E9373" t="s">
        <v>333</v>
      </c>
      <c r="F9373" t="s">
        <v>261</v>
      </c>
      <c r="G9373" t="s">
        <v>196</v>
      </c>
      <c r="H9373" t="s">
        <v>355</v>
      </c>
      <c r="I9373" t="s">
        <v>136</v>
      </c>
      <c r="K9373" t="s">
        <v>276</v>
      </c>
      <c r="O9373" t="s">
        <v>266</v>
      </c>
      <c r="P9373">
        <v>2050</v>
      </c>
      <c r="Q9373">
        <v>3.8</v>
      </c>
    </row>
    <row r="9374" spans="1:17" hidden="1" x14ac:dyDescent="0.2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hidden="1" x14ac:dyDescent="0.2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hidden="1" x14ac:dyDescent="0.2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hidden="1" x14ac:dyDescent="0.2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hidden="1" x14ac:dyDescent="0.2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hidden="1" x14ac:dyDescent="0.2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hidden="1" x14ac:dyDescent="0.2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hidden="1" x14ac:dyDescent="0.2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hidden="1" x14ac:dyDescent="0.2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hidden="1" x14ac:dyDescent="0.2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hidden="1" x14ac:dyDescent="0.2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hidden="1" x14ac:dyDescent="0.2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hidden="1" x14ac:dyDescent="0.2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hidden="1" x14ac:dyDescent="0.2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hidden="1" x14ac:dyDescent="0.2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hidden="1" x14ac:dyDescent="0.2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hidden="1" x14ac:dyDescent="0.2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hidden="1" x14ac:dyDescent="0.2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hidden="1" x14ac:dyDescent="0.2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hidden="1" x14ac:dyDescent="0.2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hidden="1" x14ac:dyDescent="0.2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hidden="1" x14ac:dyDescent="0.2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hidden="1" x14ac:dyDescent="0.2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hidden="1" x14ac:dyDescent="0.2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hidden="1" x14ac:dyDescent="0.2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hidden="1" x14ac:dyDescent="0.2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hidden="1" x14ac:dyDescent="0.2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hidden="1" x14ac:dyDescent="0.2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hidden="1" x14ac:dyDescent="0.2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hidden="1" x14ac:dyDescent="0.2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hidden="1" x14ac:dyDescent="0.2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hidden="1" x14ac:dyDescent="0.2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hidden="1" x14ac:dyDescent="0.2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hidden="1" x14ac:dyDescent="0.2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hidden="1" x14ac:dyDescent="0.2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hidden="1" x14ac:dyDescent="0.2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hidden="1" x14ac:dyDescent="0.2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hidden="1" x14ac:dyDescent="0.2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hidden="1" x14ac:dyDescent="0.2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hidden="1" x14ac:dyDescent="0.2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hidden="1" x14ac:dyDescent="0.2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hidden="1" x14ac:dyDescent="0.2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hidden="1" x14ac:dyDescent="0.2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hidden="1" x14ac:dyDescent="0.2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hidden="1" x14ac:dyDescent="0.2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hidden="1" x14ac:dyDescent="0.2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hidden="1" x14ac:dyDescent="0.2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hidden="1" x14ac:dyDescent="0.2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hidden="1" x14ac:dyDescent="0.2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hidden="1" x14ac:dyDescent="0.2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hidden="1" x14ac:dyDescent="0.2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hidden="1" x14ac:dyDescent="0.2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hidden="1" x14ac:dyDescent="0.2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hidden="1" x14ac:dyDescent="0.2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hidden="1" x14ac:dyDescent="0.2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hidden="1" x14ac:dyDescent="0.2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hidden="1" x14ac:dyDescent="0.2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hidden="1" x14ac:dyDescent="0.2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hidden="1" x14ac:dyDescent="0.2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hidden="1" x14ac:dyDescent="0.2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hidden="1" x14ac:dyDescent="0.2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hidden="1" x14ac:dyDescent="0.2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hidden="1" x14ac:dyDescent="0.2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hidden="1" x14ac:dyDescent="0.2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hidden="1" x14ac:dyDescent="0.2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hidden="1" x14ac:dyDescent="0.2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hidden="1" x14ac:dyDescent="0.2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hidden="1" x14ac:dyDescent="0.2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hidden="1" x14ac:dyDescent="0.2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hidden="1" x14ac:dyDescent="0.2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hidden="1" x14ac:dyDescent="0.2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hidden="1" x14ac:dyDescent="0.2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hidden="1" x14ac:dyDescent="0.2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hidden="1" x14ac:dyDescent="0.2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hidden="1" x14ac:dyDescent="0.2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hidden="1" x14ac:dyDescent="0.2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hidden="1" x14ac:dyDescent="0.2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hidden="1" x14ac:dyDescent="0.2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hidden="1" x14ac:dyDescent="0.2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hidden="1" x14ac:dyDescent="0.2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hidden="1" x14ac:dyDescent="0.2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hidden="1" x14ac:dyDescent="0.2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hidden="1" x14ac:dyDescent="0.2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hidden="1" x14ac:dyDescent="0.2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hidden="1" x14ac:dyDescent="0.2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hidden="1" x14ac:dyDescent="0.2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hidden="1" x14ac:dyDescent="0.2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hidden="1" x14ac:dyDescent="0.2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hidden="1" x14ac:dyDescent="0.2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hidden="1" x14ac:dyDescent="0.2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hidden="1" x14ac:dyDescent="0.2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hidden="1" x14ac:dyDescent="0.2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hidden="1" x14ac:dyDescent="0.2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hidden="1" x14ac:dyDescent="0.2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hidden="1" x14ac:dyDescent="0.2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hidden="1" x14ac:dyDescent="0.2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hidden="1" x14ac:dyDescent="0.2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hidden="1" x14ac:dyDescent="0.2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hidden="1" x14ac:dyDescent="0.2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hidden="1" x14ac:dyDescent="0.2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hidden="1" x14ac:dyDescent="0.2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hidden="1" x14ac:dyDescent="0.2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hidden="1" x14ac:dyDescent="0.2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hidden="1" x14ac:dyDescent="0.2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hidden="1" x14ac:dyDescent="0.2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hidden="1" x14ac:dyDescent="0.2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hidden="1" x14ac:dyDescent="0.2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hidden="1" x14ac:dyDescent="0.2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hidden="1" x14ac:dyDescent="0.2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hidden="1" x14ac:dyDescent="0.2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hidden="1" x14ac:dyDescent="0.2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hidden="1" x14ac:dyDescent="0.2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hidden="1" x14ac:dyDescent="0.2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hidden="1" x14ac:dyDescent="0.2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hidden="1" x14ac:dyDescent="0.2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hidden="1" x14ac:dyDescent="0.2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hidden="1" x14ac:dyDescent="0.2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hidden="1" x14ac:dyDescent="0.2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hidden="1" x14ac:dyDescent="0.2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hidden="1" x14ac:dyDescent="0.2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hidden="1" x14ac:dyDescent="0.2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hidden="1" x14ac:dyDescent="0.2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hidden="1" x14ac:dyDescent="0.2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hidden="1" x14ac:dyDescent="0.2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hidden="1" x14ac:dyDescent="0.2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hidden="1" x14ac:dyDescent="0.2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hidden="1" x14ac:dyDescent="0.2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hidden="1" x14ac:dyDescent="0.2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hidden="1" x14ac:dyDescent="0.2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hidden="1" x14ac:dyDescent="0.2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hidden="1" x14ac:dyDescent="0.2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hidden="1" x14ac:dyDescent="0.2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hidden="1" x14ac:dyDescent="0.2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hidden="1" x14ac:dyDescent="0.2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hidden="1" x14ac:dyDescent="0.2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hidden="1" x14ac:dyDescent="0.2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hidden="1" x14ac:dyDescent="0.2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hidden="1" x14ac:dyDescent="0.2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hidden="1" x14ac:dyDescent="0.2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hidden="1" x14ac:dyDescent="0.2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hidden="1" x14ac:dyDescent="0.2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hidden="1" x14ac:dyDescent="0.2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hidden="1" x14ac:dyDescent="0.2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hidden="1" x14ac:dyDescent="0.2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hidden="1" x14ac:dyDescent="0.2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hidden="1" x14ac:dyDescent="0.2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hidden="1" x14ac:dyDescent="0.2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hidden="1" x14ac:dyDescent="0.2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hidden="1" x14ac:dyDescent="0.2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hidden="1" x14ac:dyDescent="0.2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hidden="1" x14ac:dyDescent="0.2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hidden="1" x14ac:dyDescent="0.2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hidden="1" x14ac:dyDescent="0.2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hidden="1" x14ac:dyDescent="0.2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hidden="1" x14ac:dyDescent="0.2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hidden="1" x14ac:dyDescent="0.2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hidden="1" x14ac:dyDescent="0.2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hidden="1" x14ac:dyDescent="0.2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hidden="1" x14ac:dyDescent="0.2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hidden="1" x14ac:dyDescent="0.2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hidden="1" x14ac:dyDescent="0.25">
      <c r="A9534" t="s">
        <v>555</v>
      </c>
      <c r="B9534" t="s">
        <v>556</v>
      </c>
      <c r="C9534" t="s">
        <v>510</v>
      </c>
      <c r="D9534" t="s">
        <v>186</v>
      </c>
      <c r="E9534" t="s">
        <v>333</v>
      </c>
      <c r="F9534" t="s">
        <v>261</v>
      </c>
      <c r="G9534" t="s">
        <v>189</v>
      </c>
      <c r="H9534" t="s">
        <v>437</v>
      </c>
      <c r="I9534" t="s">
        <v>437</v>
      </c>
      <c r="M9534" t="s">
        <v>381</v>
      </c>
      <c r="O9534" t="s">
        <v>195</v>
      </c>
      <c r="P9534">
        <v>2015</v>
      </c>
      <c r="Q9534">
        <v>0</v>
      </c>
    </row>
    <row r="9535" spans="1:17" hidden="1" x14ac:dyDescent="0.25">
      <c r="A9535" t="s">
        <v>555</v>
      </c>
      <c r="B9535" t="s">
        <v>556</v>
      </c>
      <c r="C9535" t="s">
        <v>510</v>
      </c>
      <c r="D9535" t="s">
        <v>186</v>
      </c>
      <c r="E9535" t="s">
        <v>333</v>
      </c>
      <c r="F9535" t="s">
        <v>261</v>
      </c>
      <c r="G9535" t="s">
        <v>189</v>
      </c>
      <c r="H9535" t="s">
        <v>437</v>
      </c>
      <c r="I9535" t="s">
        <v>437</v>
      </c>
      <c r="M9535" t="s">
        <v>381</v>
      </c>
      <c r="O9535" t="s">
        <v>195</v>
      </c>
      <c r="P9535">
        <v>2020</v>
      </c>
      <c r="Q9535">
        <v>0</v>
      </c>
    </row>
    <row r="9536" spans="1:17" hidden="1" x14ac:dyDescent="0.25">
      <c r="A9536" t="s">
        <v>555</v>
      </c>
      <c r="B9536" t="s">
        <v>556</v>
      </c>
      <c r="C9536" t="s">
        <v>510</v>
      </c>
      <c r="D9536" t="s">
        <v>186</v>
      </c>
      <c r="E9536" t="s">
        <v>333</v>
      </c>
      <c r="F9536" t="s">
        <v>261</v>
      </c>
      <c r="G9536" t="s">
        <v>189</v>
      </c>
      <c r="H9536" t="s">
        <v>437</v>
      </c>
      <c r="I9536" t="s">
        <v>437</v>
      </c>
      <c r="M9536" t="s">
        <v>381</v>
      </c>
      <c r="O9536" t="s">
        <v>265</v>
      </c>
      <c r="P9536">
        <v>2020</v>
      </c>
      <c r="Q9536">
        <v>0</v>
      </c>
    </row>
    <row r="9537" spans="1:17" hidden="1" x14ac:dyDescent="0.25">
      <c r="A9537" t="s">
        <v>555</v>
      </c>
      <c r="B9537" t="s">
        <v>556</v>
      </c>
      <c r="C9537" t="s">
        <v>510</v>
      </c>
      <c r="D9537" t="s">
        <v>186</v>
      </c>
      <c r="E9537" t="s">
        <v>333</v>
      </c>
      <c r="F9537" t="s">
        <v>261</v>
      </c>
      <c r="G9537" t="s">
        <v>189</v>
      </c>
      <c r="H9537" t="s">
        <v>437</v>
      </c>
      <c r="I9537" t="s">
        <v>437</v>
      </c>
      <c r="M9537" t="s">
        <v>381</v>
      </c>
      <c r="O9537" t="s">
        <v>266</v>
      </c>
      <c r="P9537">
        <v>2020</v>
      </c>
      <c r="Q9537">
        <v>1</v>
      </c>
    </row>
    <row r="9538" spans="1:17" hidden="1" x14ac:dyDescent="0.25">
      <c r="A9538" t="s">
        <v>555</v>
      </c>
      <c r="B9538" t="s">
        <v>556</v>
      </c>
      <c r="C9538" t="s">
        <v>510</v>
      </c>
      <c r="D9538" t="s">
        <v>186</v>
      </c>
      <c r="E9538" t="s">
        <v>333</v>
      </c>
      <c r="F9538" t="s">
        <v>261</v>
      </c>
      <c r="G9538" t="s">
        <v>189</v>
      </c>
      <c r="H9538" t="s">
        <v>437</v>
      </c>
      <c r="I9538" t="s">
        <v>437</v>
      </c>
      <c r="M9538" t="s">
        <v>381</v>
      </c>
      <c r="O9538" t="s">
        <v>195</v>
      </c>
      <c r="P9538">
        <v>2030</v>
      </c>
      <c r="Q9538">
        <v>0</v>
      </c>
    </row>
    <row r="9539" spans="1:17" hidden="1" x14ac:dyDescent="0.25">
      <c r="A9539" t="s">
        <v>555</v>
      </c>
      <c r="B9539" t="s">
        <v>556</v>
      </c>
      <c r="C9539" t="s">
        <v>510</v>
      </c>
      <c r="D9539" t="s">
        <v>186</v>
      </c>
      <c r="E9539" t="s">
        <v>333</v>
      </c>
      <c r="F9539" t="s">
        <v>261</v>
      </c>
      <c r="G9539" t="s">
        <v>189</v>
      </c>
      <c r="H9539" t="s">
        <v>437</v>
      </c>
      <c r="I9539" t="s">
        <v>437</v>
      </c>
      <c r="M9539" t="s">
        <v>381</v>
      </c>
      <c r="O9539" t="s">
        <v>195</v>
      </c>
      <c r="P9539">
        <v>2050</v>
      </c>
      <c r="Q9539">
        <v>0</v>
      </c>
    </row>
    <row r="9540" spans="1:17" hidden="1" x14ac:dyDescent="0.25">
      <c r="A9540" t="s">
        <v>555</v>
      </c>
      <c r="B9540" t="s">
        <v>556</v>
      </c>
      <c r="C9540" t="s">
        <v>510</v>
      </c>
      <c r="D9540" t="s">
        <v>186</v>
      </c>
      <c r="E9540" t="s">
        <v>333</v>
      </c>
      <c r="F9540" t="s">
        <v>261</v>
      </c>
      <c r="G9540" t="s">
        <v>189</v>
      </c>
      <c r="H9540" t="s">
        <v>437</v>
      </c>
      <c r="I9540" t="s">
        <v>437</v>
      </c>
      <c r="M9540" t="s">
        <v>381</v>
      </c>
      <c r="O9540" t="s">
        <v>265</v>
      </c>
      <c r="P9540">
        <v>2050</v>
      </c>
      <c r="Q9540">
        <v>0</v>
      </c>
    </row>
    <row r="9541" spans="1:17" hidden="1" x14ac:dyDescent="0.25">
      <c r="A9541" t="s">
        <v>555</v>
      </c>
      <c r="B9541" t="s">
        <v>556</v>
      </c>
      <c r="C9541" t="s">
        <v>510</v>
      </c>
      <c r="D9541" t="s">
        <v>186</v>
      </c>
      <c r="E9541" t="s">
        <v>333</v>
      </c>
      <c r="F9541" t="s">
        <v>261</v>
      </c>
      <c r="G9541" t="s">
        <v>189</v>
      </c>
      <c r="H9541" t="s">
        <v>437</v>
      </c>
      <c r="I9541" t="s">
        <v>437</v>
      </c>
      <c r="M9541" t="s">
        <v>381</v>
      </c>
      <c r="O9541" t="s">
        <v>266</v>
      </c>
      <c r="P9541">
        <v>2050</v>
      </c>
      <c r="Q9541">
        <v>1</v>
      </c>
    </row>
    <row r="9542" spans="1:17" hidden="1" x14ac:dyDescent="0.2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hidden="1" x14ac:dyDescent="0.2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hidden="1" x14ac:dyDescent="0.2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hidden="1" x14ac:dyDescent="0.2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hidden="1" x14ac:dyDescent="0.2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hidden="1" x14ac:dyDescent="0.2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hidden="1" x14ac:dyDescent="0.2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hidden="1" x14ac:dyDescent="0.2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hidden="1" x14ac:dyDescent="0.25">
      <c r="A9550" t="s">
        <v>555</v>
      </c>
      <c r="B9550" t="s">
        <v>556</v>
      </c>
      <c r="C9550" t="s">
        <v>510</v>
      </c>
      <c r="D9550" t="s">
        <v>186</v>
      </c>
      <c r="E9550" t="s">
        <v>333</v>
      </c>
      <c r="F9550" t="s">
        <v>261</v>
      </c>
      <c r="G9550" t="s">
        <v>189</v>
      </c>
      <c r="H9550" t="s">
        <v>442</v>
      </c>
      <c r="I9550" t="s">
        <v>442</v>
      </c>
      <c r="M9550" t="s">
        <v>381</v>
      </c>
      <c r="O9550" t="s">
        <v>195</v>
      </c>
      <c r="P9550">
        <v>2015</v>
      </c>
      <c r="Q9550">
        <v>1</v>
      </c>
    </row>
    <row r="9551" spans="1:17" hidden="1" x14ac:dyDescent="0.25">
      <c r="A9551" t="s">
        <v>555</v>
      </c>
      <c r="B9551" t="s">
        <v>556</v>
      </c>
      <c r="C9551" t="s">
        <v>510</v>
      </c>
      <c r="D9551" t="s">
        <v>186</v>
      </c>
      <c r="E9551" t="s">
        <v>333</v>
      </c>
      <c r="F9551" t="s">
        <v>261</v>
      </c>
      <c r="G9551" t="s">
        <v>189</v>
      </c>
      <c r="H9551" t="s">
        <v>442</v>
      </c>
      <c r="I9551" t="s">
        <v>442</v>
      </c>
      <c r="M9551" t="s">
        <v>381</v>
      </c>
      <c r="O9551" t="s">
        <v>195</v>
      </c>
      <c r="P9551">
        <v>2020</v>
      </c>
      <c r="Q9551">
        <v>1</v>
      </c>
    </row>
    <row r="9552" spans="1:17" hidden="1" x14ac:dyDescent="0.25">
      <c r="A9552" t="s">
        <v>555</v>
      </c>
      <c r="B9552" t="s">
        <v>556</v>
      </c>
      <c r="C9552" t="s">
        <v>510</v>
      </c>
      <c r="D9552" t="s">
        <v>186</v>
      </c>
      <c r="E9552" t="s">
        <v>333</v>
      </c>
      <c r="F9552" t="s">
        <v>261</v>
      </c>
      <c r="G9552" t="s">
        <v>189</v>
      </c>
      <c r="H9552" t="s">
        <v>442</v>
      </c>
      <c r="I9552" t="s">
        <v>442</v>
      </c>
      <c r="M9552" t="s">
        <v>381</v>
      </c>
      <c r="O9552" t="s">
        <v>265</v>
      </c>
      <c r="P9552">
        <v>2020</v>
      </c>
      <c r="Q9552">
        <v>1</v>
      </c>
    </row>
    <row r="9553" spans="1:17" hidden="1" x14ac:dyDescent="0.25">
      <c r="A9553" t="s">
        <v>555</v>
      </c>
      <c r="B9553" t="s">
        <v>556</v>
      </c>
      <c r="C9553" t="s">
        <v>510</v>
      </c>
      <c r="D9553" t="s">
        <v>186</v>
      </c>
      <c r="E9553" t="s">
        <v>333</v>
      </c>
      <c r="F9553" t="s">
        <v>261</v>
      </c>
      <c r="G9553" t="s">
        <v>189</v>
      </c>
      <c r="H9553" t="s">
        <v>442</v>
      </c>
      <c r="I9553" t="s">
        <v>442</v>
      </c>
      <c r="M9553" t="s">
        <v>381</v>
      </c>
      <c r="O9553" t="s">
        <v>266</v>
      </c>
      <c r="P9553">
        <v>2020</v>
      </c>
      <c r="Q9553">
        <v>1</v>
      </c>
    </row>
    <row r="9554" spans="1:17" hidden="1" x14ac:dyDescent="0.25">
      <c r="A9554" t="s">
        <v>555</v>
      </c>
      <c r="B9554" t="s">
        <v>556</v>
      </c>
      <c r="C9554" t="s">
        <v>510</v>
      </c>
      <c r="D9554" t="s">
        <v>186</v>
      </c>
      <c r="E9554" t="s">
        <v>333</v>
      </c>
      <c r="F9554" t="s">
        <v>261</v>
      </c>
      <c r="G9554" t="s">
        <v>189</v>
      </c>
      <c r="H9554" t="s">
        <v>442</v>
      </c>
      <c r="I9554" t="s">
        <v>442</v>
      </c>
      <c r="M9554" t="s">
        <v>381</v>
      </c>
      <c r="O9554" t="s">
        <v>195</v>
      </c>
      <c r="P9554">
        <v>2030</v>
      </c>
      <c r="Q9554">
        <v>1</v>
      </c>
    </row>
    <row r="9555" spans="1:17" hidden="1" x14ac:dyDescent="0.25">
      <c r="A9555" t="s">
        <v>555</v>
      </c>
      <c r="B9555" t="s">
        <v>556</v>
      </c>
      <c r="C9555" t="s">
        <v>510</v>
      </c>
      <c r="D9555" t="s">
        <v>186</v>
      </c>
      <c r="E9555" t="s">
        <v>333</v>
      </c>
      <c r="F9555" t="s">
        <v>261</v>
      </c>
      <c r="G9555" t="s">
        <v>189</v>
      </c>
      <c r="H9555" t="s">
        <v>442</v>
      </c>
      <c r="I9555" t="s">
        <v>442</v>
      </c>
      <c r="M9555" t="s">
        <v>381</v>
      </c>
      <c r="O9555" t="s">
        <v>195</v>
      </c>
      <c r="P9555">
        <v>2050</v>
      </c>
      <c r="Q9555">
        <v>1</v>
      </c>
    </row>
    <row r="9556" spans="1:17" hidden="1" x14ac:dyDescent="0.25">
      <c r="A9556" t="s">
        <v>555</v>
      </c>
      <c r="B9556" t="s">
        <v>556</v>
      </c>
      <c r="C9556" t="s">
        <v>510</v>
      </c>
      <c r="D9556" t="s">
        <v>186</v>
      </c>
      <c r="E9556" t="s">
        <v>333</v>
      </c>
      <c r="F9556" t="s">
        <v>261</v>
      </c>
      <c r="G9556" t="s">
        <v>189</v>
      </c>
      <c r="H9556" t="s">
        <v>442</v>
      </c>
      <c r="I9556" t="s">
        <v>442</v>
      </c>
      <c r="M9556" t="s">
        <v>381</v>
      </c>
      <c r="O9556" t="s">
        <v>265</v>
      </c>
      <c r="P9556">
        <v>2050</v>
      </c>
      <c r="Q9556">
        <v>1</v>
      </c>
    </row>
    <row r="9557" spans="1:17" hidden="1" x14ac:dyDescent="0.25">
      <c r="A9557" t="s">
        <v>555</v>
      </c>
      <c r="B9557" t="s">
        <v>556</v>
      </c>
      <c r="C9557" t="s">
        <v>510</v>
      </c>
      <c r="D9557" t="s">
        <v>186</v>
      </c>
      <c r="E9557" t="s">
        <v>333</v>
      </c>
      <c r="F9557" t="s">
        <v>261</v>
      </c>
      <c r="G9557" t="s">
        <v>189</v>
      </c>
      <c r="H9557" t="s">
        <v>442</v>
      </c>
      <c r="I9557" t="s">
        <v>442</v>
      </c>
      <c r="M9557" t="s">
        <v>381</v>
      </c>
      <c r="O9557" t="s">
        <v>266</v>
      </c>
      <c r="P9557">
        <v>2050</v>
      </c>
      <c r="Q9557">
        <v>1</v>
      </c>
    </row>
    <row r="9558" spans="1:17" hidden="1" x14ac:dyDescent="0.2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hidden="1" x14ac:dyDescent="0.2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hidden="1" x14ac:dyDescent="0.2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hidden="1" x14ac:dyDescent="0.2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hidden="1" x14ac:dyDescent="0.2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hidden="1" x14ac:dyDescent="0.2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hidden="1" x14ac:dyDescent="0.2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hidden="1" x14ac:dyDescent="0.2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hidden="1" x14ac:dyDescent="0.2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hidden="1" x14ac:dyDescent="0.2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hidden="1" x14ac:dyDescent="0.2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hidden="1" x14ac:dyDescent="0.2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hidden="1" x14ac:dyDescent="0.2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hidden="1" x14ac:dyDescent="0.2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hidden="1" x14ac:dyDescent="0.2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hidden="1" x14ac:dyDescent="0.2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hidden="1" x14ac:dyDescent="0.25">
      <c r="A9574" t="s">
        <v>555</v>
      </c>
      <c r="B9574" t="s">
        <v>556</v>
      </c>
      <c r="C9574" t="s">
        <v>510</v>
      </c>
      <c r="D9574" t="s">
        <v>186</v>
      </c>
      <c r="E9574" t="s">
        <v>333</v>
      </c>
      <c r="F9574" t="s">
        <v>261</v>
      </c>
      <c r="G9574" t="s">
        <v>189</v>
      </c>
      <c r="H9574" t="s">
        <v>456</v>
      </c>
      <c r="I9574" t="s">
        <v>456</v>
      </c>
      <c r="M9574" t="s">
        <v>381</v>
      </c>
      <c r="O9574" t="s">
        <v>195</v>
      </c>
      <c r="P9574">
        <v>2015</v>
      </c>
      <c r="Q9574">
        <v>1</v>
      </c>
    </row>
    <row r="9575" spans="1:17" hidden="1" x14ac:dyDescent="0.25">
      <c r="A9575" t="s">
        <v>555</v>
      </c>
      <c r="B9575" t="s">
        <v>556</v>
      </c>
      <c r="C9575" t="s">
        <v>510</v>
      </c>
      <c r="D9575" t="s">
        <v>186</v>
      </c>
      <c r="E9575" t="s">
        <v>333</v>
      </c>
      <c r="F9575" t="s">
        <v>261</v>
      </c>
      <c r="G9575" t="s">
        <v>189</v>
      </c>
      <c r="H9575" t="s">
        <v>456</v>
      </c>
      <c r="I9575" t="s">
        <v>456</v>
      </c>
      <c r="M9575" t="s">
        <v>381</v>
      </c>
      <c r="O9575" t="s">
        <v>195</v>
      </c>
      <c r="P9575">
        <v>2020</v>
      </c>
      <c r="Q9575">
        <v>1</v>
      </c>
    </row>
    <row r="9576" spans="1:17" hidden="1" x14ac:dyDescent="0.25">
      <c r="A9576" t="s">
        <v>555</v>
      </c>
      <c r="B9576" t="s">
        <v>556</v>
      </c>
      <c r="C9576" t="s">
        <v>510</v>
      </c>
      <c r="D9576" t="s">
        <v>186</v>
      </c>
      <c r="E9576" t="s">
        <v>333</v>
      </c>
      <c r="F9576" t="s">
        <v>261</v>
      </c>
      <c r="G9576" t="s">
        <v>189</v>
      </c>
      <c r="H9576" t="s">
        <v>456</v>
      </c>
      <c r="I9576" t="s">
        <v>456</v>
      </c>
      <c r="M9576" t="s">
        <v>381</v>
      </c>
      <c r="O9576" t="s">
        <v>265</v>
      </c>
      <c r="P9576">
        <v>2020</v>
      </c>
      <c r="Q9576">
        <v>1</v>
      </c>
    </row>
    <row r="9577" spans="1:17" hidden="1" x14ac:dyDescent="0.25">
      <c r="A9577" t="s">
        <v>555</v>
      </c>
      <c r="B9577" t="s">
        <v>556</v>
      </c>
      <c r="C9577" t="s">
        <v>510</v>
      </c>
      <c r="D9577" t="s">
        <v>186</v>
      </c>
      <c r="E9577" t="s">
        <v>333</v>
      </c>
      <c r="F9577" t="s">
        <v>261</v>
      </c>
      <c r="G9577" t="s">
        <v>189</v>
      </c>
      <c r="H9577" t="s">
        <v>456</v>
      </c>
      <c r="I9577" t="s">
        <v>456</v>
      </c>
      <c r="M9577" t="s">
        <v>381</v>
      </c>
      <c r="O9577" t="s">
        <v>266</v>
      </c>
      <c r="P9577">
        <v>2020</v>
      </c>
      <c r="Q9577">
        <v>1</v>
      </c>
    </row>
    <row r="9578" spans="1:17" hidden="1" x14ac:dyDescent="0.25">
      <c r="A9578" t="s">
        <v>555</v>
      </c>
      <c r="B9578" t="s">
        <v>556</v>
      </c>
      <c r="C9578" t="s">
        <v>510</v>
      </c>
      <c r="D9578" t="s">
        <v>186</v>
      </c>
      <c r="E9578" t="s">
        <v>333</v>
      </c>
      <c r="F9578" t="s">
        <v>261</v>
      </c>
      <c r="G9578" t="s">
        <v>189</v>
      </c>
      <c r="H9578" t="s">
        <v>456</v>
      </c>
      <c r="I9578" t="s">
        <v>456</v>
      </c>
      <c r="M9578" t="s">
        <v>381</v>
      </c>
      <c r="O9578" t="s">
        <v>195</v>
      </c>
      <c r="P9578">
        <v>2030</v>
      </c>
      <c r="Q9578">
        <v>1</v>
      </c>
    </row>
    <row r="9579" spans="1:17" hidden="1" x14ac:dyDescent="0.25">
      <c r="A9579" t="s">
        <v>555</v>
      </c>
      <c r="B9579" t="s">
        <v>556</v>
      </c>
      <c r="C9579" t="s">
        <v>510</v>
      </c>
      <c r="D9579" t="s">
        <v>186</v>
      </c>
      <c r="E9579" t="s">
        <v>333</v>
      </c>
      <c r="F9579" t="s">
        <v>261</v>
      </c>
      <c r="G9579" t="s">
        <v>189</v>
      </c>
      <c r="H9579" t="s">
        <v>456</v>
      </c>
      <c r="I9579" t="s">
        <v>456</v>
      </c>
      <c r="M9579" t="s">
        <v>381</v>
      </c>
      <c r="O9579" t="s">
        <v>195</v>
      </c>
      <c r="P9579">
        <v>2050</v>
      </c>
      <c r="Q9579">
        <v>1</v>
      </c>
    </row>
    <row r="9580" spans="1:17" hidden="1" x14ac:dyDescent="0.25">
      <c r="A9580" t="s">
        <v>555</v>
      </c>
      <c r="B9580" t="s">
        <v>556</v>
      </c>
      <c r="C9580" t="s">
        <v>510</v>
      </c>
      <c r="D9580" t="s">
        <v>186</v>
      </c>
      <c r="E9580" t="s">
        <v>333</v>
      </c>
      <c r="F9580" t="s">
        <v>261</v>
      </c>
      <c r="G9580" t="s">
        <v>189</v>
      </c>
      <c r="H9580" t="s">
        <v>456</v>
      </c>
      <c r="I9580" t="s">
        <v>456</v>
      </c>
      <c r="M9580" t="s">
        <v>381</v>
      </c>
      <c r="O9580" t="s">
        <v>265</v>
      </c>
      <c r="P9580">
        <v>2050</v>
      </c>
      <c r="Q9580">
        <v>1</v>
      </c>
    </row>
    <row r="9581" spans="1:17" hidden="1" x14ac:dyDescent="0.25">
      <c r="A9581" t="s">
        <v>555</v>
      </c>
      <c r="B9581" t="s">
        <v>556</v>
      </c>
      <c r="C9581" t="s">
        <v>510</v>
      </c>
      <c r="D9581" t="s">
        <v>186</v>
      </c>
      <c r="E9581" t="s">
        <v>333</v>
      </c>
      <c r="F9581" t="s">
        <v>261</v>
      </c>
      <c r="G9581" t="s">
        <v>189</v>
      </c>
      <c r="H9581" t="s">
        <v>456</v>
      </c>
      <c r="I9581" t="s">
        <v>456</v>
      </c>
      <c r="M9581" t="s">
        <v>381</v>
      </c>
      <c r="O9581" t="s">
        <v>266</v>
      </c>
      <c r="P9581">
        <v>2050</v>
      </c>
      <c r="Q9581">
        <v>1</v>
      </c>
    </row>
    <row r="9582" spans="1:17" hidden="1" x14ac:dyDescent="0.2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hidden="1" x14ac:dyDescent="0.2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hidden="1" x14ac:dyDescent="0.2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hidden="1" x14ac:dyDescent="0.2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hidden="1" x14ac:dyDescent="0.2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hidden="1" x14ac:dyDescent="0.2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hidden="1" x14ac:dyDescent="0.2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hidden="1" x14ac:dyDescent="0.2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hidden="1" x14ac:dyDescent="0.2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hidden="1" x14ac:dyDescent="0.2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hidden="1" x14ac:dyDescent="0.2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hidden="1" x14ac:dyDescent="0.2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hidden="1" x14ac:dyDescent="0.2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hidden="1" x14ac:dyDescent="0.2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hidden="1" x14ac:dyDescent="0.2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hidden="1" x14ac:dyDescent="0.2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hidden="1" x14ac:dyDescent="0.2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hidden="1" x14ac:dyDescent="0.2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hidden="1" x14ac:dyDescent="0.2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hidden="1" x14ac:dyDescent="0.2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hidden="1" x14ac:dyDescent="0.2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hidden="1" x14ac:dyDescent="0.2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hidden="1" x14ac:dyDescent="0.2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hidden="1" x14ac:dyDescent="0.2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hidden="1" x14ac:dyDescent="0.2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hidden="1" x14ac:dyDescent="0.2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hidden="1" x14ac:dyDescent="0.2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hidden="1" x14ac:dyDescent="0.2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hidden="1" x14ac:dyDescent="0.2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hidden="1" x14ac:dyDescent="0.2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hidden="1" x14ac:dyDescent="0.2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hidden="1" x14ac:dyDescent="0.2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hidden="1" x14ac:dyDescent="0.2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hidden="1" x14ac:dyDescent="0.2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hidden="1" x14ac:dyDescent="0.2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hidden="1" x14ac:dyDescent="0.2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hidden="1" x14ac:dyDescent="0.2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hidden="1" x14ac:dyDescent="0.2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hidden="1" x14ac:dyDescent="0.2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hidden="1" x14ac:dyDescent="0.2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hidden="1" x14ac:dyDescent="0.2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hidden="1" x14ac:dyDescent="0.2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hidden="1" x14ac:dyDescent="0.2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hidden="1" x14ac:dyDescent="0.2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hidden="1" x14ac:dyDescent="0.2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hidden="1" x14ac:dyDescent="0.2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hidden="1" x14ac:dyDescent="0.2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hidden="1" x14ac:dyDescent="0.2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hidden="1" x14ac:dyDescent="0.2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hidden="1" x14ac:dyDescent="0.2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hidden="1" x14ac:dyDescent="0.2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hidden="1" x14ac:dyDescent="0.2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hidden="1" x14ac:dyDescent="0.2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hidden="1" x14ac:dyDescent="0.2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hidden="1" x14ac:dyDescent="0.2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hidden="1" x14ac:dyDescent="0.2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hidden="1" x14ac:dyDescent="0.2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hidden="1" x14ac:dyDescent="0.2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hidden="1" x14ac:dyDescent="0.2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hidden="1" x14ac:dyDescent="0.2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hidden="1" x14ac:dyDescent="0.2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hidden="1" x14ac:dyDescent="0.2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hidden="1" x14ac:dyDescent="0.2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hidden="1" x14ac:dyDescent="0.2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hidden="1" x14ac:dyDescent="0.25">
      <c r="A9646" t="s">
        <v>557</v>
      </c>
      <c r="B9646" t="s">
        <v>558</v>
      </c>
      <c r="C9646" t="s">
        <v>510</v>
      </c>
      <c r="D9646" t="s">
        <v>186</v>
      </c>
      <c r="E9646" t="s">
        <v>312</v>
      </c>
      <c r="F9646" t="s">
        <v>261</v>
      </c>
      <c r="G9646" t="s">
        <v>196</v>
      </c>
      <c r="H9646" t="s">
        <v>355</v>
      </c>
      <c r="I9646" t="s">
        <v>136</v>
      </c>
      <c r="K9646" t="s">
        <v>276</v>
      </c>
      <c r="O9646" t="s">
        <v>195</v>
      </c>
      <c r="P9646">
        <v>2015</v>
      </c>
      <c r="Q9646">
        <v>3</v>
      </c>
    </row>
    <row r="9647" spans="1:17" hidden="1" x14ac:dyDescent="0.25">
      <c r="A9647" t="s">
        <v>557</v>
      </c>
      <c r="B9647" t="s">
        <v>558</v>
      </c>
      <c r="C9647" t="s">
        <v>510</v>
      </c>
      <c r="D9647" t="s">
        <v>186</v>
      </c>
      <c r="E9647" t="s">
        <v>312</v>
      </c>
      <c r="F9647" t="s">
        <v>261</v>
      </c>
      <c r="G9647" t="s">
        <v>196</v>
      </c>
      <c r="H9647" t="s">
        <v>355</v>
      </c>
      <c r="I9647" t="s">
        <v>136</v>
      </c>
      <c r="K9647" t="s">
        <v>276</v>
      </c>
      <c r="O9647" t="s">
        <v>195</v>
      </c>
      <c r="P9647">
        <v>2020</v>
      </c>
      <c r="Q9647">
        <v>3</v>
      </c>
    </row>
    <row r="9648" spans="1:17" hidden="1" x14ac:dyDescent="0.25">
      <c r="A9648" t="s">
        <v>557</v>
      </c>
      <c r="B9648" t="s">
        <v>558</v>
      </c>
      <c r="C9648" t="s">
        <v>510</v>
      </c>
      <c r="D9648" t="s">
        <v>186</v>
      </c>
      <c r="E9648" t="s">
        <v>312</v>
      </c>
      <c r="F9648" t="s">
        <v>261</v>
      </c>
      <c r="G9648" t="s">
        <v>196</v>
      </c>
      <c r="H9648" t="s">
        <v>355</v>
      </c>
      <c r="I9648" t="s">
        <v>136</v>
      </c>
      <c r="K9648" t="s">
        <v>276</v>
      </c>
      <c r="O9648" t="s">
        <v>265</v>
      </c>
      <c r="P9648">
        <v>2020</v>
      </c>
      <c r="Q9648">
        <v>2.6</v>
      </c>
    </row>
    <row r="9649" spans="1:17" hidden="1" x14ac:dyDescent="0.25">
      <c r="A9649" t="s">
        <v>557</v>
      </c>
      <c r="B9649" t="s">
        <v>558</v>
      </c>
      <c r="C9649" t="s">
        <v>510</v>
      </c>
      <c r="D9649" t="s">
        <v>186</v>
      </c>
      <c r="E9649" t="s">
        <v>312</v>
      </c>
      <c r="F9649" t="s">
        <v>261</v>
      </c>
      <c r="G9649" t="s">
        <v>196</v>
      </c>
      <c r="H9649" t="s">
        <v>355</v>
      </c>
      <c r="I9649" t="s">
        <v>136</v>
      </c>
      <c r="K9649" t="s">
        <v>276</v>
      </c>
      <c r="O9649" t="s">
        <v>266</v>
      </c>
      <c r="P9649">
        <v>2020</v>
      </c>
      <c r="Q9649">
        <v>3.5</v>
      </c>
    </row>
    <row r="9650" spans="1:17" hidden="1" x14ac:dyDescent="0.25">
      <c r="A9650" t="s">
        <v>557</v>
      </c>
      <c r="B9650" t="s">
        <v>558</v>
      </c>
      <c r="C9650" t="s">
        <v>510</v>
      </c>
      <c r="D9650" t="s">
        <v>186</v>
      </c>
      <c r="E9650" t="s">
        <v>312</v>
      </c>
      <c r="F9650" t="s">
        <v>261</v>
      </c>
      <c r="G9650" t="s">
        <v>196</v>
      </c>
      <c r="H9650" t="s">
        <v>355</v>
      </c>
      <c r="I9650" t="s">
        <v>136</v>
      </c>
      <c r="K9650" t="s">
        <v>276</v>
      </c>
      <c r="O9650" t="s">
        <v>195</v>
      </c>
      <c r="P9650">
        <v>2030</v>
      </c>
      <c r="Q9650">
        <v>3</v>
      </c>
    </row>
    <row r="9651" spans="1:17" hidden="1" x14ac:dyDescent="0.25">
      <c r="A9651" t="s">
        <v>557</v>
      </c>
      <c r="B9651" t="s">
        <v>558</v>
      </c>
      <c r="C9651" t="s">
        <v>510</v>
      </c>
      <c r="D9651" t="s">
        <v>186</v>
      </c>
      <c r="E9651" t="s">
        <v>312</v>
      </c>
      <c r="F9651" t="s">
        <v>261</v>
      </c>
      <c r="G9651" t="s">
        <v>196</v>
      </c>
      <c r="H9651" t="s">
        <v>355</v>
      </c>
      <c r="I9651" t="s">
        <v>136</v>
      </c>
      <c r="K9651" t="s">
        <v>276</v>
      </c>
      <c r="O9651" t="s">
        <v>195</v>
      </c>
      <c r="P9651">
        <v>2050</v>
      </c>
      <c r="Q9651">
        <v>3</v>
      </c>
    </row>
    <row r="9652" spans="1:17" hidden="1" x14ac:dyDescent="0.2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hidden="1" x14ac:dyDescent="0.25">
      <c r="A9653" t="s">
        <v>557</v>
      </c>
      <c r="B9653" t="s">
        <v>558</v>
      </c>
      <c r="C9653" t="s">
        <v>510</v>
      </c>
      <c r="D9653" t="s">
        <v>186</v>
      </c>
      <c r="E9653" t="s">
        <v>312</v>
      </c>
      <c r="F9653" t="s">
        <v>261</v>
      </c>
      <c r="G9653" t="s">
        <v>196</v>
      </c>
      <c r="H9653" t="s">
        <v>355</v>
      </c>
      <c r="I9653" t="s">
        <v>136</v>
      </c>
      <c r="K9653" t="s">
        <v>276</v>
      </c>
      <c r="O9653" t="s">
        <v>266</v>
      </c>
      <c r="P9653">
        <v>2050</v>
      </c>
      <c r="Q9653">
        <v>3.8</v>
      </c>
    </row>
    <row r="9654" spans="1:17" hidden="1" x14ac:dyDescent="0.2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hidden="1" x14ac:dyDescent="0.2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hidden="1" x14ac:dyDescent="0.2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hidden="1" x14ac:dyDescent="0.2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hidden="1" x14ac:dyDescent="0.2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hidden="1" x14ac:dyDescent="0.2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hidden="1" x14ac:dyDescent="0.2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hidden="1" x14ac:dyDescent="0.2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hidden="1" x14ac:dyDescent="0.2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hidden="1" x14ac:dyDescent="0.2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hidden="1" x14ac:dyDescent="0.2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hidden="1" x14ac:dyDescent="0.2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hidden="1" x14ac:dyDescent="0.2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hidden="1" x14ac:dyDescent="0.2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hidden="1" x14ac:dyDescent="0.2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hidden="1" x14ac:dyDescent="0.2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hidden="1" x14ac:dyDescent="0.2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hidden="1" x14ac:dyDescent="0.2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hidden="1" x14ac:dyDescent="0.2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hidden="1" x14ac:dyDescent="0.2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hidden="1" x14ac:dyDescent="0.2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hidden="1" x14ac:dyDescent="0.2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hidden="1" x14ac:dyDescent="0.2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hidden="1" x14ac:dyDescent="0.2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hidden="1" x14ac:dyDescent="0.2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hidden="1" x14ac:dyDescent="0.2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hidden="1" x14ac:dyDescent="0.2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hidden="1" x14ac:dyDescent="0.2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hidden="1" x14ac:dyDescent="0.2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hidden="1" x14ac:dyDescent="0.2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hidden="1" x14ac:dyDescent="0.2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hidden="1" x14ac:dyDescent="0.2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hidden="1" x14ac:dyDescent="0.2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hidden="1" x14ac:dyDescent="0.2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hidden="1" x14ac:dyDescent="0.2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hidden="1" x14ac:dyDescent="0.2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hidden="1" x14ac:dyDescent="0.2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hidden="1" x14ac:dyDescent="0.2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hidden="1" x14ac:dyDescent="0.2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hidden="1" x14ac:dyDescent="0.2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hidden="1" x14ac:dyDescent="0.2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hidden="1" x14ac:dyDescent="0.2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hidden="1" x14ac:dyDescent="0.2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hidden="1" x14ac:dyDescent="0.2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hidden="1" x14ac:dyDescent="0.2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hidden="1" x14ac:dyDescent="0.2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hidden="1" x14ac:dyDescent="0.2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hidden="1" x14ac:dyDescent="0.2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hidden="1" x14ac:dyDescent="0.2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hidden="1" x14ac:dyDescent="0.2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hidden="1" x14ac:dyDescent="0.2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hidden="1" x14ac:dyDescent="0.2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hidden="1" x14ac:dyDescent="0.2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hidden="1" x14ac:dyDescent="0.2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hidden="1" x14ac:dyDescent="0.2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hidden="1" x14ac:dyDescent="0.2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hidden="1" x14ac:dyDescent="0.2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hidden="1" x14ac:dyDescent="0.2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hidden="1" x14ac:dyDescent="0.2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hidden="1" x14ac:dyDescent="0.2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hidden="1" x14ac:dyDescent="0.2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hidden="1" x14ac:dyDescent="0.2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hidden="1" x14ac:dyDescent="0.2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hidden="1" x14ac:dyDescent="0.2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hidden="1" x14ac:dyDescent="0.2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hidden="1" x14ac:dyDescent="0.2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hidden="1" x14ac:dyDescent="0.2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hidden="1" x14ac:dyDescent="0.2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hidden="1" x14ac:dyDescent="0.2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hidden="1" x14ac:dyDescent="0.2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hidden="1" x14ac:dyDescent="0.2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hidden="1" x14ac:dyDescent="0.2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hidden="1" x14ac:dyDescent="0.2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hidden="1" x14ac:dyDescent="0.2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hidden="1" x14ac:dyDescent="0.2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hidden="1" x14ac:dyDescent="0.2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hidden="1" x14ac:dyDescent="0.2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hidden="1" x14ac:dyDescent="0.2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hidden="1" x14ac:dyDescent="0.2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hidden="1" x14ac:dyDescent="0.2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hidden="1" x14ac:dyDescent="0.2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hidden="1" x14ac:dyDescent="0.2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hidden="1" x14ac:dyDescent="0.2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hidden="1" x14ac:dyDescent="0.2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hidden="1" x14ac:dyDescent="0.2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hidden="1" x14ac:dyDescent="0.2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hidden="1" x14ac:dyDescent="0.2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hidden="1" x14ac:dyDescent="0.2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hidden="1" x14ac:dyDescent="0.2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hidden="1" x14ac:dyDescent="0.2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hidden="1" x14ac:dyDescent="0.2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hidden="1" x14ac:dyDescent="0.2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hidden="1" x14ac:dyDescent="0.2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hidden="1" x14ac:dyDescent="0.2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hidden="1" x14ac:dyDescent="0.2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hidden="1" x14ac:dyDescent="0.2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hidden="1" x14ac:dyDescent="0.2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hidden="1" x14ac:dyDescent="0.2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hidden="1" x14ac:dyDescent="0.2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hidden="1" x14ac:dyDescent="0.2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hidden="1" x14ac:dyDescent="0.2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hidden="1" x14ac:dyDescent="0.2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hidden="1" x14ac:dyDescent="0.2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hidden="1" x14ac:dyDescent="0.2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hidden="1" x14ac:dyDescent="0.2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hidden="1" x14ac:dyDescent="0.2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hidden="1" x14ac:dyDescent="0.2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hidden="1" x14ac:dyDescent="0.2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hidden="1" x14ac:dyDescent="0.2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hidden="1" x14ac:dyDescent="0.2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hidden="1" x14ac:dyDescent="0.2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hidden="1" x14ac:dyDescent="0.2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hidden="1" x14ac:dyDescent="0.2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hidden="1" x14ac:dyDescent="0.2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hidden="1" x14ac:dyDescent="0.2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hidden="1" x14ac:dyDescent="0.2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hidden="1" x14ac:dyDescent="0.2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hidden="1" x14ac:dyDescent="0.2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hidden="1" x14ac:dyDescent="0.2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hidden="1" x14ac:dyDescent="0.2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hidden="1" x14ac:dyDescent="0.2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hidden="1" x14ac:dyDescent="0.2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hidden="1" x14ac:dyDescent="0.2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hidden="1" x14ac:dyDescent="0.2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hidden="1" x14ac:dyDescent="0.2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hidden="1" x14ac:dyDescent="0.2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hidden="1" x14ac:dyDescent="0.2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hidden="1" x14ac:dyDescent="0.2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hidden="1" x14ac:dyDescent="0.2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hidden="1" x14ac:dyDescent="0.2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hidden="1" x14ac:dyDescent="0.2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hidden="1" x14ac:dyDescent="0.2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hidden="1" x14ac:dyDescent="0.2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hidden="1" x14ac:dyDescent="0.2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hidden="1" x14ac:dyDescent="0.2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hidden="1" x14ac:dyDescent="0.2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hidden="1" x14ac:dyDescent="0.2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hidden="1" x14ac:dyDescent="0.2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hidden="1" x14ac:dyDescent="0.2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hidden="1" x14ac:dyDescent="0.2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hidden="1" x14ac:dyDescent="0.2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hidden="1" x14ac:dyDescent="0.2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hidden="1" x14ac:dyDescent="0.2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hidden="1" x14ac:dyDescent="0.2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hidden="1" x14ac:dyDescent="0.2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hidden="1" x14ac:dyDescent="0.2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hidden="1" x14ac:dyDescent="0.2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hidden="1" x14ac:dyDescent="0.2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hidden="1" x14ac:dyDescent="0.2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hidden="1" x14ac:dyDescent="0.2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hidden="1" x14ac:dyDescent="0.2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hidden="1" x14ac:dyDescent="0.2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hidden="1" x14ac:dyDescent="0.2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hidden="1" x14ac:dyDescent="0.2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hidden="1" x14ac:dyDescent="0.2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hidden="1" x14ac:dyDescent="0.2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hidden="1" x14ac:dyDescent="0.2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hidden="1" x14ac:dyDescent="0.2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hidden="1" x14ac:dyDescent="0.2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hidden="1" x14ac:dyDescent="0.2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hidden="1" x14ac:dyDescent="0.25">
      <c r="A9814" t="s">
        <v>557</v>
      </c>
      <c r="B9814" t="s">
        <v>558</v>
      </c>
      <c r="C9814" t="s">
        <v>510</v>
      </c>
      <c r="D9814" t="s">
        <v>186</v>
      </c>
      <c r="E9814" t="s">
        <v>312</v>
      </c>
      <c r="F9814" t="s">
        <v>261</v>
      </c>
      <c r="G9814" t="s">
        <v>189</v>
      </c>
      <c r="H9814" t="s">
        <v>437</v>
      </c>
      <c r="I9814" t="s">
        <v>437</v>
      </c>
      <c r="M9814" t="s">
        <v>381</v>
      </c>
      <c r="O9814" t="s">
        <v>195</v>
      </c>
      <c r="P9814">
        <v>2015</v>
      </c>
      <c r="Q9814">
        <v>0</v>
      </c>
    </row>
    <row r="9815" spans="1:17" hidden="1" x14ac:dyDescent="0.25">
      <c r="A9815" t="s">
        <v>557</v>
      </c>
      <c r="B9815" t="s">
        <v>558</v>
      </c>
      <c r="C9815" t="s">
        <v>510</v>
      </c>
      <c r="D9815" t="s">
        <v>186</v>
      </c>
      <c r="E9815" t="s">
        <v>312</v>
      </c>
      <c r="F9815" t="s">
        <v>261</v>
      </c>
      <c r="G9815" t="s">
        <v>189</v>
      </c>
      <c r="H9815" t="s">
        <v>437</v>
      </c>
      <c r="I9815" t="s">
        <v>437</v>
      </c>
      <c r="M9815" t="s">
        <v>381</v>
      </c>
      <c r="O9815" t="s">
        <v>195</v>
      </c>
      <c r="P9815">
        <v>2020</v>
      </c>
      <c r="Q9815">
        <v>0</v>
      </c>
    </row>
    <row r="9816" spans="1:17" hidden="1" x14ac:dyDescent="0.25">
      <c r="A9816" t="s">
        <v>557</v>
      </c>
      <c r="B9816" t="s">
        <v>558</v>
      </c>
      <c r="C9816" t="s">
        <v>510</v>
      </c>
      <c r="D9816" t="s">
        <v>186</v>
      </c>
      <c r="E9816" t="s">
        <v>312</v>
      </c>
      <c r="F9816" t="s">
        <v>261</v>
      </c>
      <c r="G9816" t="s">
        <v>189</v>
      </c>
      <c r="H9816" t="s">
        <v>437</v>
      </c>
      <c r="I9816" t="s">
        <v>437</v>
      </c>
      <c r="M9816" t="s">
        <v>381</v>
      </c>
      <c r="O9816" t="s">
        <v>265</v>
      </c>
      <c r="P9816">
        <v>2020</v>
      </c>
      <c r="Q9816">
        <v>0</v>
      </c>
    </row>
    <row r="9817" spans="1:17" hidden="1" x14ac:dyDescent="0.25">
      <c r="A9817" t="s">
        <v>557</v>
      </c>
      <c r="B9817" t="s">
        <v>558</v>
      </c>
      <c r="C9817" t="s">
        <v>510</v>
      </c>
      <c r="D9817" t="s">
        <v>186</v>
      </c>
      <c r="E9817" t="s">
        <v>312</v>
      </c>
      <c r="F9817" t="s">
        <v>261</v>
      </c>
      <c r="G9817" t="s">
        <v>189</v>
      </c>
      <c r="H9817" t="s">
        <v>437</v>
      </c>
      <c r="I9817" t="s">
        <v>437</v>
      </c>
      <c r="M9817" t="s">
        <v>381</v>
      </c>
      <c r="O9817" t="s">
        <v>266</v>
      </c>
      <c r="P9817">
        <v>2020</v>
      </c>
      <c r="Q9817">
        <v>1</v>
      </c>
    </row>
    <row r="9818" spans="1:17" hidden="1" x14ac:dyDescent="0.25">
      <c r="A9818" t="s">
        <v>557</v>
      </c>
      <c r="B9818" t="s">
        <v>558</v>
      </c>
      <c r="C9818" t="s">
        <v>510</v>
      </c>
      <c r="D9818" t="s">
        <v>186</v>
      </c>
      <c r="E9818" t="s">
        <v>312</v>
      </c>
      <c r="F9818" t="s">
        <v>261</v>
      </c>
      <c r="G9818" t="s">
        <v>189</v>
      </c>
      <c r="H9818" t="s">
        <v>437</v>
      </c>
      <c r="I9818" t="s">
        <v>437</v>
      </c>
      <c r="M9818" t="s">
        <v>381</v>
      </c>
      <c r="O9818" t="s">
        <v>195</v>
      </c>
      <c r="P9818">
        <v>2030</v>
      </c>
      <c r="Q9818">
        <v>0</v>
      </c>
    </row>
    <row r="9819" spans="1:17" hidden="1" x14ac:dyDescent="0.25">
      <c r="A9819" t="s">
        <v>557</v>
      </c>
      <c r="B9819" t="s">
        <v>558</v>
      </c>
      <c r="C9819" t="s">
        <v>510</v>
      </c>
      <c r="D9819" t="s">
        <v>186</v>
      </c>
      <c r="E9819" t="s">
        <v>312</v>
      </c>
      <c r="F9819" t="s">
        <v>261</v>
      </c>
      <c r="G9819" t="s">
        <v>189</v>
      </c>
      <c r="H9819" t="s">
        <v>437</v>
      </c>
      <c r="I9819" t="s">
        <v>437</v>
      </c>
      <c r="M9819" t="s">
        <v>381</v>
      </c>
      <c r="O9819" t="s">
        <v>195</v>
      </c>
      <c r="P9819">
        <v>2050</v>
      </c>
      <c r="Q9819">
        <v>1</v>
      </c>
    </row>
    <row r="9820" spans="1:17" hidden="1" x14ac:dyDescent="0.25">
      <c r="A9820" t="s">
        <v>557</v>
      </c>
      <c r="B9820" t="s">
        <v>558</v>
      </c>
      <c r="C9820" t="s">
        <v>510</v>
      </c>
      <c r="D9820" t="s">
        <v>186</v>
      </c>
      <c r="E9820" t="s">
        <v>312</v>
      </c>
      <c r="F9820" t="s">
        <v>261</v>
      </c>
      <c r="G9820" t="s">
        <v>189</v>
      </c>
      <c r="H9820" t="s">
        <v>437</v>
      </c>
      <c r="I9820" t="s">
        <v>437</v>
      </c>
      <c r="M9820" t="s">
        <v>381</v>
      </c>
      <c r="O9820" t="s">
        <v>265</v>
      </c>
      <c r="P9820">
        <v>2050</v>
      </c>
      <c r="Q9820">
        <v>0</v>
      </c>
    </row>
    <row r="9821" spans="1:17" hidden="1" x14ac:dyDescent="0.25">
      <c r="A9821" t="s">
        <v>557</v>
      </c>
      <c r="B9821" t="s">
        <v>558</v>
      </c>
      <c r="C9821" t="s">
        <v>510</v>
      </c>
      <c r="D9821" t="s">
        <v>186</v>
      </c>
      <c r="E9821" t="s">
        <v>312</v>
      </c>
      <c r="F9821" t="s">
        <v>261</v>
      </c>
      <c r="G9821" t="s">
        <v>189</v>
      </c>
      <c r="H9821" t="s">
        <v>437</v>
      </c>
      <c r="I9821" t="s">
        <v>437</v>
      </c>
      <c r="M9821" t="s">
        <v>381</v>
      </c>
      <c r="O9821" t="s">
        <v>266</v>
      </c>
      <c r="P9821">
        <v>2050</v>
      </c>
      <c r="Q9821">
        <v>1</v>
      </c>
    </row>
    <row r="9822" spans="1:17" hidden="1" x14ac:dyDescent="0.2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hidden="1" x14ac:dyDescent="0.2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hidden="1" x14ac:dyDescent="0.2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hidden="1" x14ac:dyDescent="0.2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hidden="1" x14ac:dyDescent="0.2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hidden="1" x14ac:dyDescent="0.2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hidden="1" x14ac:dyDescent="0.2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hidden="1" x14ac:dyDescent="0.2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hidden="1" x14ac:dyDescent="0.25">
      <c r="A9830" t="s">
        <v>557</v>
      </c>
      <c r="B9830" t="s">
        <v>558</v>
      </c>
      <c r="C9830" t="s">
        <v>510</v>
      </c>
      <c r="D9830" t="s">
        <v>186</v>
      </c>
      <c r="E9830" t="s">
        <v>312</v>
      </c>
      <c r="F9830" t="s">
        <v>261</v>
      </c>
      <c r="G9830" t="s">
        <v>189</v>
      </c>
      <c r="H9830" t="s">
        <v>442</v>
      </c>
      <c r="I9830" t="s">
        <v>442</v>
      </c>
      <c r="M9830" t="s">
        <v>381</v>
      </c>
      <c r="O9830" t="s">
        <v>195</v>
      </c>
      <c r="P9830">
        <v>2015</v>
      </c>
      <c r="Q9830">
        <v>0</v>
      </c>
    </row>
    <row r="9831" spans="1:17" hidden="1" x14ac:dyDescent="0.25">
      <c r="A9831" t="s">
        <v>557</v>
      </c>
      <c r="B9831" t="s">
        <v>558</v>
      </c>
      <c r="C9831" t="s">
        <v>510</v>
      </c>
      <c r="D9831" t="s">
        <v>186</v>
      </c>
      <c r="E9831" t="s">
        <v>312</v>
      </c>
      <c r="F9831" t="s">
        <v>261</v>
      </c>
      <c r="G9831" t="s">
        <v>189</v>
      </c>
      <c r="H9831" t="s">
        <v>442</v>
      </c>
      <c r="I9831" t="s">
        <v>442</v>
      </c>
      <c r="M9831" t="s">
        <v>381</v>
      </c>
      <c r="O9831" t="s">
        <v>195</v>
      </c>
      <c r="P9831">
        <v>2020</v>
      </c>
      <c r="Q9831">
        <v>0</v>
      </c>
    </row>
    <row r="9832" spans="1:17" hidden="1" x14ac:dyDescent="0.25">
      <c r="A9832" t="s">
        <v>557</v>
      </c>
      <c r="B9832" t="s">
        <v>558</v>
      </c>
      <c r="C9832" t="s">
        <v>510</v>
      </c>
      <c r="D9832" t="s">
        <v>186</v>
      </c>
      <c r="E9832" t="s">
        <v>312</v>
      </c>
      <c r="F9832" t="s">
        <v>261</v>
      </c>
      <c r="G9832" t="s">
        <v>189</v>
      </c>
      <c r="H9832" t="s">
        <v>442</v>
      </c>
      <c r="I9832" t="s">
        <v>442</v>
      </c>
      <c r="M9832" t="s">
        <v>381</v>
      </c>
      <c r="O9832" t="s">
        <v>265</v>
      </c>
      <c r="P9832">
        <v>2020</v>
      </c>
      <c r="Q9832">
        <v>0</v>
      </c>
    </row>
    <row r="9833" spans="1:17" hidden="1" x14ac:dyDescent="0.25">
      <c r="A9833" t="s">
        <v>557</v>
      </c>
      <c r="B9833" t="s">
        <v>558</v>
      </c>
      <c r="C9833" t="s">
        <v>510</v>
      </c>
      <c r="D9833" t="s">
        <v>186</v>
      </c>
      <c r="E9833" t="s">
        <v>312</v>
      </c>
      <c r="F9833" t="s">
        <v>261</v>
      </c>
      <c r="G9833" t="s">
        <v>189</v>
      </c>
      <c r="H9833" t="s">
        <v>442</v>
      </c>
      <c r="I9833" t="s">
        <v>442</v>
      </c>
      <c r="M9833" t="s">
        <v>381</v>
      </c>
      <c r="O9833" t="s">
        <v>266</v>
      </c>
      <c r="P9833">
        <v>2020</v>
      </c>
      <c r="Q9833">
        <v>1</v>
      </c>
    </row>
    <row r="9834" spans="1:17" hidden="1" x14ac:dyDescent="0.25">
      <c r="A9834" t="s">
        <v>557</v>
      </c>
      <c r="B9834" t="s">
        <v>558</v>
      </c>
      <c r="C9834" t="s">
        <v>510</v>
      </c>
      <c r="D9834" t="s">
        <v>186</v>
      </c>
      <c r="E9834" t="s">
        <v>312</v>
      </c>
      <c r="F9834" t="s">
        <v>261</v>
      </c>
      <c r="G9834" t="s">
        <v>189</v>
      </c>
      <c r="H9834" t="s">
        <v>442</v>
      </c>
      <c r="I9834" t="s">
        <v>442</v>
      </c>
      <c r="M9834" t="s">
        <v>381</v>
      </c>
      <c r="O9834" t="s">
        <v>195</v>
      </c>
      <c r="P9834">
        <v>2030</v>
      </c>
      <c r="Q9834">
        <v>0</v>
      </c>
    </row>
    <row r="9835" spans="1:17" hidden="1" x14ac:dyDescent="0.25">
      <c r="A9835" t="s">
        <v>557</v>
      </c>
      <c r="B9835" t="s">
        <v>558</v>
      </c>
      <c r="C9835" t="s">
        <v>510</v>
      </c>
      <c r="D9835" t="s">
        <v>186</v>
      </c>
      <c r="E9835" t="s">
        <v>312</v>
      </c>
      <c r="F9835" t="s">
        <v>261</v>
      </c>
      <c r="G9835" t="s">
        <v>189</v>
      </c>
      <c r="H9835" t="s">
        <v>442</v>
      </c>
      <c r="I9835" t="s">
        <v>442</v>
      </c>
      <c r="M9835" t="s">
        <v>381</v>
      </c>
      <c r="O9835" t="s">
        <v>195</v>
      </c>
      <c r="P9835">
        <v>2050</v>
      </c>
      <c r="Q9835">
        <v>1</v>
      </c>
    </row>
    <row r="9836" spans="1:17" hidden="1" x14ac:dyDescent="0.25">
      <c r="A9836" t="s">
        <v>557</v>
      </c>
      <c r="B9836" t="s">
        <v>558</v>
      </c>
      <c r="C9836" t="s">
        <v>510</v>
      </c>
      <c r="D9836" t="s">
        <v>186</v>
      </c>
      <c r="E9836" t="s">
        <v>312</v>
      </c>
      <c r="F9836" t="s">
        <v>261</v>
      </c>
      <c r="G9836" t="s">
        <v>189</v>
      </c>
      <c r="H9836" t="s">
        <v>442</v>
      </c>
      <c r="I9836" t="s">
        <v>442</v>
      </c>
      <c r="M9836" t="s">
        <v>381</v>
      </c>
      <c r="O9836" t="s">
        <v>265</v>
      </c>
      <c r="P9836">
        <v>2050</v>
      </c>
      <c r="Q9836">
        <v>0</v>
      </c>
    </row>
    <row r="9837" spans="1:17" hidden="1" x14ac:dyDescent="0.25">
      <c r="A9837" t="s">
        <v>557</v>
      </c>
      <c r="B9837" t="s">
        <v>558</v>
      </c>
      <c r="C9837" t="s">
        <v>510</v>
      </c>
      <c r="D9837" t="s">
        <v>186</v>
      </c>
      <c r="E9837" t="s">
        <v>312</v>
      </c>
      <c r="F9837" t="s">
        <v>261</v>
      </c>
      <c r="G9837" t="s">
        <v>189</v>
      </c>
      <c r="H9837" t="s">
        <v>442</v>
      </c>
      <c r="I9837" t="s">
        <v>442</v>
      </c>
      <c r="M9837" t="s">
        <v>381</v>
      </c>
      <c r="O9837" t="s">
        <v>266</v>
      </c>
      <c r="P9837">
        <v>2050</v>
      </c>
      <c r="Q9837">
        <v>1</v>
      </c>
    </row>
    <row r="9838" spans="1:17" hidden="1" x14ac:dyDescent="0.2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hidden="1" x14ac:dyDescent="0.2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hidden="1" x14ac:dyDescent="0.2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hidden="1" x14ac:dyDescent="0.2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hidden="1" x14ac:dyDescent="0.2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hidden="1" x14ac:dyDescent="0.2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hidden="1" x14ac:dyDescent="0.2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hidden="1" x14ac:dyDescent="0.2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hidden="1" x14ac:dyDescent="0.2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hidden="1" x14ac:dyDescent="0.2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hidden="1" x14ac:dyDescent="0.2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hidden="1" x14ac:dyDescent="0.2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hidden="1" x14ac:dyDescent="0.2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hidden="1" x14ac:dyDescent="0.2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hidden="1" x14ac:dyDescent="0.2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hidden="1" x14ac:dyDescent="0.2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hidden="1" x14ac:dyDescent="0.25">
      <c r="A9854" t="s">
        <v>557</v>
      </c>
      <c r="B9854" t="s">
        <v>558</v>
      </c>
      <c r="C9854" t="s">
        <v>510</v>
      </c>
      <c r="D9854" t="s">
        <v>186</v>
      </c>
      <c r="E9854" t="s">
        <v>312</v>
      </c>
      <c r="F9854" t="s">
        <v>261</v>
      </c>
      <c r="G9854" t="s">
        <v>189</v>
      </c>
      <c r="H9854" t="s">
        <v>456</v>
      </c>
      <c r="I9854" t="s">
        <v>456</v>
      </c>
      <c r="M9854" t="s">
        <v>381</v>
      </c>
      <c r="O9854" t="s">
        <v>195</v>
      </c>
      <c r="P9854">
        <v>2015</v>
      </c>
      <c r="Q9854">
        <v>1</v>
      </c>
    </row>
    <row r="9855" spans="1:17" hidden="1" x14ac:dyDescent="0.25">
      <c r="A9855" t="s">
        <v>557</v>
      </c>
      <c r="B9855" t="s">
        <v>558</v>
      </c>
      <c r="C9855" t="s">
        <v>510</v>
      </c>
      <c r="D9855" t="s">
        <v>186</v>
      </c>
      <c r="E9855" t="s">
        <v>312</v>
      </c>
      <c r="F9855" t="s">
        <v>261</v>
      </c>
      <c r="G9855" t="s">
        <v>189</v>
      </c>
      <c r="H9855" t="s">
        <v>456</v>
      </c>
      <c r="I9855" t="s">
        <v>456</v>
      </c>
      <c r="M9855" t="s">
        <v>381</v>
      </c>
      <c r="O9855" t="s">
        <v>195</v>
      </c>
      <c r="P9855">
        <v>2020</v>
      </c>
      <c r="Q9855">
        <v>1</v>
      </c>
    </row>
    <row r="9856" spans="1:17" hidden="1" x14ac:dyDescent="0.25">
      <c r="A9856" t="s">
        <v>557</v>
      </c>
      <c r="B9856" t="s">
        <v>558</v>
      </c>
      <c r="C9856" t="s">
        <v>510</v>
      </c>
      <c r="D9856" t="s">
        <v>186</v>
      </c>
      <c r="E9856" t="s">
        <v>312</v>
      </c>
      <c r="F9856" t="s">
        <v>261</v>
      </c>
      <c r="G9856" t="s">
        <v>189</v>
      </c>
      <c r="H9856" t="s">
        <v>456</v>
      </c>
      <c r="I9856" t="s">
        <v>456</v>
      </c>
      <c r="M9856" t="s">
        <v>381</v>
      </c>
      <c r="O9856" t="s">
        <v>265</v>
      </c>
      <c r="P9856">
        <v>2020</v>
      </c>
      <c r="Q9856">
        <v>1</v>
      </c>
    </row>
    <row r="9857" spans="1:17" hidden="1" x14ac:dyDescent="0.25">
      <c r="A9857" t="s">
        <v>557</v>
      </c>
      <c r="B9857" t="s">
        <v>558</v>
      </c>
      <c r="C9857" t="s">
        <v>510</v>
      </c>
      <c r="D9857" t="s">
        <v>186</v>
      </c>
      <c r="E9857" t="s">
        <v>312</v>
      </c>
      <c r="F9857" t="s">
        <v>261</v>
      </c>
      <c r="G9857" t="s">
        <v>189</v>
      </c>
      <c r="H9857" t="s">
        <v>456</v>
      </c>
      <c r="I9857" t="s">
        <v>456</v>
      </c>
      <c r="M9857" t="s">
        <v>381</v>
      </c>
      <c r="O9857" t="s">
        <v>266</v>
      </c>
      <c r="P9857">
        <v>2020</v>
      </c>
      <c r="Q9857">
        <v>1</v>
      </c>
    </row>
    <row r="9858" spans="1:17" hidden="1" x14ac:dyDescent="0.25">
      <c r="A9858" t="s">
        <v>557</v>
      </c>
      <c r="B9858" t="s">
        <v>558</v>
      </c>
      <c r="C9858" t="s">
        <v>510</v>
      </c>
      <c r="D9858" t="s">
        <v>186</v>
      </c>
      <c r="E9858" t="s">
        <v>312</v>
      </c>
      <c r="F9858" t="s">
        <v>261</v>
      </c>
      <c r="G9858" t="s">
        <v>189</v>
      </c>
      <c r="H9858" t="s">
        <v>456</v>
      </c>
      <c r="I9858" t="s">
        <v>456</v>
      </c>
      <c r="M9858" t="s">
        <v>381</v>
      </c>
      <c r="O9858" t="s">
        <v>195</v>
      </c>
      <c r="P9858">
        <v>2030</v>
      </c>
      <c r="Q9858">
        <v>1</v>
      </c>
    </row>
    <row r="9859" spans="1:17" hidden="1" x14ac:dyDescent="0.25">
      <c r="A9859" t="s">
        <v>557</v>
      </c>
      <c r="B9859" t="s">
        <v>558</v>
      </c>
      <c r="C9859" t="s">
        <v>510</v>
      </c>
      <c r="D9859" t="s">
        <v>186</v>
      </c>
      <c r="E9859" t="s">
        <v>312</v>
      </c>
      <c r="F9859" t="s">
        <v>261</v>
      </c>
      <c r="G9859" t="s">
        <v>189</v>
      </c>
      <c r="H9859" t="s">
        <v>456</v>
      </c>
      <c r="I9859" t="s">
        <v>456</v>
      </c>
      <c r="M9859" t="s">
        <v>381</v>
      </c>
      <c r="O9859" t="s">
        <v>195</v>
      </c>
      <c r="P9859">
        <v>2050</v>
      </c>
      <c r="Q9859">
        <v>1</v>
      </c>
    </row>
    <row r="9860" spans="1:17" hidden="1" x14ac:dyDescent="0.25">
      <c r="A9860" t="s">
        <v>557</v>
      </c>
      <c r="B9860" t="s">
        <v>558</v>
      </c>
      <c r="C9860" t="s">
        <v>510</v>
      </c>
      <c r="D9860" t="s">
        <v>186</v>
      </c>
      <c r="E9860" t="s">
        <v>312</v>
      </c>
      <c r="F9860" t="s">
        <v>261</v>
      </c>
      <c r="G9860" t="s">
        <v>189</v>
      </c>
      <c r="H9860" t="s">
        <v>456</v>
      </c>
      <c r="I9860" t="s">
        <v>456</v>
      </c>
      <c r="M9860" t="s">
        <v>381</v>
      </c>
      <c r="O9860" t="s">
        <v>265</v>
      </c>
      <c r="P9860">
        <v>2050</v>
      </c>
      <c r="Q9860">
        <v>1</v>
      </c>
    </row>
    <row r="9861" spans="1:17" hidden="1" x14ac:dyDescent="0.25">
      <c r="A9861" t="s">
        <v>557</v>
      </c>
      <c r="B9861" t="s">
        <v>558</v>
      </c>
      <c r="C9861" t="s">
        <v>510</v>
      </c>
      <c r="D9861" t="s">
        <v>186</v>
      </c>
      <c r="E9861" t="s">
        <v>312</v>
      </c>
      <c r="F9861" t="s">
        <v>261</v>
      </c>
      <c r="G9861" t="s">
        <v>189</v>
      </c>
      <c r="H9861" t="s">
        <v>456</v>
      </c>
      <c r="I9861" t="s">
        <v>456</v>
      </c>
      <c r="M9861" t="s">
        <v>381</v>
      </c>
      <c r="O9861" t="s">
        <v>266</v>
      </c>
      <c r="P9861">
        <v>2050</v>
      </c>
      <c r="Q9861">
        <v>1</v>
      </c>
    </row>
    <row r="9862" spans="1:17" hidden="1" x14ac:dyDescent="0.2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hidden="1" x14ac:dyDescent="0.2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hidden="1" x14ac:dyDescent="0.2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hidden="1" x14ac:dyDescent="0.2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hidden="1" x14ac:dyDescent="0.2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hidden="1" x14ac:dyDescent="0.2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hidden="1" x14ac:dyDescent="0.2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hidden="1" x14ac:dyDescent="0.2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hidden="1" x14ac:dyDescent="0.2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hidden="1" x14ac:dyDescent="0.2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hidden="1" x14ac:dyDescent="0.2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hidden="1" x14ac:dyDescent="0.2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hidden="1" x14ac:dyDescent="0.2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hidden="1" x14ac:dyDescent="0.2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hidden="1" x14ac:dyDescent="0.2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hidden="1" x14ac:dyDescent="0.2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hidden="1" x14ac:dyDescent="0.2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hidden="1" x14ac:dyDescent="0.2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hidden="1" x14ac:dyDescent="0.2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hidden="1" x14ac:dyDescent="0.2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hidden="1" x14ac:dyDescent="0.2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hidden="1" x14ac:dyDescent="0.2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hidden="1" x14ac:dyDescent="0.2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hidden="1" x14ac:dyDescent="0.2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hidden="1" x14ac:dyDescent="0.2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hidden="1" x14ac:dyDescent="0.2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hidden="1" x14ac:dyDescent="0.2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hidden="1" x14ac:dyDescent="0.2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hidden="1" x14ac:dyDescent="0.2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hidden="1" x14ac:dyDescent="0.2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hidden="1" x14ac:dyDescent="0.2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hidden="1" x14ac:dyDescent="0.2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hidden="1" x14ac:dyDescent="0.2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hidden="1" x14ac:dyDescent="0.2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hidden="1" x14ac:dyDescent="0.2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hidden="1" x14ac:dyDescent="0.2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hidden="1" x14ac:dyDescent="0.2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hidden="1" x14ac:dyDescent="0.2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hidden="1" x14ac:dyDescent="0.2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hidden="1" x14ac:dyDescent="0.2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hidden="1" x14ac:dyDescent="0.2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hidden="1" x14ac:dyDescent="0.2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hidden="1" x14ac:dyDescent="0.2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hidden="1" x14ac:dyDescent="0.2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hidden="1" x14ac:dyDescent="0.2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hidden="1" x14ac:dyDescent="0.2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hidden="1" x14ac:dyDescent="0.2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hidden="1" x14ac:dyDescent="0.2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hidden="1" x14ac:dyDescent="0.2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hidden="1" x14ac:dyDescent="0.2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hidden="1" x14ac:dyDescent="0.2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hidden="1" x14ac:dyDescent="0.2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hidden="1" x14ac:dyDescent="0.2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hidden="1" x14ac:dyDescent="0.2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hidden="1" x14ac:dyDescent="0.2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hidden="1" x14ac:dyDescent="0.2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hidden="1" x14ac:dyDescent="0.2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hidden="1" x14ac:dyDescent="0.2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hidden="1" x14ac:dyDescent="0.2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hidden="1" x14ac:dyDescent="0.2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hidden="1" x14ac:dyDescent="0.2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hidden="1" x14ac:dyDescent="0.2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hidden="1" x14ac:dyDescent="0.2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hidden="1" x14ac:dyDescent="0.2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hidden="1" x14ac:dyDescent="0.2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hidden="1" x14ac:dyDescent="0.2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hidden="1" x14ac:dyDescent="0.2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hidden="1" x14ac:dyDescent="0.2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hidden="1" x14ac:dyDescent="0.2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hidden="1" x14ac:dyDescent="0.2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hidden="1" x14ac:dyDescent="0.2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hidden="1" x14ac:dyDescent="0.2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hidden="1" x14ac:dyDescent="0.2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hidden="1" x14ac:dyDescent="0.2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hidden="1" x14ac:dyDescent="0.2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hidden="1" x14ac:dyDescent="0.2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hidden="1" x14ac:dyDescent="0.25">
      <c r="A9938" t="s">
        <v>568</v>
      </c>
      <c r="B9938" t="s">
        <v>569</v>
      </c>
      <c r="C9938" t="s">
        <v>570</v>
      </c>
      <c r="D9938" t="s">
        <v>362</v>
      </c>
      <c r="E9938" t="s">
        <v>412</v>
      </c>
      <c r="F9938" t="s">
        <v>349</v>
      </c>
      <c r="G9938" t="s">
        <v>196</v>
      </c>
      <c r="H9938" t="s">
        <v>201</v>
      </c>
      <c r="I9938" t="s">
        <v>202</v>
      </c>
      <c r="K9938" t="s">
        <v>203</v>
      </c>
      <c r="O9938" t="s">
        <v>195</v>
      </c>
      <c r="P9938">
        <v>2015</v>
      </c>
      <c r="Q9938">
        <v>1</v>
      </c>
    </row>
    <row r="9939" spans="1:17" hidden="1" x14ac:dyDescent="0.25">
      <c r="A9939" t="s">
        <v>568</v>
      </c>
      <c r="B9939" t="s">
        <v>569</v>
      </c>
      <c r="C9939" t="s">
        <v>570</v>
      </c>
      <c r="D9939" t="s">
        <v>362</v>
      </c>
      <c r="E9939" t="s">
        <v>412</v>
      </c>
      <c r="F9939" t="s">
        <v>349</v>
      </c>
      <c r="G9939" t="s">
        <v>196</v>
      </c>
      <c r="H9939" t="s">
        <v>201</v>
      </c>
      <c r="I9939" t="s">
        <v>202</v>
      </c>
      <c r="K9939" t="s">
        <v>203</v>
      </c>
      <c r="O9939" t="s">
        <v>195</v>
      </c>
      <c r="P9939">
        <v>2020</v>
      </c>
      <c r="Q9939">
        <v>1</v>
      </c>
    </row>
    <row r="9940" spans="1:17" hidden="1" x14ac:dyDescent="0.25">
      <c r="A9940" t="s">
        <v>568</v>
      </c>
      <c r="B9940" t="s">
        <v>569</v>
      </c>
      <c r="C9940" t="s">
        <v>570</v>
      </c>
      <c r="D9940" t="s">
        <v>362</v>
      </c>
      <c r="E9940" t="s">
        <v>412</v>
      </c>
      <c r="F9940" t="s">
        <v>349</v>
      </c>
      <c r="G9940" t="s">
        <v>196</v>
      </c>
      <c r="H9940" t="s">
        <v>201</v>
      </c>
      <c r="I9940" t="s">
        <v>202</v>
      </c>
      <c r="K9940" t="s">
        <v>203</v>
      </c>
      <c r="O9940" t="s">
        <v>265</v>
      </c>
      <c r="P9940">
        <v>2020</v>
      </c>
    </row>
    <row r="9941" spans="1:17" hidden="1" x14ac:dyDescent="0.25">
      <c r="A9941" t="s">
        <v>568</v>
      </c>
      <c r="B9941" t="s">
        <v>569</v>
      </c>
      <c r="C9941" t="s">
        <v>570</v>
      </c>
      <c r="D9941" t="s">
        <v>362</v>
      </c>
      <c r="E9941" t="s">
        <v>412</v>
      </c>
      <c r="F9941" t="s">
        <v>349</v>
      </c>
      <c r="G9941" t="s">
        <v>196</v>
      </c>
      <c r="H9941" t="s">
        <v>201</v>
      </c>
      <c r="I9941" t="s">
        <v>202</v>
      </c>
      <c r="K9941" t="s">
        <v>203</v>
      </c>
      <c r="O9941" t="s">
        <v>266</v>
      </c>
      <c r="P9941">
        <v>2020</v>
      </c>
    </row>
    <row r="9942" spans="1:17" hidden="1" x14ac:dyDescent="0.25">
      <c r="A9942" t="s">
        <v>568</v>
      </c>
      <c r="B9942" t="s">
        <v>569</v>
      </c>
      <c r="C9942" t="s">
        <v>570</v>
      </c>
      <c r="D9942" t="s">
        <v>362</v>
      </c>
      <c r="E9942" t="s">
        <v>412</v>
      </c>
      <c r="F9942" t="s">
        <v>349</v>
      </c>
      <c r="G9942" t="s">
        <v>196</v>
      </c>
      <c r="H9942" t="s">
        <v>201</v>
      </c>
      <c r="I9942" t="s">
        <v>202</v>
      </c>
      <c r="K9942" t="s">
        <v>203</v>
      </c>
      <c r="O9942" t="s">
        <v>195</v>
      </c>
      <c r="P9942">
        <v>2030</v>
      </c>
      <c r="Q9942">
        <v>1</v>
      </c>
    </row>
    <row r="9943" spans="1:17" hidden="1" x14ac:dyDescent="0.25">
      <c r="A9943" t="s">
        <v>568</v>
      </c>
      <c r="B9943" t="s">
        <v>569</v>
      </c>
      <c r="C9943" t="s">
        <v>570</v>
      </c>
      <c r="D9943" t="s">
        <v>362</v>
      </c>
      <c r="E9943" t="s">
        <v>412</v>
      </c>
      <c r="F9943" t="s">
        <v>349</v>
      </c>
      <c r="G9943" t="s">
        <v>196</v>
      </c>
      <c r="H9943" t="s">
        <v>201</v>
      </c>
      <c r="I9943" t="s">
        <v>202</v>
      </c>
      <c r="K9943" t="s">
        <v>203</v>
      </c>
      <c r="O9943" t="s">
        <v>195</v>
      </c>
      <c r="P9943">
        <v>2050</v>
      </c>
      <c r="Q9943">
        <v>1</v>
      </c>
    </row>
    <row r="9944" spans="1:17" hidden="1" x14ac:dyDescent="0.25">
      <c r="A9944" t="s">
        <v>568</v>
      </c>
      <c r="B9944" t="s">
        <v>569</v>
      </c>
      <c r="C9944" t="s">
        <v>570</v>
      </c>
      <c r="D9944" t="s">
        <v>362</v>
      </c>
      <c r="E9944" t="s">
        <v>412</v>
      </c>
      <c r="F9944" t="s">
        <v>349</v>
      </c>
      <c r="G9944" t="s">
        <v>196</v>
      </c>
      <c r="H9944" t="s">
        <v>201</v>
      </c>
      <c r="I9944" t="s">
        <v>202</v>
      </c>
      <c r="K9944" t="s">
        <v>203</v>
      </c>
      <c r="O9944" t="s">
        <v>265</v>
      </c>
      <c r="P9944">
        <v>2050</v>
      </c>
    </row>
    <row r="9945" spans="1:17" hidden="1" x14ac:dyDescent="0.25">
      <c r="A9945" t="s">
        <v>568</v>
      </c>
      <c r="B9945" t="s">
        <v>569</v>
      </c>
      <c r="C9945" t="s">
        <v>570</v>
      </c>
      <c r="D9945" t="s">
        <v>362</v>
      </c>
      <c r="E9945" t="s">
        <v>412</v>
      </c>
      <c r="F9945" t="s">
        <v>349</v>
      </c>
      <c r="G9945" t="s">
        <v>196</v>
      </c>
      <c r="H9945" t="s">
        <v>201</v>
      </c>
      <c r="I9945" t="s">
        <v>202</v>
      </c>
      <c r="K9945" t="s">
        <v>203</v>
      </c>
      <c r="O9945" t="s">
        <v>266</v>
      </c>
      <c r="P9945">
        <v>2050</v>
      </c>
    </row>
    <row r="9946" spans="1:17" hidden="1" x14ac:dyDescent="0.25">
      <c r="A9946" t="s">
        <v>568</v>
      </c>
      <c r="B9946" t="s">
        <v>569</v>
      </c>
      <c r="C9946" t="s">
        <v>570</v>
      </c>
      <c r="D9946" t="s">
        <v>362</v>
      </c>
      <c r="E9946" t="s">
        <v>412</v>
      </c>
      <c r="F9946" t="s">
        <v>349</v>
      </c>
      <c r="G9946" t="s">
        <v>196</v>
      </c>
      <c r="H9946" t="s">
        <v>205</v>
      </c>
      <c r="I9946" t="s">
        <v>206</v>
      </c>
      <c r="J9946" t="s">
        <v>199</v>
      </c>
      <c r="O9946" t="s">
        <v>195</v>
      </c>
      <c r="P9946">
        <v>2015</v>
      </c>
    </row>
    <row r="9947" spans="1:17" hidden="1" x14ac:dyDescent="0.25">
      <c r="A9947" t="s">
        <v>568</v>
      </c>
      <c r="B9947" t="s">
        <v>569</v>
      </c>
      <c r="C9947" t="s">
        <v>570</v>
      </c>
      <c r="D9947" t="s">
        <v>362</v>
      </c>
      <c r="E9947" t="s">
        <v>412</v>
      </c>
      <c r="F9947" t="s">
        <v>349</v>
      </c>
      <c r="G9947" t="s">
        <v>196</v>
      </c>
      <c r="H9947" t="s">
        <v>205</v>
      </c>
      <c r="I9947" t="s">
        <v>206</v>
      </c>
      <c r="J9947" t="s">
        <v>199</v>
      </c>
      <c r="O9947" t="s">
        <v>195</v>
      </c>
      <c r="P9947">
        <v>2020</v>
      </c>
    </row>
    <row r="9948" spans="1:17" hidden="1" x14ac:dyDescent="0.25">
      <c r="A9948" t="s">
        <v>568</v>
      </c>
      <c r="B9948" t="s">
        <v>569</v>
      </c>
      <c r="C9948" t="s">
        <v>570</v>
      </c>
      <c r="D9948" t="s">
        <v>362</v>
      </c>
      <c r="E9948" t="s">
        <v>412</v>
      </c>
      <c r="F9948" t="s">
        <v>349</v>
      </c>
      <c r="G9948" t="s">
        <v>196</v>
      </c>
      <c r="H9948" t="s">
        <v>205</v>
      </c>
      <c r="I9948" t="s">
        <v>206</v>
      </c>
      <c r="J9948" t="s">
        <v>199</v>
      </c>
      <c r="O9948" t="s">
        <v>265</v>
      </c>
      <c r="P9948">
        <v>2020</v>
      </c>
    </row>
    <row r="9949" spans="1:17" hidden="1" x14ac:dyDescent="0.25">
      <c r="A9949" t="s">
        <v>568</v>
      </c>
      <c r="B9949" t="s">
        <v>569</v>
      </c>
      <c r="C9949" t="s">
        <v>570</v>
      </c>
      <c r="D9949" t="s">
        <v>362</v>
      </c>
      <c r="E9949" t="s">
        <v>412</v>
      </c>
      <c r="F9949" t="s">
        <v>349</v>
      </c>
      <c r="G9949" t="s">
        <v>196</v>
      </c>
      <c r="H9949" t="s">
        <v>205</v>
      </c>
      <c r="I9949" t="s">
        <v>206</v>
      </c>
      <c r="J9949" t="s">
        <v>199</v>
      </c>
      <c r="O9949" t="s">
        <v>266</v>
      </c>
      <c r="P9949">
        <v>2020</v>
      </c>
    </row>
    <row r="9950" spans="1:17" hidden="1" x14ac:dyDescent="0.25">
      <c r="A9950" t="s">
        <v>568</v>
      </c>
      <c r="B9950" t="s">
        <v>569</v>
      </c>
      <c r="C9950" t="s">
        <v>570</v>
      </c>
      <c r="D9950" t="s">
        <v>362</v>
      </c>
      <c r="E9950" t="s">
        <v>412</v>
      </c>
      <c r="F9950" t="s">
        <v>349</v>
      </c>
      <c r="G9950" t="s">
        <v>196</v>
      </c>
      <c r="H9950" t="s">
        <v>205</v>
      </c>
      <c r="I9950" t="s">
        <v>206</v>
      </c>
      <c r="J9950" t="s">
        <v>199</v>
      </c>
      <c r="O9950" t="s">
        <v>195</v>
      </c>
      <c r="P9950">
        <v>2030</v>
      </c>
    </row>
    <row r="9951" spans="1:17" hidden="1" x14ac:dyDescent="0.25">
      <c r="A9951" t="s">
        <v>568</v>
      </c>
      <c r="B9951" t="s">
        <v>569</v>
      </c>
      <c r="C9951" t="s">
        <v>570</v>
      </c>
      <c r="D9951" t="s">
        <v>362</v>
      </c>
      <c r="E9951" t="s">
        <v>412</v>
      </c>
      <c r="F9951" t="s">
        <v>349</v>
      </c>
      <c r="G9951" t="s">
        <v>196</v>
      </c>
      <c r="H9951" t="s">
        <v>205</v>
      </c>
      <c r="I9951" t="s">
        <v>206</v>
      </c>
      <c r="J9951" t="s">
        <v>199</v>
      </c>
      <c r="O9951" t="s">
        <v>195</v>
      </c>
      <c r="P9951">
        <v>2050</v>
      </c>
    </row>
    <row r="9952" spans="1:17" hidden="1" x14ac:dyDescent="0.25">
      <c r="A9952" t="s">
        <v>568</v>
      </c>
      <c r="B9952" t="s">
        <v>569</v>
      </c>
      <c r="C9952" t="s">
        <v>570</v>
      </c>
      <c r="D9952" t="s">
        <v>362</v>
      </c>
      <c r="E9952" t="s">
        <v>412</v>
      </c>
      <c r="F9952" t="s">
        <v>349</v>
      </c>
      <c r="G9952" t="s">
        <v>196</v>
      </c>
      <c r="H9952" t="s">
        <v>205</v>
      </c>
      <c r="I9952" t="s">
        <v>206</v>
      </c>
      <c r="J9952" t="s">
        <v>199</v>
      </c>
      <c r="O9952" t="s">
        <v>265</v>
      </c>
      <c r="P9952">
        <v>2050</v>
      </c>
    </row>
    <row r="9953" spans="1:17" hidden="1" x14ac:dyDescent="0.25">
      <c r="A9953" t="s">
        <v>568</v>
      </c>
      <c r="B9953" t="s">
        <v>569</v>
      </c>
      <c r="C9953" t="s">
        <v>570</v>
      </c>
      <c r="D9953" t="s">
        <v>362</v>
      </c>
      <c r="E9953" t="s">
        <v>412</v>
      </c>
      <c r="F9953" t="s">
        <v>349</v>
      </c>
      <c r="G9953" t="s">
        <v>196</v>
      </c>
      <c r="H9953" t="s">
        <v>205</v>
      </c>
      <c r="I9953" t="s">
        <v>206</v>
      </c>
      <c r="J9953" t="s">
        <v>199</v>
      </c>
      <c r="O9953" t="s">
        <v>266</v>
      </c>
      <c r="P9953">
        <v>2050</v>
      </c>
    </row>
    <row r="9954" spans="1:17" hidden="1" x14ac:dyDescent="0.2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hidden="1" x14ac:dyDescent="0.2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hidden="1" x14ac:dyDescent="0.2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hidden="1" x14ac:dyDescent="0.2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hidden="1" x14ac:dyDescent="0.2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hidden="1" x14ac:dyDescent="0.2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hidden="1" x14ac:dyDescent="0.2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hidden="1" x14ac:dyDescent="0.2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hidden="1" x14ac:dyDescent="0.2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hidden="1" x14ac:dyDescent="0.2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hidden="1" x14ac:dyDescent="0.2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hidden="1" x14ac:dyDescent="0.2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hidden="1" x14ac:dyDescent="0.2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hidden="1" x14ac:dyDescent="0.2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hidden="1" x14ac:dyDescent="0.2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hidden="1" x14ac:dyDescent="0.2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hidden="1" x14ac:dyDescent="0.25">
      <c r="A9970" t="s">
        <v>568</v>
      </c>
      <c r="B9970" t="s">
        <v>569</v>
      </c>
      <c r="C9970" t="s">
        <v>570</v>
      </c>
      <c r="D9970" t="s">
        <v>362</v>
      </c>
      <c r="E9970" t="s">
        <v>412</v>
      </c>
      <c r="F9970" t="s">
        <v>349</v>
      </c>
      <c r="G9970" t="s">
        <v>196</v>
      </c>
      <c r="H9970" t="s">
        <v>353</v>
      </c>
      <c r="I9970" t="s">
        <v>135</v>
      </c>
      <c r="K9970" t="s">
        <v>192</v>
      </c>
      <c r="O9970" t="s">
        <v>195</v>
      </c>
      <c r="P9970">
        <v>2015</v>
      </c>
    </row>
    <row r="9971" spans="1:17" hidden="1" x14ac:dyDescent="0.25">
      <c r="A9971" t="s">
        <v>568</v>
      </c>
      <c r="B9971" t="s">
        <v>569</v>
      </c>
      <c r="C9971" t="s">
        <v>570</v>
      </c>
      <c r="D9971" t="s">
        <v>362</v>
      </c>
      <c r="E9971" t="s">
        <v>412</v>
      </c>
      <c r="F9971" t="s">
        <v>349</v>
      </c>
      <c r="G9971" t="s">
        <v>196</v>
      </c>
      <c r="H9971" t="s">
        <v>353</v>
      </c>
      <c r="I9971" t="s">
        <v>135</v>
      </c>
      <c r="K9971" t="s">
        <v>192</v>
      </c>
      <c r="O9971" t="s">
        <v>195</v>
      </c>
      <c r="P9971">
        <v>2020</v>
      </c>
    </row>
    <row r="9972" spans="1:17" hidden="1" x14ac:dyDescent="0.25">
      <c r="A9972" t="s">
        <v>568</v>
      </c>
      <c r="B9972" t="s">
        <v>569</v>
      </c>
      <c r="C9972" t="s">
        <v>570</v>
      </c>
      <c r="D9972" t="s">
        <v>362</v>
      </c>
      <c r="E9972" t="s">
        <v>412</v>
      </c>
      <c r="F9972" t="s">
        <v>349</v>
      </c>
      <c r="G9972" t="s">
        <v>196</v>
      </c>
      <c r="H9972" t="s">
        <v>353</v>
      </c>
      <c r="I9972" t="s">
        <v>135</v>
      </c>
      <c r="K9972" t="s">
        <v>192</v>
      </c>
      <c r="O9972" t="s">
        <v>265</v>
      </c>
      <c r="P9972">
        <v>2020</v>
      </c>
    </row>
    <row r="9973" spans="1:17" hidden="1" x14ac:dyDescent="0.25">
      <c r="A9973" t="s">
        <v>568</v>
      </c>
      <c r="B9973" t="s">
        <v>569</v>
      </c>
      <c r="C9973" t="s">
        <v>570</v>
      </c>
      <c r="D9973" t="s">
        <v>362</v>
      </c>
      <c r="E9973" t="s">
        <v>412</v>
      </c>
      <c r="F9973" t="s">
        <v>349</v>
      </c>
      <c r="G9973" t="s">
        <v>196</v>
      </c>
      <c r="H9973" t="s">
        <v>353</v>
      </c>
      <c r="I9973" t="s">
        <v>135</v>
      </c>
      <c r="K9973" t="s">
        <v>192</v>
      </c>
      <c r="O9973" t="s">
        <v>266</v>
      </c>
      <c r="P9973">
        <v>2020</v>
      </c>
    </row>
    <row r="9974" spans="1:17" hidden="1" x14ac:dyDescent="0.25">
      <c r="A9974" t="s">
        <v>568</v>
      </c>
      <c r="B9974" t="s">
        <v>569</v>
      </c>
      <c r="C9974" t="s">
        <v>570</v>
      </c>
      <c r="D9974" t="s">
        <v>362</v>
      </c>
      <c r="E9974" t="s">
        <v>412</v>
      </c>
      <c r="F9974" t="s">
        <v>349</v>
      </c>
      <c r="G9974" t="s">
        <v>196</v>
      </c>
      <c r="H9974" t="s">
        <v>353</v>
      </c>
      <c r="I9974" t="s">
        <v>135</v>
      </c>
      <c r="K9974" t="s">
        <v>192</v>
      </c>
      <c r="O9974" t="s">
        <v>195</v>
      </c>
      <c r="P9974">
        <v>2030</v>
      </c>
    </row>
    <row r="9975" spans="1:17" hidden="1" x14ac:dyDescent="0.25">
      <c r="A9975" t="s">
        <v>568</v>
      </c>
      <c r="B9975" t="s">
        <v>569</v>
      </c>
      <c r="C9975" t="s">
        <v>570</v>
      </c>
      <c r="D9975" t="s">
        <v>362</v>
      </c>
      <c r="E9975" t="s">
        <v>412</v>
      </c>
      <c r="F9975" t="s">
        <v>349</v>
      </c>
      <c r="G9975" t="s">
        <v>196</v>
      </c>
      <c r="H9975" t="s">
        <v>353</v>
      </c>
      <c r="I9975" t="s">
        <v>135</v>
      </c>
      <c r="K9975" t="s">
        <v>192</v>
      </c>
      <c r="O9975" t="s">
        <v>195</v>
      </c>
      <c r="P9975">
        <v>2050</v>
      </c>
    </row>
    <row r="9976" spans="1:17" hidden="1" x14ac:dyDescent="0.25">
      <c r="A9976" t="s">
        <v>568</v>
      </c>
      <c r="B9976" t="s">
        <v>569</v>
      </c>
      <c r="C9976" t="s">
        <v>570</v>
      </c>
      <c r="D9976" t="s">
        <v>362</v>
      </c>
      <c r="E9976" t="s">
        <v>412</v>
      </c>
      <c r="F9976" t="s">
        <v>349</v>
      </c>
      <c r="G9976" t="s">
        <v>196</v>
      </c>
      <c r="H9976" t="s">
        <v>353</v>
      </c>
      <c r="I9976" t="s">
        <v>135</v>
      </c>
      <c r="K9976" t="s">
        <v>192</v>
      </c>
      <c r="O9976" t="s">
        <v>265</v>
      </c>
      <c r="P9976">
        <v>2050</v>
      </c>
    </row>
    <row r="9977" spans="1:17" hidden="1" x14ac:dyDescent="0.25">
      <c r="A9977" t="s">
        <v>568</v>
      </c>
      <c r="B9977" t="s">
        <v>569</v>
      </c>
      <c r="C9977" t="s">
        <v>570</v>
      </c>
      <c r="D9977" t="s">
        <v>362</v>
      </c>
      <c r="E9977" t="s">
        <v>412</v>
      </c>
      <c r="F9977" t="s">
        <v>349</v>
      </c>
      <c r="G9977" t="s">
        <v>196</v>
      </c>
      <c r="H9977" t="s">
        <v>353</v>
      </c>
      <c r="I9977" t="s">
        <v>135</v>
      </c>
      <c r="K9977" t="s">
        <v>192</v>
      </c>
      <c r="O9977" t="s">
        <v>266</v>
      </c>
      <c r="P9977">
        <v>2050</v>
      </c>
    </row>
    <row r="9978" spans="1:17" hidden="1" x14ac:dyDescent="0.2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hidden="1" x14ac:dyDescent="0.2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hidden="1" x14ac:dyDescent="0.2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hidden="1" x14ac:dyDescent="0.2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hidden="1" x14ac:dyDescent="0.2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hidden="1" x14ac:dyDescent="0.2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hidden="1" x14ac:dyDescent="0.2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hidden="1" x14ac:dyDescent="0.2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hidden="1" x14ac:dyDescent="0.25">
      <c r="A9986" t="s">
        <v>568</v>
      </c>
      <c r="B9986" t="s">
        <v>569</v>
      </c>
      <c r="C9986" t="s">
        <v>570</v>
      </c>
      <c r="D9986" t="s">
        <v>362</v>
      </c>
      <c r="E9986" t="s">
        <v>412</v>
      </c>
      <c r="F9986" t="s">
        <v>349</v>
      </c>
      <c r="G9986" t="s">
        <v>196</v>
      </c>
      <c r="H9986" t="s">
        <v>355</v>
      </c>
      <c r="I9986" t="s">
        <v>136</v>
      </c>
      <c r="K9986" t="s">
        <v>276</v>
      </c>
      <c r="O9986" t="s">
        <v>195</v>
      </c>
      <c r="P9986">
        <v>2015</v>
      </c>
    </row>
    <row r="9987" spans="1:17" hidden="1" x14ac:dyDescent="0.25">
      <c r="A9987" t="s">
        <v>568</v>
      </c>
      <c r="B9987" t="s">
        <v>569</v>
      </c>
      <c r="C9987" t="s">
        <v>570</v>
      </c>
      <c r="D9987" t="s">
        <v>362</v>
      </c>
      <c r="E9987" t="s">
        <v>412</v>
      </c>
      <c r="F9987" t="s">
        <v>349</v>
      </c>
      <c r="G9987" t="s">
        <v>196</v>
      </c>
      <c r="H9987" t="s">
        <v>355</v>
      </c>
      <c r="I9987" t="s">
        <v>136</v>
      </c>
      <c r="K9987" t="s">
        <v>276</v>
      </c>
      <c r="O9987" t="s">
        <v>195</v>
      </c>
      <c r="P9987">
        <v>2020</v>
      </c>
    </row>
    <row r="9988" spans="1:17" hidden="1" x14ac:dyDescent="0.25">
      <c r="A9988" t="s">
        <v>568</v>
      </c>
      <c r="B9988" t="s">
        <v>569</v>
      </c>
      <c r="C9988" t="s">
        <v>570</v>
      </c>
      <c r="D9988" t="s">
        <v>362</v>
      </c>
      <c r="E9988" t="s">
        <v>412</v>
      </c>
      <c r="F9988" t="s">
        <v>349</v>
      </c>
      <c r="G9988" t="s">
        <v>196</v>
      </c>
      <c r="H9988" t="s">
        <v>355</v>
      </c>
      <c r="I9988" t="s">
        <v>136</v>
      </c>
      <c r="K9988" t="s">
        <v>276</v>
      </c>
      <c r="O9988" t="s">
        <v>265</v>
      </c>
      <c r="P9988">
        <v>2020</v>
      </c>
    </row>
    <row r="9989" spans="1:17" hidden="1" x14ac:dyDescent="0.25">
      <c r="A9989" t="s">
        <v>568</v>
      </c>
      <c r="B9989" t="s">
        <v>569</v>
      </c>
      <c r="C9989" t="s">
        <v>570</v>
      </c>
      <c r="D9989" t="s">
        <v>362</v>
      </c>
      <c r="E9989" t="s">
        <v>412</v>
      </c>
      <c r="F9989" t="s">
        <v>349</v>
      </c>
      <c r="G9989" t="s">
        <v>196</v>
      </c>
      <c r="H9989" t="s">
        <v>355</v>
      </c>
      <c r="I9989" t="s">
        <v>136</v>
      </c>
      <c r="K9989" t="s">
        <v>276</v>
      </c>
      <c r="O9989" t="s">
        <v>266</v>
      </c>
      <c r="P9989">
        <v>2020</v>
      </c>
    </row>
    <row r="9990" spans="1:17" hidden="1" x14ac:dyDescent="0.25">
      <c r="A9990" t="s">
        <v>568</v>
      </c>
      <c r="B9990" t="s">
        <v>569</v>
      </c>
      <c r="C9990" t="s">
        <v>570</v>
      </c>
      <c r="D9990" t="s">
        <v>362</v>
      </c>
      <c r="E9990" t="s">
        <v>412</v>
      </c>
      <c r="F9990" t="s">
        <v>349</v>
      </c>
      <c r="G9990" t="s">
        <v>196</v>
      </c>
      <c r="H9990" t="s">
        <v>355</v>
      </c>
      <c r="I9990" t="s">
        <v>136</v>
      </c>
      <c r="K9990" t="s">
        <v>276</v>
      </c>
      <c r="O9990" t="s">
        <v>195</v>
      </c>
      <c r="P9990">
        <v>2030</v>
      </c>
    </row>
    <row r="9991" spans="1:17" hidden="1" x14ac:dyDescent="0.25">
      <c r="A9991" t="s">
        <v>568</v>
      </c>
      <c r="B9991" t="s">
        <v>569</v>
      </c>
      <c r="C9991" t="s">
        <v>570</v>
      </c>
      <c r="D9991" t="s">
        <v>362</v>
      </c>
      <c r="E9991" t="s">
        <v>412</v>
      </c>
      <c r="F9991" t="s">
        <v>349</v>
      </c>
      <c r="G9991" t="s">
        <v>196</v>
      </c>
      <c r="H9991" t="s">
        <v>355</v>
      </c>
      <c r="I9991" t="s">
        <v>136</v>
      </c>
      <c r="K9991" t="s">
        <v>276</v>
      </c>
      <c r="O9991" t="s">
        <v>195</v>
      </c>
      <c r="P9991">
        <v>2050</v>
      </c>
    </row>
    <row r="9992" spans="1:17" hidden="1" x14ac:dyDescent="0.25">
      <c r="A9992" t="s">
        <v>568</v>
      </c>
      <c r="B9992" t="s">
        <v>569</v>
      </c>
      <c r="C9992" t="s">
        <v>570</v>
      </c>
      <c r="D9992" t="s">
        <v>362</v>
      </c>
      <c r="E9992" t="s">
        <v>412</v>
      </c>
      <c r="F9992" t="s">
        <v>349</v>
      </c>
      <c r="G9992" t="s">
        <v>196</v>
      </c>
      <c r="H9992" t="s">
        <v>355</v>
      </c>
      <c r="I9992" t="s">
        <v>136</v>
      </c>
      <c r="K9992" t="s">
        <v>276</v>
      </c>
      <c r="O9992" t="s">
        <v>265</v>
      </c>
      <c r="P9992">
        <v>2050</v>
      </c>
    </row>
    <row r="9993" spans="1:17" hidden="1" x14ac:dyDescent="0.25">
      <c r="A9993" t="s">
        <v>568</v>
      </c>
      <c r="B9993" t="s">
        <v>569</v>
      </c>
      <c r="C9993" t="s">
        <v>570</v>
      </c>
      <c r="D9993" t="s">
        <v>362</v>
      </c>
      <c r="E9993" t="s">
        <v>412</v>
      </c>
      <c r="F9993" t="s">
        <v>349</v>
      </c>
      <c r="G9993" t="s">
        <v>196</v>
      </c>
      <c r="H9993" t="s">
        <v>355</v>
      </c>
      <c r="I9993" t="s">
        <v>136</v>
      </c>
      <c r="K9993" t="s">
        <v>276</v>
      </c>
      <c r="O9993" t="s">
        <v>266</v>
      </c>
      <c r="P9993">
        <v>2050</v>
      </c>
    </row>
    <row r="9994" spans="1:17" hidden="1" x14ac:dyDescent="0.2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hidden="1" x14ac:dyDescent="0.2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hidden="1" x14ac:dyDescent="0.2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hidden="1" x14ac:dyDescent="0.2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hidden="1" x14ac:dyDescent="0.2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hidden="1" x14ac:dyDescent="0.2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hidden="1" x14ac:dyDescent="0.2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hidden="1" x14ac:dyDescent="0.2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hidden="1" x14ac:dyDescent="0.2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hidden="1" x14ac:dyDescent="0.2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hidden="1" x14ac:dyDescent="0.2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hidden="1" x14ac:dyDescent="0.2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hidden="1" x14ac:dyDescent="0.2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hidden="1" x14ac:dyDescent="0.2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hidden="1" x14ac:dyDescent="0.2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hidden="1" x14ac:dyDescent="0.2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hidden="1" x14ac:dyDescent="0.2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hidden="1" x14ac:dyDescent="0.2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hidden="1" x14ac:dyDescent="0.2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hidden="1" x14ac:dyDescent="0.2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hidden="1" x14ac:dyDescent="0.2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hidden="1" x14ac:dyDescent="0.2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hidden="1" x14ac:dyDescent="0.2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hidden="1" x14ac:dyDescent="0.2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hidden="1" x14ac:dyDescent="0.2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hidden="1" x14ac:dyDescent="0.2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hidden="1" x14ac:dyDescent="0.2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hidden="1" x14ac:dyDescent="0.2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hidden="1" x14ac:dyDescent="0.2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hidden="1" x14ac:dyDescent="0.2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hidden="1" x14ac:dyDescent="0.2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hidden="1" x14ac:dyDescent="0.2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hidden="1" x14ac:dyDescent="0.2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hidden="1" x14ac:dyDescent="0.2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hidden="1" x14ac:dyDescent="0.2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hidden="1" x14ac:dyDescent="0.2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hidden="1" x14ac:dyDescent="0.2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hidden="1" x14ac:dyDescent="0.2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hidden="1" x14ac:dyDescent="0.2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hidden="1" x14ac:dyDescent="0.2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hidden="1" x14ac:dyDescent="0.2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hidden="1" x14ac:dyDescent="0.2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hidden="1" x14ac:dyDescent="0.2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hidden="1" x14ac:dyDescent="0.2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hidden="1" x14ac:dyDescent="0.2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hidden="1" x14ac:dyDescent="0.2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hidden="1" x14ac:dyDescent="0.2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hidden="1" x14ac:dyDescent="0.2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hidden="1" x14ac:dyDescent="0.2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hidden="1" x14ac:dyDescent="0.2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hidden="1" x14ac:dyDescent="0.2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hidden="1" x14ac:dyDescent="0.2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hidden="1" x14ac:dyDescent="0.2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hidden="1" x14ac:dyDescent="0.2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hidden="1" x14ac:dyDescent="0.2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hidden="1" x14ac:dyDescent="0.2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hidden="1" x14ac:dyDescent="0.2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hidden="1" x14ac:dyDescent="0.2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hidden="1" x14ac:dyDescent="0.2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hidden="1" x14ac:dyDescent="0.2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hidden="1" x14ac:dyDescent="0.2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hidden="1" x14ac:dyDescent="0.2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hidden="1" x14ac:dyDescent="0.2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hidden="1" x14ac:dyDescent="0.2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hidden="1" x14ac:dyDescent="0.2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hidden="1" x14ac:dyDescent="0.2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hidden="1" x14ac:dyDescent="0.2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hidden="1" x14ac:dyDescent="0.2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hidden="1" x14ac:dyDescent="0.2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hidden="1" x14ac:dyDescent="0.2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hidden="1" x14ac:dyDescent="0.2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hidden="1" x14ac:dyDescent="0.2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hidden="1" x14ac:dyDescent="0.2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hidden="1" x14ac:dyDescent="0.2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hidden="1" x14ac:dyDescent="0.2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hidden="1" x14ac:dyDescent="0.2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hidden="1" x14ac:dyDescent="0.2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hidden="1" x14ac:dyDescent="0.2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hidden="1" x14ac:dyDescent="0.2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hidden="1" x14ac:dyDescent="0.2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hidden="1" x14ac:dyDescent="0.2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hidden="1" x14ac:dyDescent="0.2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hidden="1" x14ac:dyDescent="0.2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hidden="1" x14ac:dyDescent="0.2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hidden="1" x14ac:dyDescent="0.2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hidden="1" x14ac:dyDescent="0.2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hidden="1" x14ac:dyDescent="0.2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hidden="1" x14ac:dyDescent="0.2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hidden="1" x14ac:dyDescent="0.2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hidden="1" x14ac:dyDescent="0.2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hidden="1" x14ac:dyDescent="0.2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hidden="1" x14ac:dyDescent="0.2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hidden="1" x14ac:dyDescent="0.2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hidden="1" x14ac:dyDescent="0.2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hidden="1" x14ac:dyDescent="0.2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hidden="1" x14ac:dyDescent="0.2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hidden="1" x14ac:dyDescent="0.2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hidden="1" x14ac:dyDescent="0.2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hidden="1" x14ac:dyDescent="0.2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hidden="1" x14ac:dyDescent="0.2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hidden="1" x14ac:dyDescent="0.2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hidden="1" x14ac:dyDescent="0.2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hidden="1" x14ac:dyDescent="0.2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hidden="1" x14ac:dyDescent="0.2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hidden="1" x14ac:dyDescent="0.2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hidden="1" x14ac:dyDescent="0.2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hidden="1" x14ac:dyDescent="0.2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hidden="1" x14ac:dyDescent="0.2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hidden="1" x14ac:dyDescent="0.2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hidden="1" x14ac:dyDescent="0.2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hidden="1" x14ac:dyDescent="0.2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hidden="1" x14ac:dyDescent="0.2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hidden="1" x14ac:dyDescent="0.2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hidden="1" x14ac:dyDescent="0.2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hidden="1" x14ac:dyDescent="0.2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hidden="1" x14ac:dyDescent="0.2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hidden="1" x14ac:dyDescent="0.2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hidden="1" x14ac:dyDescent="0.2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hidden="1" x14ac:dyDescent="0.2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hidden="1" x14ac:dyDescent="0.2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hidden="1" x14ac:dyDescent="0.2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hidden="1" x14ac:dyDescent="0.2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hidden="1" x14ac:dyDescent="0.2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hidden="1" x14ac:dyDescent="0.2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hidden="1" x14ac:dyDescent="0.2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hidden="1" x14ac:dyDescent="0.2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hidden="1" x14ac:dyDescent="0.2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hidden="1" x14ac:dyDescent="0.2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hidden="1" x14ac:dyDescent="0.2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hidden="1" x14ac:dyDescent="0.2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hidden="1" x14ac:dyDescent="0.2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hidden="1" x14ac:dyDescent="0.2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hidden="1" x14ac:dyDescent="0.2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hidden="1" x14ac:dyDescent="0.2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hidden="1" x14ac:dyDescent="0.2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hidden="1" x14ac:dyDescent="0.2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hidden="1" x14ac:dyDescent="0.2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hidden="1" x14ac:dyDescent="0.2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hidden="1" x14ac:dyDescent="0.25">
      <c r="A10132" t="s">
        <v>581</v>
      </c>
      <c r="B10132" t="s">
        <v>582</v>
      </c>
      <c r="C10132" t="s">
        <v>583</v>
      </c>
      <c r="D10132" t="s">
        <v>362</v>
      </c>
      <c r="E10132" t="s">
        <v>584</v>
      </c>
      <c r="F10132" t="s">
        <v>349</v>
      </c>
      <c r="G10132" t="s">
        <v>196</v>
      </c>
      <c r="H10132" t="s">
        <v>201</v>
      </c>
      <c r="I10132" t="s">
        <v>202</v>
      </c>
      <c r="K10132" t="s">
        <v>203</v>
      </c>
      <c r="O10132" t="s">
        <v>265</v>
      </c>
      <c r="P10132">
        <v>2020</v>
      </c>
    </row>
    <row r="10133" spans="1:17" hidden="1" x14ac:dyDescent="0.25">
      <c r="A10133" t="s">
        <v>581</v>
      </c>
      <c r="B10133" t="s">
        <v>582</v>
      </c>
      <c r="C10133" t="s">
        <v>583</v>
      </c>
      <c r="D10133" t="s">
        <v>362</v>
      </c>
      <c r="E10133" t="s">
        <v>584</v>
      </c>
      <c r="F10133" t="s">
        <v>349</v>
      </c>
      <c r="G10133" t="s">
        <v>196</v>
      </c>
      <c r="H10133" t="s">
        <v>201</v>
      </c>
      <c r="I10133" t="s">
        <v>202</v>
      </c>
      <c r="K10133" t="s">
        <v>203</v>
      </c>
      <c r="O10133" t="s">
        <v>266</v>
      </c>
      <c r="P10133">
        <v>2020</v>
      </c>
    </row>
    <row r="10134" spans="1:17" hidden="1" x14ac:dyDescent="0.2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hidden="1" x14ac:dyDescent="0.2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hidden="1" x14ac:dyDescent="0.25">
      <c r="A10136" t="s">
        <v>581</v>
      </c>
      <c r="B10136" t="s">
        <v>582</v>
      </c>
      <c r="C10136" t="s">
        <v>583</v>
      </c>
      <c r="D10136" t="s">
        <v>362</v>
      </c>
      <c r="E10136" t="s">
        <v>584</v>
      </c>
      <c r="F10136" t="s">
        <v>349</v>
      </c>
      <c r="G10136" t="s">
        <v>196</v>
      </c>
      <c r="H10136" t="s">
        <v>201</v>
      </c>
      <c r="I10136" t="s">
        <v>202</v>
      </c>
      <c r="K10136" t="s">
        <v>203</v>
      </c>
      <c r="O10136" t="s">
        <v>265</v>
      </c>
      <c r="P10136">
        <v>2050</v>
      </c>
    </row>
    <row r="10137" spans="1:17" hidden="1" x14ac:dyDescent="0.25">
      <c r="A10137" t="s">
        <v>581</v>
      </c>
      <c r="B10137" t="s">
        <v>582</v>
      </c>
      <c r="C10137" t="s">
        <v>583</v>
      </c>
      <c r="D10137" t="s">
        <v>362</v>
      </c>
      <c r="E10137" t="s">
        <v>584</v>
      </c>
      <c r="F10137" t="s">
        <v>349</v>
      </c>
      <c r="G10137" t="s">
        <v>196</v>
      </c>
      <c r="H10137" t="s">
        <v>201</v>
      </c>
      <c r="I10137" t="s">
        <v>202</v>
      </c>
      <c r="K10137" t="s">
        <v>203</v>
      </c>
      <c r="O10137" t="s">
        <v>266</v>
      </c>
      <c r="P10137">
        <v>2050</v>
      </c>
    </row>
    <row r="10138" spans="1:17" hidden="1" x14ac:dyDescent="0.25">
      <c r="A10138" t="s">
        <v>581</v>
      </c>
      <c r="B10138" t="s">
        <v>582</v>
      </c>
      <c r="C10138" t="s">
        <v>583</v>
      </c>
      <c r="D10138" t="s">
        <v>362</v>
      </c>
      <c r="E10138" t="s">
        <v>584</v>
      </c>
      <c r="F10138" t="s">
        <v>349</v>
      </c>
      <c r="G10138" t="s">
        <v>196</v>
      </c>
      <c r="H10138" t="s">
        <v>205</v>
      </c>
      <c r="I10138" t="s">
        <v>206</v>
      </c>
      <c r="J10138" t="s">
        <v>199</v>
      </c>
      <c r="O10138" t="s">
        <v>195</v>
      </c>
      <c r="P10138">
        <v>2015</v>
      </c>
    </row>
    <row r="10139" spans="1:17" hidden="1" x14ac:dyDescent="0.25">
      <c r="A10139" t="s">
        <v>581</v>
      </c>
      <c r="B10139" t="s">
        <v>582</v>
      </c>
      <c r="C10139" t="s">
        <v>583</v>
      </c>
      <c r="D10139" t="s">
        <v>362</v>
      </c>
      <c r="E10139" t="s">
        <v>584</v>
      </c>
      <c r="F10139" t="s">
        <v>349</v>
      </c>
      <c r="G10139" t="s">
        <v>196</v>
      </c>
      <c r="H10139" t="s">
        <v>205</v>
      </c>
      <c r="I10139" t="s">
        <v>206</v>
      </c>
      <c r="J10139" t="s">
        <v>199</v>
      </c>
      <c r="O10139" t="s">
        <v>195</v>
      </c>
      <c r="P10139">
        <v>2020</v>
      </c>
    </row>
    <row r="10140" spans="1:17" hidden="1" x14ac:dyDescent="0.25">
      <c r="A10140" t="s">
        <v>581</v>
      </c>
      <c r="B10140" t="s">
        <v>582</v>
      </c>
      <c r="C10140" t="s">
        <v>583</v>
      </c>
      <c r="D10140" t="s">
        <v>362</v>
      </c>
      <c r="E10140" t="s">
        <v>584</v>
      </c>
      <c r="F10140" t="s">
        <v>349</v>
      </c>
      <c r="G10140" t="s">
        <v>196</v>
      </c>
      <c r="H10140" t="s">
        <v>205</v>
      </c>
      <c r="I10140" t="s">
        <v>206</v>
      </c>
      <c r="J10140" t="s">
        <v>199</v>
      </c>
      <c r="O10140" t="s">
        <v>265</v>
      </c>
      <c r="P10140">
        <v>2020</v>
      </c>
    </row>
    <row r="10141" spans="1:17" hidden="1" x14ac:dyDescent="0.25">
      <c r="A10141" t="s">
        <v>581</v>
      </c>
      <c r="B10141" t="s">
        <v>582</v>
      </c>
      <c r="C10141" t="s">
        <v>583</v>
      </c>
      <c r="D10141" t="s">
        <v>362</v>
      </c>
      <c r="E10141" t="s">
        <v>584</v>
      </c>
      <c r="F10141" t="s">
        <v>349</v>
      </c>
      <c r="G10141" t="s">
        <v>196</v>
      </c>
      <c r="H10141" t="s">
        <v>205</v>
      </c>
      <c r="I10141" t="s">
        <v>206</v>
      </c>
      <c r="J10141" t="s">
        <v>199</v>
      </c>
      <c r="O10141" t="s">
        <v>266</v>
      </c>
      <c r="P10141">
        <v>2020</v>
      </c>
    </row>
    <row r="10142" spans="1:17" hidden="1" x14ac:dyDescent="0.25">
      <c r="A10142" t="s">
        <v>581</v>
      </c>
      <c r="B10142" t="s">
        <v>582</v>
      </c>
      <c r="C10142" t="s">
        <v>583</v>
      </c>
      <c r="D10142" t="s">
        <v>362</v>
      </c>
      <c r="E10142" t="s">
        <v>584</v>
      </c>
      <c r="F10142" t="s">
        <v>349</v>
      </c>
      <c r="G10142" t="s">
        <v>196</v>
      </c>
      <c r="H10142" t="s">
        <v>205</v>
      </c>
      <c r="I10142" t="s">
        <v>206</v>
      </c>
      <c r="J10142" t="s">
        <v>199</v>
      </c>
      <c r="O10142" t="s">
        <v>195</v>
      </c>
      <c r="P10142">
        <v>2030</v>
      </c>
    </row>
    <row r="10143" spans="1:17" hidden="1" x14ac:dyDescent="0.25">
      <c r="A10143" t="s">
        <v>581</v>
      </c>
      <c r="B10143" t="s">
        <v>582</v>
      </c>
      <c r="C10143" t="s">
        <v>583</v>
      </c>
      <c r="D10143" t="s">
        <v>362</v>
      </c>
      <c r="E10143" t="s">
        <v>584</v>
      </c>
      <c r="F10143" t="s">
        <v>349</v>
      </c>
      <c r="G10143" t="s">
        <v>196</v>
      </c>
      <c r="H10143" t="s">
        <v>205</v>
      </c>
      <c r="I10143" t="s">
        <v>206</v>
      </c>
      <c r="J10143" t="s">
        <v>199</v>
      </c>
      <c r="O10143" t="s">
        <v>195</v>
      </c>
      <c r="P10143">
        <v>2050</v>
      </c>
    </row>
    <row r="10144" spans="1:17" hidden="1" x14ac:dyDescent="0.25">
      <c r="A10144" t="s">
        <v>581</v>
      </c>
      <c r="B10144" t="s">
        <v>582</v>
      </c>
      <c r="C10144" t="s">
        <v>583</v>
      </c>
      <c r="D10144" t="s">
        <v>362</v>
      </c>
      <c r="E10144" t="s">
        <v>584</v>
      </c>
      <c r="F10144" t="s">
        <v>349</v>
      </c>
      <c r="G10144" t="s">
        <v>196</v>
      </c>
      <c r="H10144" t="s">
        <v>205</v>
      </c>
      <c r="I10144" t="s">
        <v>206</v>
      </c>
      <c r="J10144" t="s">
        <v>199</v>
      </c>
      <c r="O10144" t="s">
        <v>265</v>
      </c>
      <c r="P10144">
        <v>2050</v>
      </c>
    </row>
    <row r="10145" spans="1:17" hidden="1" x14ac:dyDescent="0.25">
      <c r="A10145" t="s">
        <v>581</v>
      </c>
      <c r="B10145" t="s">
        <v>582</v>
      </c>
      <c r="C10145" t="s">
        <v>583</v>
      </c>
      <c r="D10145" t="s">
        <v>362</v>
      </c>
      <c r="E10145" t="s">
        <v>584</v>
      </c>
      <c r="F10145" t="s">
        <v>349</v>
      </c>
      <c r="G10145" t="s">
        <v>196</v>
      </c>
      <c r="H10145" t="s">
        <v>205</v>
      </c>
      <c r="I10145" t="s">
        <v>206</v>
      </c>
      <c r="J10145" t="s">
        <v>199</v>
      </c>
      <c r="O10145" t="s">
        <v>266</v>
      </c>
      <c r="P10145">
        <v>2050</v>
      </c>
    </row>
    <row r="10146" spans="1:17" hidden="1" x14ac:dyDescent="0.2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hidden="1" x14ac:dyDescent="0.2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hidden="1" x14ac:dyDescent="0.2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hidden="1" x14ac:dyDescent="0.2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hidden="1" x14ac:dyDescent="0.2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hidden="1" x14ac:dyDescent="0.2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hidden="1" x14ac:dyDescent="0.2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hidden="1" x14ac:dyDescent="0.2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hidden="1" x14ac:dyDescent="0.2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hidden="1" x14ac:dyDescent="0.2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hidden="1" x14ac:dyDescent="0.2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hidden="1" x14ac:dyDescent="0.2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hidden="1" x14ac:dyDescent="0.2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hidden="1" x14ac:dyDescent="0.2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hidden="1" x14ac:dyDescent="0.2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hidden="1" x14ac:dyDescent="0.2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hidden="1" x14ac:dyDescent="0.2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hidden="1" x14ac:dyDescent="0.2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hidden="1" x14ac:dyDescent="0.25">
      <c r="A10164" t="s">
        <v>581</v>
      </c>
      <c r="B10164" t="s">
        <v>582</v>
      </c>
      <c r="C10164" t="s">
        <v>583</v>
      </c>
      <c r="D10164" t="s">
        <v>362</v>
      </c>
      <c r="E10164" t="s">
        <v>584</v>
      </c>
      <c r="F10164" t="s">
        <v>349</v>
      </c>
      <c r="G10164" t="s">
        <v>196</v>
      </c>
      <c r="H10164" t="s">
        <v>353</v>
      </c>
      <c r="I10164" t="s">
        <v>135</v>
      </c>
      <c r="K10164" t="s">
        <v>192</v>
      </c>
      <c r="O10164" t="s">
        <v>265</v>
      </c>
      <c r="P10164">
        <v>2020</v>
      </c>
    </row>
    <row r="10165" spans="1:17" hidden="1" x14ac:dyDescent="0.25">
      <c r="A10165" t="s">
        <v>581</v>
      </c>
      <c r="B10165" t="s">
        <v>582</v>
      </c>
      <c r="C10165" t="s">
        <v>583</v>
      </c>
      <c r="D10165" t="s">
        <v>362</v>
      </c>
      <c r="E10165" t="s">
        <v>584</v>
      </c>
      <c r="F10165" t="s">
        <v>349</v>
      </c>
      <c r="G10165" t="s">
        <v>196</v>
      </c>
      <c r="H10165" t="s">
        <v>353</v>
      </c>
      <c r="I10165" t="s">
        <v>135</v>
      </c>
      <c r="K10165" t="s">
        <v>192</v>
      </c>
      <c r="O10165" t="s">
        <v>266</v>
      </c>
      <c r="P10165">
        <v>2020</v>
      </c>
    </row>
    <row r="10166" spans="1:17" hidden="1" x14ac:dyDescent="0.2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hidden="1" x14ac:dyDescent="0.2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hidden="1" x14ac:dyDescent="0.25">
      <c r="A10168" t="s">
        <v>581</v>
      </c>
      <c r="B10168" t="s">
        <v>582</v>
      </c>
      <c r="C10168" t="s">
        <v>583</v>
      </c>
      <c r="D10168" t="s">
        <v>362</v>
      </c>
      <c r="E10168" t="s">
        <v>584</v>
      </c>
      <c r="F10168" t="s">
        <v>349</v>
      </c>
      <c r="G10168" t="s">
        <v>196</v>
      </c>
      <c r="H10168" t="s">
        <v>353</v>
      </c>
      <c r="I10168" t="s">
        <v>135</v>
      </c>
      <c r="K10168" t="s">
        <v>192</v>
      </c>
      <c r="O10168" t="s">
        <v>265</v>
      </c>
      <c r="P10168">
        <v>2050</v>
      </c>
    </row>
    <row r="10169" spans="1:17" hidden="1" x14ac:dyDescent="0.25">
      <c r="A10169" t="s">
        <v>581</v>
      </c>
      <c r="B10169" t="s">
        <v>582</v>
      </c>
      <c r="C10169" t="s">
        <v>583</v>
      </c>
      <c r="D10169" t="s">
        <v>362</v>
      </c>
      <c r="E10169" t="s">
        <v>584</v>
      </c>
      <c r="F10169" t="s">
        <v>349</v>
      </c>
      <c r="G10169" t="s">
        <v>196</v>
      </c>
      <c r="H10169" t="s">
        <v>353</v>
      </c>
      <c r="I10169" t="s">
        <v>135</v>
      </c>
      <c r="K10169" t="s">
        <v>192</v>
      </c>
      <c r="O10169" t="s">
        <v>266</v>
      </c>
      <c r="P10169">
        <v>2050</v>
      </c>
    </row>
    <row r="10170" spans="1:17" hidden="1" x14ac:dyDescent="0.2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hidden="1" x14ac:dyDescent="0.2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hidden="1" x14ac:dyDescent="0.2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hidden="1" x14ac:dyDescent="0.2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hidden="1" x14ac:dyDescent="0.2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hidden="1" x14ac:dyDescent="0.2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hidden="1" x14ac:dyDescent="0.2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hidden="1" x14ac:dyDescent="0.2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hidden="1" x14ac:dyDescent="0.25">
      <c r="A10178" t="s">
        <v>581</v>
      </c>
      <c r="B10178" t="s">
        <v>582</v>
      </c>
      <c r="C10178" t="s">
        <v>583</v>
      </c>
      <c r="D10178" t="s">
        <v>362</v>
      </c>
      <c r="E10178" t="s">
        <v>584</v>
      </c>
      <c r="F10178" t="s">
        <v>349</v>
      </c>
      <c r="G10178" t="s">
        <v>196</v>
      </c>
      <c r="H10178" t="s">
        <v>355</v>
      </c>
      <c r="I10178" t="s">
        <v>136</v>
      </c>
      <c r="K10178" t="s">
        <v>276</v>
      </c>
      <c r="O10178" t="s">
        <v>195</v>
      </c>
      <c r="P10178">
        <v>2015</v>
      </c>
    </row>
    <row r="10179" spans="1:17" hidden="1" x14ac:dyDescent="0.2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hidden="1" x14ac:dyDescent="0.25">
      <c r="A10180" t="s">
        <v>581</v>
      </c>
      <c r="B10180" t="s">
        <v>582</v>
      </c>
      <c r="C10180" t="s">
        <v>583</v>
      </c>
      <c r="D10180" t="s">
        <v>362</v>
      </c>
      <c r="E10180" t="s">
        <v>584</v>
      </c>
      <c r="F10180" t="s">
        <v>349</v>
      </c>
      <c r="G10180" t="s">
        <v>196</v>
      </c>
      <c r="H10180" t="s">
        <v>355</v>
      </c>
      <c r="I10180" t="s">
        <v>136</v>
      </c>
      <c r="K10180" t="s">
        <v>276</v>
      </c>
      <c r="O10180" t="s">
        <v>265</v>
      </c>
      <c r="P10180">
        <v>2020</v>
      </c>
    </row>
    <row r="10181" spans="1:17" hidden="1" x14ac:dyDescent="0.25">
      <c r="A10181" t="s">
        <v>581</v>
      </c>
      <c r="B10181" t="s">
        <v>582</v>
      </c>
      <c r="C10181" t="s">
        <v>583</v>
      </c>
      <c r="D10181" t="s">
        <v>362</v>
      </c>
      <c r="E10181" t="s">
        <v>584</v>
      </c>
      <c r="F10181" t="s">
        <v>349</v>
      </c>
      <c r="G10181" t="s">
        <v>196</v>
      </c>
      <c r="H10181" t="s">
        <v>355</v>
      </c>
      <c r="I10181" t="s">
        <v>136</v>
      </c>
      <c r="K10181" t="s">
        <v>276</v>
      </c>
      <c r="O10181" t="s">
        <v>266</v>
      </c>
      <c r="P10181">
        <v>2020</v>
      </c>
    </row>
    <row r="10182" spans="1:17" hidden="1" x14ac:dyDescent="0.2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hidden="1" x14ac:dyDescent="0.2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hidden="1" x14ac:dyDescent="0.25">
      <c r="A10184" t="s">
        <v>581</v>
      </c>
      <c r="B10184" t="s">
        <v>582</v>
      </c>
      <c r="C10184" t="s">
        <v>583</v>
      </c>
      <c r="D10184" t="s">
        <v>362</v>
      </c>
      <c r="E10184" t="s">
        <v>584</v>
      </c>
      <c r="F10184" t="s">
        <v>349</v>
      </c>
      <c r="G10184" t="s">
        <v>196</v>
      </c>
      <c r="H10184" t="s">
        <v>355</v>
      </c>
      <c r="I10184" t="s">
        <v>136</v>
      </c>
      <c r="K10184" t="s">
        <v>276</v>
      </c>
      <c r="O10184" t="s">
        <v>265</v>
      </c>
      <c r="P10184">
        <v>2050</v>
      </c>
    </row>
    <row r="10185" spans="1:17" hidden="1" x14ac:dyDescent="0.25">
      <c r="A10185" t="s">
        <v>581</v>
      </c>
      <c r="B10185" t="s">
        <v>582</v>
      </c>
      <c r="C10185" t="s">
        <v>583</v>
      </c>
      <c r="D10185" t="s">
        <v>362</v>
      </c>
      <c r="E10185" t="s">
        <v>584</v>
      </c>
      <c r="F10185" t="s">
        <v>349</v>
      </c>
      <c r="G10185" t="s">
        <v>196</v>
      </c>
      <c r="H10185" t="s">
        <v>355</v>
      </c>
      <c r="I10185" t="s">
        <v>136</v>
      </c>
      <c r="K10185" t="s">
        <v>276</v>
      </c>
      <c r="O10185" t="s">
        <v>266</v>
      </c>
      <c r="P10185">
        <v>2050</v>
      </c>
    </row>
    <row r="10186" spans="1:17" hidden="1" x14ac:dyDescent="0.2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hidden="1" x14ac:dyDescent="0.2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hidden="1" x14ac:dyDescent="0.2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hidden="1" x14ac:dyDescent="0.2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hidden="1" x14ac:dyDescent="0.2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hidden="1" x14ac:dyDescent="0.2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hidden="1" x14ac:dyDescent="0.2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hidden="1" x14ac:dyDescent="0.2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hidden="1" x14ac:dyDescent="0.2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hidden="1" x14ac:dyDescent="0.2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hidden="1" x14ac:dyDescent="0.25">
      <c r="A10196" t="s">
        <v>581</v>
      </c>
      <c r="B10196" t="s">
        <v>582</v>
      </c>
      <c r="C10196" t="s">
        <v>583</v>
      </c>
      <c r="D10196" t="s">
        <v>362</v>
      </c>
      <c r="E10196" t="s">
        <v>584</v>
      </c>
      <c r="F10196" t="s">
        <v>349</v>
      </c>
      <c r="G10196" t="s">
        <v>219</v>
      </c>
      <c r="H10196" t="s">
        <v>220</v>
      </c>
      <c r="I10196" t="s">
        <v>221</v>
      </c>
      <c r="K10196" t="s">
        <v>222</v>
      </c>
      <c r="O10196" t="s">
        <v>265</v>
      </c>
      <c r="P10196">
        <v>2020</v>
      </c>
    </row>
    <row r="10197" spans="1:17" hidden="1" x14ac:dyDescent="0.25">
      <c r="A10197" t="s">
        <v>581</v>
      </c>
      <c r="B10197" t="s">
        <v>582</v>
      </c>
      <c r="C10197" t="s">
        <v>583</v>
      </c>
      <c r="D10197" t="s">
        <v>362</v>
      </c>
      <c r="E10197" t="s">
        <v>584</v>
      </c>
      <c r="F10197" t="s">
        <v>349</v>
      </c>
      <c r="G10197" t="s">
        <v>219</v>
      </c>
      <c r="H10197" t="s">
        <v>220</v>
      </c>
      <c r="I10197" t="s">
        <v>221</v>
      </c>
      <c r="K10197" t="s">
        <v>222</v>
      </c>
      <c r="O10197" t="s">
        <v>266</v>
      </c>
      <c r="P10197">
        <v>2020</v>
      </c>
    </row>
    <row r="10198" spans="1:17" hidden="1" x14ac:dyDescent="0.2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hidden="1" x14ac:dyDescent="0.2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hidden="1" x14ac:dyDescent="0.25">
      <c r="A10200" t="s">
        <v>581</v>
      </c>
      <c r="B10200" t="s">
        <v>582</v>
      </c>
      <c r="C10200" t="s">
        <v>583</v>
      </c>
      <c r="D10200" t="s">
        <v>362</v>
      </c>
      <c r="E10200" t="s">
        <v>584</v>
      </c>
      <c r="F10200" t="s">
        <v>349</v>
      </c>
      <c r="G10200" t="s">
        <v>219</v>
      </c>
      <c r="H10200" t="s">
        <v>220</v>
      </c>
      <c r="I10200" t="s">
        <v>221</v>
      </c>
      <c r="K10200" t="s">
        <v>222</v>
      </c>
      <c r="O10200" t="s">
        <v>265</v>
      </c>
      <c r="P10200">
        <v>2050</v>
      </c>
    </row>
    <row r="10201" spans="1:17" hidden="1" x14ac:dyDescent="0.25">
      <c r="A10201" t="s">
        <v>581</v>
      </c>
      <c r="B10201" t="s">
        <v>582</v>
      </c>
      <c r="C10201" t="s">
        <v>583</v>
      </c>
      <c r="D10201" t="s">
        <v>362</v>
      </c>
      <c r="E10201" t="s">
        <v>584</v>
      </c>
      <c r="F10201" t="s">
        <v>349</v>
      </c>
      <c r="G10201" t="s">
        <v>219</v>
      </c>
      <c r="H10201" t="s">
        <v>220</v>
      </c>
      <c r="I10201" t="s">
        <v>221</v>
      </c>
      <c r="K10201" t="s">
        <v>222</v>
      </c>
      <c r="O10201" t="s">
        <v>266</v>
      </c>
      <c r="P10201">
        <v>2050</v>
      </c>
    </row>
    <row r="10202" spans="1:17" hidden="1" x14ac:dyDescent="0.2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hidden="1" x14ac:dyDescent="0.2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hidden="1" x14ac:dyDescent="0.25">
      <c r="A10204" t="s">
        <v>581</v>
      </c>
      <c r="B10204" t="s">
        <v>582</v>
      </c>
      <c r="C10204" t="s">
        <v>583</v>
      </c>
      <c r="D10204" t="s">
        <v>362</v>
      </c>
      <c r="E10204" t="s">
        <v>584</v>
      </c>
      <c r="F10204" t="s">
        <v>349</v>
      </c>
      <c r="G10204" t="s">
        <v>219</v>
      </c>
      <c r="H10204" t="s">
        <v>224</v>
      </c>
      <c r="I10204" t="s">
        <v>225</v>
      </c>
      <c r="K10204" t="s">
        <v>222</v>
      </c>
      <c r="O10204" t="s">
        <v>265</v>
      </c>
      <c r="P10204">
        <v>2020</v>
      </c>
    </row>
    <row r="10205" spans="1:17" hidden="1" x14ac:dyDescent="0.25">
      <c r="A10205" t="s">
        <v>581</v>
      </c>
      <c r="B10205" t="s">
        <v>582</v>
      </c>
      <c r="C10205" t="s">
        <v>583</v>
      </c>
      <c r="D10205" t="s">
        <v>362</v>
      </c>
      <c r="E10205" t="s">
        <v>584</v>
      </c>
      <c r="F10205" t="s">
        <v>349</v>
      </c>
      <c r="G10205" t="s">
        <v>219</v>
      </c>
      <c r="H10205" t="s">
        <v>224</v>
      </c>
      <c r="I10205" t="s">
        <v>225</v>
      </c>
      <c r="K10205" t="s">
        <v>222</v>
      </c>
      <c r="O10205" t="s">
        <v>266</v>
      </c>
      <c r="P10205">
        <v>2020</v>
      </c>
    </row>
    <row r="10206" spans="1:17" hidden="1" x14ac:dyDescent="0.2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hidden="1" x14ac:dyDescent="0.2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hidden="1" x14ac:dyDescent="0.25">
      <c r="A10208" t="s">
        <v>581</v>
      </c>
      <c r="B10208" t="s">
        <v>582</v>
      </c>
      <c r="C10208" t="s">
        <v>583</v>
      </c>
      <c r="D10208" t="s">
        <v>362</v>
      </c>
      <c r="E10208" t="s">
        <v>584</v>
      </c>
      <c r="F10208" t="s">
        <v>349</v>
      </c>
      <c r="G10208" t="s">
        <v>219</v>
      </c>
      <c r="H10208" t="s">
        <v>224</v>
      </c>
      <c r="I10208" t="s">
        <v>225</v>
      </c>
      <c r="K10208" t="s">
        <v>222</v>
      </c>
      <c r="O10208" t="s">
        <v>265</v>
      </c>
      <c r="P10208">
        <v>2050</v>
      </c>
    </row>
    <row r="10209" spans="1:17" hidden="1" x14ac:dyDescent="0.25">
      <c r="A10209" t="s">
        <v>581</v>
      </c>
      <c r="B10209" t="s">
        <v>582</v>
      </c>
      <c r="C10209" t="s">
        <v>583</v>
      </c>
      <c r="D10209" t="s">
        <v>362</v>
      </c>
      <c r="E10209" t="s">
        <v>584</v>
      </c>
      <c r="F10209" t="s">
        <v>349</v>
      </c>
      <c r="G10209" t="s">
        <v>219</v>
      </c>
      <c r="H10209" t="s">
        <v>224</v>
      </c>
      <c r="I10209" t="s">
        <v>225</v>
      </c>
      <c r="K10209" t="s">
        <v>222</v>
      </c>
      <c r="O10209" t="s">
        <v>266</v>
      </c>
      <c r="P10209">
        <v>2050</v>
      </c>
    </row>
    <row r="10210" spans="1:17" hidden="1" x14ac:dyDescent="0.2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hidden="1" x14ac:dyDescent="0.2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hidden="1" x14ac:dyDescent="0.25">
      <c r="A10212" t="s">
        <v>581</v>
      </c>
      <c r="B10212" t="s">
        <v>582</v>
      </c>
      <c r="C10212" t="s">
        <v>583</v>
      </c>
      <c r="D10212" t="s">
        <v>362</v>
      </c>
      <c r="E10212" t="s">
        <v>584</v>
      </c>
      <c r="F10212" t="s">
        <v>349</v>
      </c>
      <c r="G10212" t="s">
        <v>219</v>
      </c>
      <c r="H10212" t="s">
        <v>226</v>
      </c>
      <c r="I10212" t="s">
        <v>227</v>
      </c>
      <c r="K10212" t="s">
        <v>222</v>
      </c>
      <c r="O10212" t="s">
        <v>265</v>
      </c>
      <c r="P10212">
        <v>2020</v>
      </c>
    </row>
    <row r="10213" spans="1:17" hidden="1" x14ac:dyDescent="0.25">
      <c r="A10213" t="s">
        <v>581</v>
      </c>
      <c r="B10213" t="s">
        <v>582</v>
      </c>
      <c r="C10213" t="s">
        <v>583</v>
      </c>
      <c r="D10213" t="s">
        <v>362</v>
      </c>
      <c r="E10213" t="s">
        <v>584</v>
      </c>
      <c r="F10213" t="s">
        <v>349</v>
      </c>
      <c r="G10213" t="s">
        <v>219</v>
      </c>
      <c r="H10213" t="s">
        <v>226</v>
      </c>
      <c r="I10213" t="s">
        <v>227</v>
      </c>
      <c r="K10213" t="s">
        <v>222</v>
      </c>
      <c r="O10213" t="s">
        <v>266</v>
      </c>
      <c r="P10213">
        <v>2020</v>
      </c>
    </row>
    <row r="10214" spans="1:17" hidden="1" x14ac:dyDescent="0.2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hidden="1" x14ac:dyDescent="0.2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hidden="1" x14ac:dyDescent="0.25">
      <c r="A10216" t="s">
        <v>581</v>
      </c>
      <c r="B10216" t="s">
        <v>582</v>
      </c>
      <c r="C10216" t="s">
        <v>583</v>
      </c>
      <c r="D10216" t="s">
        <v>362</v>
      </c>
      <c r="E10216" t="s">
        <v>584</v>
      </c>
      <c r="F10216" t="s">
        <v>349</v>
      </c>
      <c r="G10216" t="s">
        <v>219</v>
      </c>
      <c r="H10216" t="s">
        <v>226</v>
      </c>
      <c r="I10216" t="s">
        <v>227</v>
      </c>
      <c r="K10216" t="s">
        <v>222</v>
      </c>
      <c r="O10216" t="s">
        <v>265</v>
      </c>
      <c r="P10216">
        <v>2050</v>
      </c>
    </row>
    <row r="10217" spans="1:17" hidden="1" x14ac:dyDescent="0.25">
      <c r="A10217" t="s">
        <v>581</v>
      </c>
      <c r="B10217" t="s">
        <v>582</v>
      </c>
      <c r="C10217" t="s">
        <v>583</v>
      </c>
      <c r="D10217" t="s">
        <v>362</v>
      </c>
      <c r="E10217" t="s">
        <v>584</v>
      </c>
      <c r="F10217" t="s">
        <v>349</v>
      </c>
      <c r="G10217" t="s">
        <v>219</v>
      </c>
      <c r="H10217" t="s">
        <v>226</v>
      </c>
      <c r="I10217" t="s">
        <v>227</v>
      </c>
      <c r="K10217" t="s">
        <v>222</v>
      </c>
      <c r="O10217" t="s">
        <v>266</v>
      </c>
      <c r="P10217">
        <v>2050</v>
      </c>
    </row>
    <row r="10218" spans="1:17" hidden="1" x14ac:dyDescent="0.2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hidden="1" x14ac:dyDescent="0.2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hidden="1" x14ac:dyDescent="0.2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hidden="1" x14ac:dyDescent="0.2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hidden="1" x14ac:dyDescent="0.2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hidden="1" x14ac:dyDescent="0.2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hidden="1" x14ac:dyDescent="0.2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hidden="1" x14ac:dyDescent="0.2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hidden="1" x14ac:dyDescent="0.2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hidden="1" x14ac:dyDescent="0.2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hidden="1" x14ac:dyDescent="0.2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hidden="1" x14ac:dyDescent="0.2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hidden="1" x14ac:dyDescent="0.2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hidden="1" x14ac:dyDescent="0.2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hidden="1" x14ac:dyDescent="0.2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hidden="1" x14ac:dyDescent="0.2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hidden="1" x14ac:dyDescent="0.2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hidden="1" x14ac:dyDescent="0.2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hidden="1" x14ac:dyDescent="0.2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hidden="1" x14ac:dyDescent="0.2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hidden="1" x14ac:dyDescent="0.2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hidden="1" x14ac:dyDescent="0.2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hidden="1" x14ac:dyDescent="0.2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hidden="1" x14ac:dyDescent="0.2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hidden="1" x14ac:dyDescent="0.2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hidden="1" x14ac:dyDescent="0.2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hidden="1" x14ac:dyDescent="0.2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hidden="1" x14ac:dyDescent="0.2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hidden="1" x14ac:dyDescent="0.2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hidden="1" x14ac:dyDescent="0.2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hidden="1" x14ac:dyDescent="0.2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hidden="1" x14ac:dyDescent="0.2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hidden="1" x14ac:dyDescent="0.2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hidden="1" x14ac:dyDescent="0.2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hidden="1" x14ac:dyDescent="0.2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hidden="1" x14ac:dyDescent="0.2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hidden="1" x14ac:dyDescent="0.2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hidden="1" x14ac:dyDescent="0.2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hidden="1" x14ac:dyDescent="0.2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hidden="1" x14ac:dyDescent="0.2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hidden="1" x14ac:dyDescent="0.2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hidden="1" x14ac:dyDescent="0.2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hidden="1" x14ac:dyDescent="0.2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hidden="1" x14ac:dyDescent="0.2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hidden="1" x14ac:dyDescent="0.2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hidden="1" x14ac:dyDescent="0.2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hidden="1" x14ac:dyDescent="0.2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hidden="1" x14ac:dyDescent="0.2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hidden="1" x14ac:dyDescent="0.25">
      <c r="A10266" t="s">
        <v>581</v>
      </c>
      <c r="B10266" t="s">
        <v>582</v>
      </c>
      <c r="C10266" t="s">
        <v>583</v>
      </c>
      <c r="D10266" t="s">
        <v>362</v>
      </c>
      <c r="E10266" t="s">
        <v>584</v>
      </c>
      <c r="F10266" t="s">
        <v>349</v>
      </c>
      <c r="G10266" t="s">
        <v>244</v>
      </c>
      <c r="H10266" t="s">
        <v>357</v>
      </c>
      <c r="I10266" t="s">
        <v>299</v>
      </c>
      <c r="K10266" t="s">
        <v>78</v>
      </c>
      <c r="O10266" t="s">
        <v>195</v>
      </c>
      <c r="P10266">
        <v>2015</v>
      </c>
    </row>
    <row r="10267" spans="1:17" hidden="1" x14ac:dyDescent="0.25">
      <c r="A10267" t="s">
        <v>581</v>
      </c>
      <c r="B10267" t="s">
        <v>582</v>
      </c>
      <c r="C10267" t="s">
        <v>583</v>
      </c>
      <c r="D10267" t="s">
        <v>362</v>
      </c>
      <c r="E10267" t="s">
        <v>584</v>
      </c>
      <c r="F10267" t="s">
        <v>349</v>
      </c>
      <c r="G10267" t="s">
        <v>244</v>
      </c>
      <c r="H10267" t="s">
        <v>357</v>
      </c>
      <c r="I10267" t="s">
        <v>299</v>
      </c>
      <c r="K10267" t="s">
        <v>78</v>
      </c>
      <c r="O10267" t="s">
        <v>195</v>
      </c>
      <c r="P10267">
        <v>2020</v>
      </c>
    </row>
    <row r="10268" spans="1:17" hidden="1" x14ac:dyDescent="0.25">
      <c r="A10268" t="s">
        <v>581</v>
      </c>
      <c r="B10268" t="s">
        <v>582</v>
      </c>
      <c r="C10268" t="s">
        <v>583</v>
      </c>
      <c r="D10268" t="s">
        <v>362</v>
      </c>
      <c r="E10268" t="s">
        <v>584</v>
      </c>
      <c r="F10268" t="s">
        <v>349</v>
      </c>
      <c r="G10268" t="s">
        <v>244</v>
      </c>
      <c r="H10268" t="s">
        <v>357</v>
      </c>
      <c r="I10268" t="s">
        <v>299</v>
      </c>
      <c r="K10268" t="s">
        <v>78</v>
      </c>
      <c r="O10268" t="s">
        <v>265</v>
      </c>
      <c r="P10268">
        <v>2020</v>
      </c>
    </row>
    <row r="10269" spans="1:17" hidden="1" x14ac:dyDescent="0.25">
      <c r="A10269" t="s">
        <v>581</v>
      </c>
      <c r="B10269" t="s">
        <v>582</v>
      </c>
      <c r="C10269" t="s">
        <v>583</v>
      </c>
      <c r="D10269" t="s">
        <v>362</v>
      </c>
      <c r="E10269" t="s">
        <v>584</v>
      </c>
      <c r="F10269" t="s">
        <v>349</v>
      </c>
      <c r="G10269" t="s">
        <v>244</v>
      </c>
      <c r="H10269" t="s">
        <v>357</v>
      </c>
      <c r="I10269" t="s">
        <v>299</v>
      </c>
      <c r="K10269" t="s">
        <v>78</v>
      </c>
      <c r="O10269" t="s">
        <v>266</v>
      </c>
      <c r="P10269">
        <v>2020</v>
      </c>
    </row>
    <row r="10270" spans="1:17" hidden="1" x14ac:dyDescent="0.25">
      <c r="A10270" t="s">
        <v>581</v>
      </c>
      <c r="B10270" t="s">
        <v>582</v>
      </c>
      <c r="C10270" t="s">
        <v>583</v>
      </c>
      <c r="D10270" t="s">
        <v>362</v>
      </c>
      <c r="E10270" t="s">
        <v>584</v>
      </c>
      <c r="F10270" t="s">
        <v>349</v>
      </c>
      <c r="G10270" t="s">
        <v>244</v>
      </c>
      <c r="H10270" t="s">
        <v>357</v>
      </c>
      <c r="I10270" t="s">
        <v>299</v>
      </c>
      <c r="K10270" t="s">
        <v>78</v>
      </c>
      <c r="O10270" t="s">
        <v>195</v>
      </c>
      <c r="P10270">
        <v>2030</v>
      </c>
    </row>
    <row r="10271" spans="1:17" hidden="1" x14ac:dyDescent="0.25">
      <c r="A10271" t="s">
        <v>581</v>
      </c>
      <c r="B10271" t="s">
        <v>582</v>
      </c>
      <c r="C10271" t="s">
        <v>583</v>
      </c>
      <c r="D10271" t="s">
        <v>362</v>
      </c>
      <c r="E10271" t="s">
        <v>584</v>
      </c>
      <c r="F10271" t="s">
        <v>349</v>
      </c>
      <c r="G10271" t="s">
        <v>244</v>
      </c>
      <c r="H10271" t="s">
        <v>357</v>
      </c>
      <c r="I10271" t="s">
        <v>299</v>
      </c>
      <c r="K10271" t="s">
        <v>78</v>
      </c>
      <c r="O10271" t="s">
        <v>195</v>
      </c>
      <c r="P10271">
        <v>2050</v>
      </c>
    </row>
    <row r="10272" spans="1:17" hidden="1" x14ac:dyDescent="0.25">
      <c r="A10272" t="s">
        <v>581</v>
      </c>
      <c r="B10272" t="s">
        <v>582</v>
      </c>
      <c r="C10272" t="s">
        <v>583</v>
      </c>
      <c r="D10272" t="s">
        <v>362</v>
      </c>
      <c r="E10272" t="s">
        <v>584</v>
      </c>
      <c r="F10272" t="s">
        <v>349</v>
      </c>
      <c r="G10272" t="s">
        <v>244</v>
      </c>
      <c r="H10272" t="s">
        <v>357</v>
      </c>
      <c r="I10272" t="s">
        <v>299</v>
      </c>
      <c r="K10272" t="s">
        <v>78</v>
      </c>
      <c r="O10272" t="s">
        <v>265</v>
      </c>
      <c r="P10272">
        <v>2050</v>
      </c>
    </row>
    <row r="10273" spans="1:17" hidden="1" x14ac:dyDescent="0.25">
      <c r="A10273" t="s">
        <v>581</v>
      </c>
      <c r="B10273" t="s">
        <v>582</v>
      </c>
      <c r="C10273" t="s">
        <v>583</v>
      </c>
      <c r="D10273" t="s">
        <v>362</v>
      </c>
      <c r="E10273" t="s">
        <v>584</v>
      </c>
      <c r="F10273" t="s">
        <v>349</v>
      </c>
      <c r="G10273" t="s">
        <v>244</v>
      </c>
      <c r="H10273" t="s">
        <v>357</v>
      </c>
      <c r="I10273" t="s">
        <v>299</v>
      </c>
      <c r="K10273" t="s">
        <v>78</v>
      </c>
      <c r="O10273" t="s">
        <v>266</v>
      </c>
      <c r="P10273">
        <v>2050</v>
      </c>
    </row>
    <row r="10274" spans="1:17" hidden="1" x14ac:dyDescent="0.2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hidden="1" x14ac:dyDescent="0.2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hidden="1" x14ac:dyDescent="0.2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hidden="1" x14ac:dyDescent="0.2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hidden="1" x14ac:dyDescent="0.2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hidden="1" x14ac:dyDescent="0.2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hidden="1" x14ac:dyDescent="0.2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hidden="1" x14ac:dyDescent="0.2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hidden="1" x14ac:dyDescent="0.2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hidden="1" x14ac:dyDescent="0.2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hidden="1" x14ac:dyDescent="0.2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hidden="1" x14ac:dyDescent="0.2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hidden="1" x14ac:dyDescent="0.2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hidden="1" x14ac:dyDescent="0.2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hidden="1" x14ac:dyDescent="0.2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hidden="1" x14ac:dyDescent="0.2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hidden="1" x14ac:dyDescent="0.2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hidden="1" x14ac:dyDescent="0.2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hidden="1" x14ac:dyDescent="0.2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hidden="1" x14ac:dyDescent="0.2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hidden="1" x14ac:dyDescent="0.2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hidden="1" x14ac:dyDescent="0.2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hidden="1" x14ac:dyDescent="0.2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hidden="1" x14ac:dyDescent="0.2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hidden="1" x14ac:dyDescent="0.2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hidden="1" x14ac:dyDescent="0.2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hidden="1" x14ac:dyDescent="0.25">
      <c r="A10300" t="s">
        <v>581</v>
      </c>
      <c r="B10300" t="s">
        <v>582</v>
      </c>
      <c r="C10300" t="s">
        <v>583</v>
      </c>
      <c r="D10300" t="s">
        <v>362</v>
      </c>
      <c r="E10300" t="s">
        <v>584</v>
      </c>
      <c r="F10300" t="s">
        <v>349</v>
      </c>
      <c r="G10300" t="s">
        <v>244</v>
      </c>
      <c r="H10300" t="s">
        <v>358</v>
      </c>
      <c r="I10300" t="s">
        <v>307</v>
      </c>
      <c r="K10300" t="s">
        <v>78</v>
      </c>
      <c r="O10300" t="s">
        <v>265</v>
      </c>
      <c r="P10300">
        <v>2020</v>
      </c>
    </row>
    <row r="10301" spans="1:17" hidden="1" x14ac:dyDescent="0.25">
      <c r="A10301" t="s">
        <v>581</v>
      </c>
      <c r="B10301" t="s">
        <v>582</v>
      </c>
      <c r="C10301" t="s">
        <v>583</v>
      </c>
      <c r="D10301" t="s">
        <v>362</v>
      </c>
      <c r="E10301" t="s">
        <v>584</v>
      </c>
      <c r="F10301" t="s">
        <v>349</v>
      </c>
      <c r="G10301" t="s">
        <v>244</v>
      </c>
      <c r="H10301" t="s">
        <v>358</v>
      </c>
      <c r="I10301" t="s">
        <v>307</v>
      </c>
      <c r="K10301" t="s">
        <v>78</v>
      </c>
      <c r="O10301" t="s">
        <v>266</v>
      </c>
      <c r="P10301">
        <v>2020</v>
      </c>
    </row>
    <row r="10302" spans="1:17" hidden="1" x14ac:dyDescent="0.2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hidden="1" x14ac:dyDescent="0.2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hidden="1" x14ac:dyDescent="0.25">
      <c r="A10304" t="s">
        <v>581</v>
      </c>
      <c r="B10304" t="s">
        <v>582</v>
      </c>
      <c r="C10304" t="s">
        <v>583</v>
      </c>
      <c r="D10304" t="s">
        <v>362</v>
      </c>
      <c r="E10304" t="s">
        <v>584</v>
      </c>
      <c r="F10304" t="s">
        <v>349</v>
      </c>
      <c r="G10304" t="s">
        <v>244</v>
      </c>
      <c r="H10304" t="s">
        <v>358</v>
      </c>
      <c r="I10304" t="s">
        <v>307</v>
      </c>
      <c r="K10304" t="s">
        <v>78</v>
      </c>
      <c r="O10304" t="s">
        <v>265</v>
      </c>
      <c r="P10304">
        <v>2050</v>
      </c>
    </row>
    <row r="10305" spans="1:17" hidden="1" x14ac:dyDescent="0.25">
      <c r="A10305" t="s">
        <v>581</v>
      </c>
      <c r="B10305" t="s">
        <v>582</v>
      </c>
      <c r="C10305" t="s">
        <v>583</v>
      </c>
      <c r="D10305" t="s">
        <v>362</v>
      </c>
      <c r="E10305" t="s">
        <v>584</v>
      </c>
      <c r="F10305" t="s">
        <v>349</v>
      </c>
      <c r="G10305" t="s">
        <v>244</v>
      </c>
      <c r="H10305" t="s">
        <v>358</v>
      </c>
      <c r="I10305" t="s">
        <v>307</v>
      </c>
      <c r="K10305" t="s">
        <v>78</v>
      </c>
      <c r="O10305" t="s">
        <v>266</v>
      </c>
      <c r="P10305">
        <v>2050</v>
      </c>
    </row>
    <row r="10306" spans="1:17" hidden="1" x14ac:dyDescent="0.2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hidden="1" x14ac:dyDescent="0.2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hidden="1" x14ac:dyDescent="0.2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hidden="1" x14ac:dyDescent="0.2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hidden="1" x14ac:dyDescent="0.2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hidden="1" x14ac:dyDescent="0.2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hidden="1" x14ac:dyDescent="0.2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hidden="1" x14ac:dyDescent="0.2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hidden="1" x14ac:dyDescent="0.2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hidden="1" x14ac:dyDescent="0.2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hidden="1" x14ac:dyDescent="0.2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hidden="1" x14ac:dyDescent="0.2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hidden="1" x14ac:dyDescent="0.2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hidden="1" x14ac:dyDescent="0.2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hidden="1" x14ac:dyDescent="0.2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hidden="1" x14ac:dyDescent="0.2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hidden="1" x14ac:dyDescent="0.2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hidden="1" x14ac:dyDescent="0.2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hidden="1" x14ac:dyDescent="0.2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hidden="1" x14ac:dyDescent="0.2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hidden="1" x14ac:dyDescent="0.2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hidden="1" x14ac:dyDescent="0.2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hidden="1" x14ac:dyDescent="0.2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hidden="1" x14ac:dyDescent="0.2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hidden="1" x14ac:dyDescent="0.2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hidden="1" x14ac:dyDescent="0.2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hidden="1" x14ac:dyDescent="0.2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hidden="1" x14ac:dyDescent="0.2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hidden="1" x14ac:dyDescent="0.2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hidden="1" x14ac:dyDescent="0.2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hidden="1" x14ac:dyDescent="0.2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hidden="1" x14ac:dyDescent="0.2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hidden="1" x14ac:dyDescent="0.2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hidden="1" x14ac:dyDescent="0.2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hidden="1" x14ac:dyDescent="0.2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hidden="1" x14ac:dyDescent="0.2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hidden="1" x14ac:dyDescent="0.2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hidden="1" x14ac:dyDescent="0.2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hidden="1" x14ac:dyDescent="0.2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hidden="1" x14ac:dyDescent="0.2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hidden="1" x14ac:dyDescent="0.2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hidden="1" x14ac:dyDescent="0.2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hidden="1" x14ac:dyDescent="0.2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hidden="1" x14ac:dyDescent="0.2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hidden="1" x14ac:dyDescent="0.2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hidden="1" x14ac:dyDescent="0.2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hidden="1" x14ac:dyDescent="0.2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hidden="1" x14ac:dyDescent="0.2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hidden="1" x14ac:dyDescent="0.2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hidden="1" x14ac:dyDescent="0.2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hidden="1" x14ac:dyDescent="0.2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hidden="1" x14ac:dyDescent="0.2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hidden="1" x14ac:dyDescent="0.2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hidden="1" x14ac:dyDescent="0.2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hidden="1" x14ac:dyDescent="0.2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hidden="1" x14ac:dyDescent="0.2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hidden="1" x14ac:dyDescent="0.2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hidden="1" x14ac:dyDescent="0.2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hidden="1" x14ac:dyDescent="0.2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hidden="1" x14ac:dyDescent="0.2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hidden="1" x14ac:dyDescent="0.2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hidden="1" x14ac:dyDescent="0.2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hidden="1" x14ac:dyDescent="0.2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hidden="1" x14ac:dyDescent="0.2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hidden="1" x14ac:dyDescent="0.2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hidden="1" x14ac:dyDescent="0.2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hidden="1" x14ac:dyDescent="0.2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hidden="1" x14ac:dyDescent="0.2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hidden="1" x14ac:dyDescent="0.2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hidden="1" x14ac:dyDescent="0.2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hidden="1" x14ac:dyDescent="0.2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hidden="1" x14ac:dyDescent="0.2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hidden="1" x14ac:dyDescent="0.2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hidden="1" x14ac:dyDescent="0.2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hidden="1" x14ac:dyDescent="0.2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hidden="1" x14ac:dyDescent="0.2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hidden="1" x14ac:dyDescent="0.2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hidden="1" x14ac:dyDescent="0.2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hidden="1" x14ac:dyDescent="0.2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hidden="1" x14ac:dyDescent="0.2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hidden="1" x14ac:dyDescent="0.2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hidden="1" x14ac:dyDescent="0.2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hidden="1" x14ac:dyDescent="0.2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hidden="1" x14ac:dyDescent="0.2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hidden="1" x14ac:dyDescent="0.2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hidden="1" x14ac:dyDescent="0.2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hidden="1" x14ac:dyDescent="0.2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hidden="1" x14ac:dyDescent="0.2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hidden="1" x14ac:dyDescent="0.2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hidden="1" x14ac:dyDescent="0.2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hidden="1" x14ac:dyDescent="0.2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hidden="1" x14ac:dyDescent="0.2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hidden="1" x14ac:dyDescent="0.2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hidden="1" x14ac:dyDescent="0.2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hidden="1" x14ac:dyDescent="0.2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hidden="1" x14ac:dyDescent="0.2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hidden="1" x14ac:dyDescent="0.2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hidden="1" x14ac:dyDescent="0.2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hidden="1" x14ac:dyDescent="0.2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hidden="1" x14ac:dyDescent="0.2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hidden="1" x14ac:dyDescent="0.2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hidden="1" x14ac:dyDescent="0.2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hidden="1" x14ac:dyDescent="0.2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hidden="1" x14ac:dyDescent="0.2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hidden="1" x14ac:dyDescent="0.2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hidden="1" x14ac:dyDescent="0.2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hidden="1" x14ac:dyDescent="0.2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hidden="1" x14ac:dyDescent="0.2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hidden="1" x14ac:dyDescent="0.2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hidden="1" x14ac:dyDescent="0.2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hidden="1" x14ac:dyDescent="0.2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hidden="1" x14ac:dyDescent="0.2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hidden="1" x14ac:dyDescent="0.2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hidden="1" x14ac:dyDescent="0.2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hidden="1" x14ac:dyDescent="0.2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hidden="1" x14ac:dyDescent="0.2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hidden="1" x14ac:dyDescent="0.2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hidden="1" x14ac:dyDescent="0.2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hidden="1" x14ac:dyDescent="0.2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hidden="1" x14ac:dyDescent="0.2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hidden="1" x14ac:dyDescent="0.2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hidden="1" x14ac:dyDescent="0.2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hidden="1" x14ac:dyDescent="0.2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hidden="1" x14ac:dyDescent="0.2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hidden="1" x14ac:dyDescent="0.2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hidden="1" x14ac:dyDescent="0.2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hidden="1" x14ac:dyDescent="0.2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hidden="1" x14ac:dyDescent="0.2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hidden="1" x14ac:dyDescent="0.2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hidden="1" x14ac:dyDescent="0.2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hidden="1" x14ac:dyDescent="0.2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hidden="1" x14ac:dyDescent="0.2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hidden="1" x14ac:dyDescent="0.2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hidden="1" x14ac:dyDescent="0.2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hidden="1" x14ac:dyDescent="0.2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hidden="1" x14ac:dyDescent="0.2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hidden="1" x14ac:dyDescent="0.2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hidden="1" x14ac:dyDescent="0.2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hidden="1" x14ac:dyDescent="0.2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hidden="1" x14ac:dyDescent="0.2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hidden="1" x14ac:dyDescent="0.2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hidden="1" x14ac:dyDescent="0.2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hidden="1" x14ac:dyDescent="0.2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hidden="1" x14ac:dyDescent="0.2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hidden="1" x14ac:dyDescent="0.2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hidden="1" x14ac:dyDescent="0.2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hidden="1" x14ac:dyDescent="0.2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hidden="1" x14ac:dyDescent="0.2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hidden="1" x14ac:dyDescent="0.2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hidden="1" x14ac:dyDescent="0.2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hidden="1" x14ac:dyDescent="0.2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hidden="1" x14ac:dyDescent="0.2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hidden="1" x14ac:dyDescent="0.2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hidden="1" x14ac:dyDescent="0.2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hidden="1" x14ac:dyDescent="0.2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hidden="1" x14ac:dyDescent="0.2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hidden="1" x14ac:dyDescent="0.2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hidden="1" x14ac:dyDescent="0.2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hidden="1" x14ac:dyDescent="0.2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hidden="1" x14ac:dyDescent="0.2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hidden="1" x14ac:dyDescent="0.2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hidden="1" x14ac:dyDescent="0.2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hidden="1" x14ac:dyDescent="0.2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hidden="1" x14ac:dyDescent="0.2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hidden="1" x14ac:dyDescent="0.2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hidden="1" x14ac:dyDescent="0.2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hidden="1" x14ac:dyDescent="0.2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hidden="1" x14ac:dyDescent="0.2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hidden="1" x14ac:dyDescent="0.2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hidden="1" x14ac:dyDescent="0.2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hidden="1" x14ac:dyDescent="0.2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hidden="1" x14ac:dyDescent="0.2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hidden="1" x14ac:dyDescent="0.2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hidden="1" x14ac:dyDescent="0.2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hidden="1" x14ac:dyDescent="0.2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hidden="1" x14ac:dyDescent="0.2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hidden="1" x14ac:dyDescent="0.2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hidden="1" x14ac:dyDescent="0.2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hidden="1" x14ac:dyDescent="0.2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hidden="1" x14ac:dyDescent="0.2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hidden="1" x14ac:dyDescent="0.2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hidden="1" x14ac:dyDescent="0.2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hidden="1" x14ac:dyDescent="0.2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hidden="1" x14ac:dyDescent="0.2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hidden="1" x14ac:dyDescent="0.2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hidden="1" x14ac:dyDescent="0.2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hidden="1" x14ac:dyDescent="0.2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hidden="1" x14ac:dyDescent="0.2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hidden="1" x14ac:dyDescent="0.2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hidden="1" x14ac:dyDescent="0.2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hidden="1" x14ac:dyDescent="0.2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hidden="1" x14ac:dyDescent="0.2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hidden="1" x14ac:dyDescent="0.2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hidden="1" x14ac:dyDescent="0.2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hidden="1" x14ac:dyDescent="0.2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hidden="1" x14ac:dyDescent="0.2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hidden="1" x14ac:dyDescent="0.2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hidden="1" x14ac:dyDescent="0.2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hidden="1" x14ac:dyDescent="0.2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hidden="1" x14ac:dyDescent="0.2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hidden="1" x14ac:dyDescent="0.2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hidden="1" x14ac:dyDescent="0.2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hidden="1" x14ac:dyDescent="0.2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hidden="1" x14ac:dyDescent="0.2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hidden="1" x14ac:dyDescent="0.2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hidden="1" x14ac:dyDescent="0.2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hidden="1" x14ac:dyDescent="0.2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hidden="1" x14ac:dyDescent="0.2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hidden="1" x14ac:dyDescent="0.2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hidden="1" x14ac:dyDescent="0.2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hidden="1" x14ac:dyDescent="0.2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hidden="1" x14ac:dyDescent="0.2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hidden="1" x14ac:dyDescent="0.2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hidden="1" x14ac:dyDescent="0.2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hidden="1" x14ac:dyDescent="0.2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hidden="1" x14ac:dyDescent="0.2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hidden="1" x14ac:dyDescent="0.2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hidden="1" x14ac:dyDescent="0.2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hidden="1" x14ac:dyDescent="0.2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hidden="1" x14ac:dyDescent="0.2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hidden="1" x14ac:dyDescent="0.2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hidden="1" x14ac:dyDescent="0.2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hidden="1" x14ac:dyDescent="0.2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hidden="1" x14ac:dyDescent="0.2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hidden="1" x14ac:dyDescent="0.2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hidden="1" x14ac:dyDescent="0.2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hidden="1" x14ac:dyDescent="0.2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hidden="1" x14ac:dyDescent="0.2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hidden="1" x14ac:dyDescent="0.2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hidden="1" x14ac:dyDescent="0.2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hidden="1" x14ac:dyDescent="0.2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hidden="1" x14ac:dyDescent="0.2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hidden="1" x14ac:dyDescent="0.2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hidden="1" x14ac:dyDescent="0.2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hidden="1" x14ac:dyDescent="0.2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hidden="1" x14ac:dyDescent="0.2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hidden="1" x14ac:dyDescent="0.2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hidden="1" x14ac:dyDescent="0.2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hidden="1" x14ac:dyDescent="0.2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hidden="1" x14ac:dyDescent="0.2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hidden="1" x14ac:dyDescent="0.2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hidden="1" x14ac:dyDescent="0.2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hidden="1" x14ac:dyDescent="0.2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hidden="1" x14ac:dyDescent="0.2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hidden="1" x14ac:dyDescent="0.2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hidden="1" x14ac:dyDescent="0.2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hidden="1" x14ac:dyDescent="0.2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hidden="1" x14ac:dyDescent="0.2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hidden="1" x14ac:dyDescent="0.2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hidden="1" x14ac:dyDescent="0.2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hidden="1" x14ac:dyDescent="0.2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hidden="1" x14ac:dyDescent="0.2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hidden="1" x14ac:dyDescent="0.2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hidden="1" x14ac:dyDescent="0.2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hidden="1" x14ac:dyDescent="0.2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hidden="1" x14ac:dyDescent="0.2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hidden="1" x14ac:dyDescent="0.2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hidden="1" x14ac:dyDescent="0.2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hidden="1" x14ac:dyDescent="0.2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hidden="1" x14ac:dyDescent="0.2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hidden="1" x14ac:dyDescent="0.2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hidden="1" x14ac:dyDescent="0.2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hidden="1" x14ac:dyDescent="0.2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hidden="1" x14ac:dyDescent="0.2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hidden="1" x14ac:dyDescent="0.2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hidden="1" x14ac:dyDescent="0.25">
      <c r="A10571" t="s">
        <v>619</v>
      </c>
      <c r="B10571" t="s">
        <v>620</v>
      </c>
      <c r="C10571" t="s">
        <v>621</v>
      </c>
      <c r="D10571" t="s">
        <v>590</v>
      </c>
      <c r="E10571" t="s">
        <v>591</v>
      </c>
      <c r="F10571" t="s">
        <v>349</v>
      </c>
      <c r="G10571" t="s">
        <v>196</v>
      </c>
      <c r="H10571" t="s">
        <v>216</v>
      </c>
      <c r="I10571" t="s">
        <v>217</v>
      </c>
      <c r="K10571" t="s">
        <v>203</v>
      </c>
      <c r="O10571" t="s">
        <v>265</v>
      </c>
      <c r="P10571">
        <v>2020</v>
      </c>
    </row>
    <row r="10572" spans="1:17" hidden="1" x14ac:dyDescent="0.25">
      <c r="A10572" t="s">
        <v>619</v>
      </c>
      <c r="B10572" t="s">
        <v>620</v>
      </c>
      <c r="C10572" t="s">
        <v>621</v>
      </c>
      <c r="D10572" t="s">
        <v>590</v>
      </c>
      <c r="E10572" t="s">
        <v>591</v>
      </c>
      <c r="F10572" t="s">
        <v>349</v>
      </c>
      <c r="G10572" t="s">
        <v>196</v>
      </c>
      <c r="H10572" t="s">
        <v>216</v>
      </c>
      <c r="I10572" t="s">
        <v>217</v>
      </c>
      <c r="K10572" t="s">
        <v>203</v>
      </c>
      <c r="O10572" t="s">
        <v>266</v>
      </c>
      <c r="P10572">
        <v>2020</v>
      </c>
    </row>
    <row r="10573" spans="1:17" hidden="1" x14ac:dyDescent="0.2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hidden="1" x14ac:dyDescent="0.2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hidden="1" x14ac:dyDescent="0.25">
      <c r="A10575" t="s">
        <v>619</v>
      </c>
      <c r="B10575" t="s">
        <v>620</v>
      </c>
      <c r="C10575" t="s">
        <v>621</v>
      </c>
      <c r="D10575" t="s">
        <v>590</v>
      </c>
      <c r="E10575" t="s">
        <v>591</v>
      </c>
      <c r="F10575" t="s">
        <v>349</v>
      </c>
      <c r="G10575" t="s">
        <v>196</v>
      </c>
      <c r="H10575" t="s">
        <v>216</v>
      </c>
      <c r="I10575" t="s">
        <v>217</v>
      </c>
      <c r="K10575" t="s">
        <v>203</v>
      </c>
      <c r="O10575" t="s">
        <v>265</v>
      </c>
      <c r="P10575">
        <v>2050</v>
      </c>
    </row>
    <row r="10576" spans="1:17" hidden="1" x14ac:dyDescent="0.25">
      <c r="A10576" t="s">
        <v>619</v>
      </c>
      <c r="B10576" t="s">
        <v>620</v>
      </c>
      <c r="C10576" t="s">
        <v>621</v>
      </c>
      <c r="D10576" t="s">
        <v>590</v>
      </c>
      <c r="E10576" t="s">
        <v>591</v>
      </c>
      <c r="F10576" t="s">
        <v>349</v>
      </c>
      <c r="G10576" t="s">
        <v>196</v>
      </c>
      <c r="H10576" t="s">
        <v>216</v>
      </c>
      <c r="I10576" t="s">
        <v>217</v>
      </c>
      <c r="K10576" t="s">
        <v>203</v>
      </c>
      <c r="O10576" t="s">
        <v>266</v>
      </c>
      <c r="P10576">
        <v>2050</v>
      </c>
    </row>
    <row r="10577" spans="1:17" hidden="1" x14ac:dyDescent="0.2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hidden="1" x14ac:dyDescent="0.2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hidden="1" x14ac:dyDescent="0.2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hidden="1" x14ac:dyDescent="0.2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hidden="1" x14ac:dyDescent="0.2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hidden="1" x14ac:dyDescent="0.2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hidden="1" x14ac:dyDescent="0.2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hidden="1" x14ac:dyDescent="0.2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hidden="1" x14ac:dyDescent="0.2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hidden="1" x14ac:dyDescent="0.2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hidden="1" x14ac:dyDescent="0.2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hidden="1" x14ac:dyDescent="0.2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hidden="1" x14ac:dyDescent="0.2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hidden="1" x14ac:dyDescent="0.2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hidden="1" x14ac:dyDescent="0.2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hidden="1" x14ac:dyDescent="0.2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hidden="1" x14ac:dyDescent="0.2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hidden="1" x14ac:dyDescent="0.2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hidden="1" x14ac:dyDescent="0.2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hidden="1" x14ac:dyDescent="0.2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hidden="1" x14ac:dyDescent="0.2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hidden="1" x14ac:dyDescent="0.2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hidden="1" x14ac:dyDescent="0.2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hidden="1" x14ac:dyDescent="0.2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hidden="1" x14ac:dyDescent="0.2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hidden="1" x14ac:dyDescent="0.2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hidden="1" x14ac:dyDescent="0.2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hidden="1" x14ac:dyDescent="0.2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hidden="1" x14ac:dyDescent="0.2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hidden="1" x14ac:dyDescent="0.2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hidden="1" x14ac:dyDescent="0.2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hidden="1" x14ac:dyDescent="0.2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hidden="1" x14ac:dyDescent="0.2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hidden="1" x14ac:dyDescent="0.2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hidden="1" x14ac:dyDescent="0.2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hidden="1" x14ac:dyDescent="0.2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hidden="1" x14ac:dyDescent="0.2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hidden="1" x14ac:dyDescent="0.2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hidden="1" x14ac:dyDescent="0.2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hidden="1" x14ac:dyDescent="0.2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hidden="1" x14ac:dyDescent="0.2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hidden="1" x14ac:dyDescent="0.2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hidden="1" x14ac:dyDescent="0.2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hidden="1" x14ac:dyDescent="0.2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hidden="1" x14ac:dyDescent="0.2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hidden="1" x14ac:dyDescent="0.2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hidden="1" x14ac:dyDescent="0.2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hidden="1" x14ac:dyDescent="0.2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hidden="1" x14ac:dyDescent="0.2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hidden="1" x14ac:dyDescent="0.2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hidden="1" x14ac:dyDescent="0.2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hidden="1" x14ac:dyDescent="0.2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hidden="1" x14ac:dyDescent="0.2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hidden="1" x14ac:dyDescent="0.2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hidden="1" x14ac:dyDescent="0.2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hidden="1" x14ac:dyDescent="0.2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hidden="1" x14ac:dyDescent="0.2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hidden="1" x14ac:dyDescent="0.2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hidden="1" x14ac:dyDescent="0.2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hidden="1" x14ac:dyDescent="0.2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hidden="1" x14ac:dyDescent="0.2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hidden="1" x14ac:dyDescent="0.2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hidden="1" x14ac:dyDescent="0.2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hidden="1" x14ac:dyDescent="0.2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hidden="1" x14ac:dyDescent="0.2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hidden="1" x14ac:dyDescent="0.2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hidden="1" x14ac:dyDescent="0.2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hidden="1" x14ac:dyDescent="0.2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hidden="1" x14ac:dyDescent="0.2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hidden="1" x14ac:dyDescent="0.2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hidden="1" x14ac:dyDescent="0.2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hidden="1" x14ac:dyDescent="0.2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hidden="1" x14ac:dyDescent="0.2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hidden="1" x14ac:dyDescent="0.2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hidden="1" x14ac:dyDescent="0.2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hidden="1" x14ac:dyDescent="0.2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hidden="1" x14ac:dyDescent="0.2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hidden="1" x14ac:dyDescent="0.2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hidden="1" x14ac:dyDescent="0.2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hidden="1" x14ac:dyDescent="0.2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hidden="1" x14ac:dyDescent="0.2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hidden="1" x14ac:dyDescent="0.2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hidden="1" x14ac:dyDescent="0.2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hidden="1" x14ac:dyDescent="0.2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hidden="1" x14ac:dyDescent="0.2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hidden="1" x14ac:dyDescent="0.2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hidden="1" x14ac:dyDescent="0.2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hidden="1" x14ac:dyDescent="0.2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hidden="1" x14ac:dyDescent="0.2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hidden="1" x14ac:dyDescent="0.2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hidden="1" x14ac:dyDescent="0.2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hidden="1" x14ac:dyDescent="0.2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hidden="1" x14ac:dyDescent="0.2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hidden="1" x14ac:dyDescent="0.2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hidden="1" x14ac:dyDescent="0.2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hidden="1" x14ac:dyDescent="0.2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hidden="1" x14ac:dyDescent="0.2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hidden="1" x14ac:dyDescent="0.2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hidden="1" x14ac:dyDescent="0.2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hidden="1" x14ac:dyDescent="0.2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hidden="1" x14ac:dyDescent="0.2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hidden="1" x14ac:dyDescent="0.2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hidden="1" x14ac:dyDescent="0.2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hidden="1" x14ac:dyDescent="0.2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hidden="1" x14ac:dyDescent="0.2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hidden="1" x14ac:dyDescent="0.2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hidden="1" x14ac:dyDescent="0.2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hidden="1" x14ac:dyDescent="0.2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hidden="1" x14ac:dyDescent="0.2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hidden="1" x14ac:dyDescent="0.2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hidden="1" x14ac:dyDescent="0.2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hidden="1" x14ac:dyDescent="0.2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hidden="1" x14ac:dyDescent="0.2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hidden="1" x14ac:dyDescent="0.2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hidden="1" x14ac:dyDescent="0.2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hidden="1" x14ac:dyDescent="0.2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hidden="1" x14ac:dyDescent="0.2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hidden="1" x14ac:dyDescent="0.2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hidden="1" x14ac:dyDescent="0.2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hidden="1" x14ac:dyDescent="0.2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hidden="1" x14ac:dyDescent="0.2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hidden="1" x14ac:dyDescent="0.2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hidden="1" x14ac:dyDescent="0.2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hidden="1" x14ac:dyDescent="0.2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hidden="1" x14ac:dyDescent="0.2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hidden="1" x14ac:dyDescent="0.2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hidden="1" x14ac:dyDescent="0.2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hidden="1" x14ac:dyDescent="0.2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hidden="1" x14ac:dyDescent="0.2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hidden="1" x14ac:dyDescent="0.2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hidden="1" x14ac:dyDescent="0.2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hidden="1" x14ac:dyDescent="0.2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hidden="1" x14ac:dyDescent="0.2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hidden="1" x14ac:dyDescent="0.2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hidden="1" x14ac:dyDescent="0.2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hidden="1" x14ac:dyDescent="0.2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hidden="1" x14ac:dyDescent="0.2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hidden="1" x14ac:dyDescent="0.2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hidden="1" x14ac:dyDescent="0.2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hidden="1" x14ac:dyDescent="0.2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hidden="1" x14ac:dyDescent="0.2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hidden="1" x14ac:dyDescent="0.2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hidden="1" x14ac:dyDescent="0.2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hidden="1" x14ac:dyDescent="0.2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hidden="1" x14ac:dyDescent="0.2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hidden="1" x14ac:dyDescent="0.2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hidden="1" x14ac:dyDescent="0.2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hidden="1" x14ac:dyDescent="0.2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hidden="1" x14ac:dyDescent="0.2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hidden="1" x14ac:dyDescent="0.2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hidden="1" x14ac:dyDescent="0.2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hidden="1" x14ac:dyDescent="0.2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hidden="1" x14ac:dyDescent="0.2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hidden="1" x14ac:dyDescent="0.2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hidden="1" x14ac:dyDescent="0.2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hidden="1" x14ac:dyDescent="0.2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hidden="1" x14ac:dyDescent="0.2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hidden="1" x14ac:dyDescent="0.2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hidden="1" x14ac:dyDescent="0.2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hidden="1" x14ac:dyDescent="0.2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hidden="1" x14ac:dyDescent="0.2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hidden="1" x14ac:dyDescent="0.2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hidden="1" x14ac:dyDescent="0.2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hidden="1" x14ac:dyDescent="0.2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hidden="1" x14ac:dyDescent="0.2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hidden="1" x14ac:dyDescent="0.2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hidden="1" x14ac:dyDescent="0.2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hidden="1" x14ac:dyDescent="0.2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hidden="1" x14ac:dyDescent="0.2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hidden="1" x14ac:dyDescent="0.2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hidden="1" x14ac:dyDescent="0.2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hidden="1" x14ac:dyDescent="0.2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hidden="1" x14ac:dyDescent="0.2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hidden="1" x14ac:dyDescent="0.2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hidden="1" x14ac:dyDescent="0.2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hidden="1" x14ac:dyDescent="0.2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hidden="1" x14ac:dyDescent="0.2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hidden="1" x14ac:dyDescent="0.2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hidden="1" x14ac:dyDescent="0.2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hidden="1" x14ac:dyDescent="0.2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hidden="1" x14ac:dyDescent="0.2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hidden="1" x14ac:dyDescent="0.2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hidden="1" x14ac:dyDescent="0.2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hidden="1" x14ac:dyDescent="0.2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hidden="1" x14ac:dyDescent="0.2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hidden="1" x14ac:dyDescent="0.2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hidden="1" x14ac:dyDescent="0.2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hidden="1" x14ac:dyDescent="0.2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hidden="1" x14ac:dyDescent="0.2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hidden="1" x14ac:dyDescent="0.2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hidden="1" x14ac:dyDescent="0.2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hidden="1" x14ac:dyDescent="0.2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hidden="1" x14ac:dyDescent="0.2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hidden="1" x14ac:dyDescent="0.25">
      <c r="A10770" t="s">
        <v>636</v>
      </c>
      <c r="B10770" t="s">
        <v>637</v>
      </c>
      <c r="C10770" t="s">
        <v>638</v>
      </c>
      <c r="D10770" t="s">
        <v>639</v>
      </c>
      <c r="E10770" t="s">
        <v>640</v>
      </c>
      <c r="F10770" t="s">
        <v>349</v>
      </c>
      <c r="G10770" t="s">
        <v>219</v>
      </c>
      <c r="H10770" t="s">
        <v>220</v>
      </c>
      <c r="I10770" t="s">
        <v>221</v>
      </c>
      <c r="K10770" t="s">
        <v>222</v>
      </c>
      <c r="O10770" t="s">
        <v>195</v>
      </c>
      <c r="P10770">
        <v>2020</v>
      </c>
    </row>
    <row r="10771" spans="1:17" hidden="1" x14ac:dyDescent="0.25">
      <c r="A10771" t="s">
        <v>636</v>
      </c>
      <c r="B10771" t="s">
        <v>637</v>
      </c>
      <c r="C10771" t="s">
        <v>638</v>
      </c>
      <c r="D10771" t="s">
        <v>639</v>
      </c>
      <c r="E10771" t="s">
        <v>640</v>
      </c>
      <c r="F10771" t="s">
        <v>349</v>
      </c>
      <c r="G10771" t="s">
        <v>219</v>
      </c>
      <c r="H10771" t="s">
        <v>220</v>
      </c>
      <c r="I10771" t="s">
        <v>221</v>
      </c>
      <c r="K10771" t="s">
        <v>222</v>
      </c>
      <c r="O10771" t="s">
        <v>195</v>
      </c>
      <c r="P10771">
        <v>2025</v>
      </c>
    </row>
    <row r="10772" spans="1:17" hidden="1" x14ac:dyDescent="0.25">
      <c r="A10772" t="s">
        <v>636</v>
      </c>
      <c r="B10772" t="s">
        <v>637</v>
      </c>
      <c r="C10772" t="s">
        <v>638</v>
      </c>
      <c r="D10772" t="s">
        <v>639</v>
      </c>
      <c r="E10772" t="s">
        <v>640</v>
      </c>
      <c r="F10772" t="s">
        <v>349</v>
      </c>
      <c r="G10772" t="s">
        <v>219</v>
      </c>
      <c r="H10772" t="s">
        <v>220</v>
      </c>
      <c r="I10772" t="s">
        <v>221</v>
      </c>
      <c r="K10772" t="s">
        <v>222</v>
      </c>
      <c r="O10772" t="s">
        <v>265</v>
      </c>
      <c r="P10772">
        <v>2025</v>
      </c>
    </row>
    <row r="10773" spans="1:17" hidden="1" x14ac:dyDescent="0.25">
      <c r="A10773" t="s">
        <v>636</v>
      </c>
      <c r="B10773" t="s">
        <v>637</v>
      </c>
      <c r="C10773" t="s">
        <v>638</v>
      </c>
      <c r="D10773" t="s">
        <v>639</v>
      </c>
      <c r="E10773" t="s">
        <v>640</v>
      </c>
      <c r="F10773" t="s">
        <v>349</v>
      </c>
      <c r="G10773" t="s">
        <v>219</v>
      </c>
      <c r="H10773" t="s">
        <v>220</v>
      </c>
      <c r="I10773" t="s">
        <v>221</v>
      </c>
      <c r="K10773" t="s">
        <v>222</v>
      </c>
      <c r="O10773" t="s">
        <v>266</v>
      </c>
      <c r="P10773">
        <v>2025</v>
      </c>
    </row>
    <row r="10774" spans="1:17" hidden="1" x14ac:dyDescent="0.25">
      <c r="A10774" t="s">
        <v>636</v>
      </c>
      <c r="B10774" t="s">
        <v>637</v>
      </c>
      <c r="C10774" t="s">
        <v>638</v>
      </c>
      <c r="D10774" t="s">
        <v>639</v>
      </c>
      <c r="E10774" t="s">
        <v>640</v>
      </c>
      <c r="F10774" t="s">
        <v>349</v>
      </c>
      <c r="G10774" t="s">
        <v>219</v>
      </c>
      <c r="H10774" t="s">
        <v>220</v>
      </c>
      <c r="I10774" t="s">
        <v>221</v>
      </c>
      <c r="K10774" t="s">
        <v>222</v>
      </c>
      <c r="O10774" t="s">
        <v>195</v>
      </c>
      <c r="P10774">
        <v>2030</v>
      </c>
    </row>
    <row r="10775" spans="1:17" hidden="1" x14ac:dyDescent="0.25">
      <c r="A10775" t="s">
        <v>636</v>
      </c>
      <c r="B10775" t="s">
        <v>637</v>
      </c>
      <c r="C10775" t="s">
        <v>638</v>
      </c>
      <c r="D10775" t="s">
        <v>639</v>
      </c>
      <c r="E10775" t="s">
        <v>640</v>
      </c>
      <c r="F10775" t="s">
        <v>349</v>
      </c>
      <c r="G10775" t="s">
        <v>219</v>
      </c>
      <c r="H10775" t="s">
        <v>220</v>
      </c>
      <c r="I10775" t="s">
        <v>221</v>
      </c>
      <c r="K10775" t="s">
        <v>222</v>
      </c>
      <c r="O10775" t="s">
        <v>195</v>
      </c>
      <c r="P10775">
        <v>2040</v>
      </c>
    </row>
    <row r="10776" spans="1:17" hidden="1" x14ac:dyDescent="0.25">
      <c r="A10776" t="s">
        <v>636</v>
      </c>
      <c r="B10776" t="s">
        <v>637</v>
      </c>
      <c r="C10776" t="s">
        <v>638</v>
      </c>
      <c r="D10776" t="s">
        <v>639</v>
      </c>
      <c r="E10776" t="s">
        <v>640</v>
      </c>
      <c r="F10776" t="s">
        <v>349</v>
      </c>
      <c r="G10776" t="s">
        <v>219</v>
      </c>
      <c r="H10776" t="s">
        <v>220</v>
      </c>
      <c r="I10776" t="s">
        <v>221</v>
      </c>
      <c r="K10776" t="s">
        <v>222</v>
      </c>
      <c r="O10776" t="s">
        <v>195</v>
      </c>
      <c r="P10776">
        <v>2050</v>
      </c>
    </row>
    <row r="10777" spans="1:17" hidden="1" x14ac:dyDescent="0.25">
      <c r="A10777" t="s">
        <v>636</v>
      </c>
      <c r="B10777" t="s">
        <v>637</v>
      </c>
      <c r="C10777" t="s">
        <v>638</v>
      </c>
      <c r="D10777" t="s">
        <v>639</v>
      </c>
      <c r="E10777" t="s">
        <v>640</v>
      </c>
      <c r="F10777" t="s">
        <v>349</v>
      </c>
      <c r="G10777" t="s">
        <v>219</v>
      </c>
      <c r="H10777" t="s">
        <v>220</v>
      </c>
      <c r="I10777" t="s">
        <v>221</v>
      </c>
      <c r="K10777" t="s">
        <v>222</v>
      </c>
      <c r="O10777" t="s">
        <v>265</v>
      </c>
      <c r="P10777">
        <v>2050</v>
      </c>
    </row>
    <row r="10778" spans="1:17" hidden="1" x14ac:dyDescent="0.25">
      <c r="A10778" t="s">
        <v>636</v>
      </c>
      <c r="B10778" t="s">
        <v>637</v>
      </c>
      <c r="C10778" t="s">
        <v>638</v>
      </c>
      <c r="D10778" t="s">
        <v>639</v>
      </c>
      <c r="E10778" t="s">
        <v>640</v>
      </c>
      <c r="F10778" t="s">
        <v>349</v>
      </c>
      <c r="G10778" t="s">
        <v>219</v>
      </c>
      <c r="H10778" t="s">
        <v>220</v>
      </c>
      <c r="I10778" t="s">
        <v>221</v>
      </c>
      <c r="K10778" t="s">
        <v>222</v>
      </c>
      <c r="O10778" t="s">
        <v>266</v>
      </c>
      <c r="P10778">
        <v>2050</v>
      </c>
    </row>
    <row r="10779" spans="1:17" hidden="1" x14ac:dyDescent="0.25">
      <c r="A10779" t="s">
        <v>636</v>
      </c>
      <c r="B10779" t="s">
        <v>637</v>
      </c>
      <c r="C10779" t="s">
        <v>638</v>
      </c>
      <c r="D10779" t="s">
        <v>639</v>
      </c>
      <c r="E10779" t="s">
        <v>640</v>
      </c>
      <c r="F10779" t="s">
        <v>349</v>
      </c>
      <c r="G10779" t="s">
        <v>219</v>
      </c>
      <c r="H10779" t="s">
        <v>224</v>
      </c>
      <c r="I10779" t="s">
        <v>225</v>
      </c>
      <c r="K10779" t="s">
        <v>222</v>
      </c>
      <c r="O10779" t="s">
        <v>195</v>
      </c>
      <c r="P10779">
        <v>2020</v>
      </c>
    </row>
    <row r="10780" spans="1:17" hidden="1" x14ac:dyDescent="0.25">
      <c r="A10780" t="s">
        <v>636</v>
      </c>
      <c r="B10780" t="s">
        <v>637</v>
      </c>
      <c r="C10780" t="s">
        <v>638</v>
      </c>
      <c r="D10780" t="s">
        <v>639</v>
      </c>
      <c r="E10780" t="s">
        <v>640</v>
      </c>
      <c r="F10780" t="s">
        <v>349</v>
      </c>
      <c r="G10780" t="s">
        <v>219</v>
      </c>
      <c r="H10780" t="s">
        <v>224</v>
      </c>
      <c r="I10780" t="s">
        <v>225</v>
      </c>
      <c r="K10780" t="s">
        <v>222</v>
      </c>
      <c r="O10780" t="s">
        <v>195</v>
      </c>
      <c r="P10780">
        <v>2025</v>
      </c>
    </row>
    <row r="10781" spans="1:17" hidden="1" x14ac:dyDescent="0.25">
      <c r="A10781" t="s">
        <v>636</v>
      </c>
      <c r="B10781" t="s">
        <v>637</v>
      </c>
      <c r="C10781" t="s">
        <v>638</v>
      </c>
      <c r="D10781" t="s">
        <v>639</v>
      </c>
      <c r="E10781" t="s">
        <v>640</v>
      </c>
      <c r="F10781" t="s">
        <v>349</v>
      </c>
      <c r="G10781" t="s">
        <v>219</v>
      </c>
      <c r="H10781" t="s">
        <v>224</v>
      </c>
      <c r="I10781" t="s">
        <v>225</v>
      </c>
      <c r="K10781" t="s">
        <v>222</v>
      </c>
      <c r="O10781" t="s">
        <v>265</v>
      </c>
      <c r="P10781">
        <v>2025</v>
      </c>
    </row>
    <row r="10782" spans="1:17" hidden="1" x14ac:dyDescent="0.25">
      <c r="A10782" t="s">
        <v>636</v>
      </c>
      <c r="B10782" t="s">
        <v>637</v>
      </c>
      <c r="C10782" t="s">
        <v>638</v>
      </c>
      <c r="D10782" t="s">
        <v>639</v>
      </c>
      <c r="E10782" t="s">
        <v>640</v>
      </c>
      <c r="F10782" t="s">
        <v>349</v>
      </c>
      <c r="G10782" t="s">
        <v>219</v>
      </c>
      <c r="H10782" t="s">
        <v>224</v>
      </c>
      <c r="I10782" t="s">
        <v>225</v>
      </c>
      <c r="K10782" t="s">
        <v>222</v>
      </c>
      <c r="O10782" t="s">
        <v>266</v>
      </c>
      <c r="P10782">
        <v>2025</v>
      </c>
    </row>
    <row r="10783" spans="1:17" hidden="1" x14ac:dyDescent="0.25">
      <c r="A10783" t="s">
        <v>636</v>
      </c>
      <c r="B10783" t="s">
        <v>637</v>
      </c>
      <c r="C10783" t="s">
        <v>638</v>
      </c>
      <c r="D10783" t="s">
        <v>639</v>
      </c>
      <c r="E10783" t="s">
        <v>640</v>
      </c>
      <c r="F10783" t="s">
        <v>349</v>
      </c>
      <c r="G10783" t="s">
        <v>219</v>
      </c>
      <c r="H10783" t="s">
        <v>224</v>
      </c>
      <c r="I10783" t="s">
        <v>225</v>
      </c>
      <c r="K10783" t="s">
        <v>222</v>
      </c>
      <c r="O10783" t="s">
        <v>195</v>
      </c>
      <c r="P10783">
        <v>2030</v>
      </c>
    </row>
    <row r="10784" spans="1:17" hidden="1" x14ac:dyDescent="0.25">
      <c r="A10784" t="s">
        <v>636</v>
      </c>
      <c r="B10784" t="s">
        <v>637</v>
      </c>
      <c r="C10784" t="s">
        <v>638</v>
      </c>
      <c r="D10784" t="s">
        <v>639</v>
      </c>
      <c r="E10784" t="s">
        <v>640</v>
      </c>
      <c r="F10784" t="s">
        <v>349</v>
      </c>
      <c r="G10784" t="s">
        <v>219</v>
      </c>
      <c r="H10784" t="s">
        <v>224</v>
      </c>
      <c r="I10784" t="s">
        <v>225</v>
      </c>
      <c r="K10784" t="s">
        <v>222</v>
      </c>
      <c r="O10784" t="s">
        <v>195</v>
      </c>
      <c r="P10784">
        <v>2040</v>
      </c>
    </row>
    <row r="10785" spans="1:16" hidden="1" x14ac:dyDescent="0.25">
      <c r="A10785" t="s">
        <v>636</v>
      </c>
      <c r="B10785" t="s">
        <v>637</v>
      </c>
      <c r="C10785" t="s">
        <v>638</v>
      </c>
      <c r="D10785" t="s">
        <v>639</v>
      </c>
      <c r="E10785" t="s">
        <v>640</v>
      </c>
      <c r="F10785" t="s">
        <v>349</v>
      </c>
      <c r="G10785" t="s">
        <v>219</v>
      </c>
      <c r="H10785" t="s">
        <v>224</v>
      </c>
      <c r="I10785" t="s">
        <v>225</v>
      </c>
      <c r="K10785" t="s">
        <v>222</v>
      </c>
      <c r="O10785" t="s">
        <v>195</v>
      </c>
      <c r="P10785">
        <v>2050</v>
      </c>
    </row>
    <row r="10786" spans="1:16" hidden="1" x14ac:dyDescent="0.25">
      <c r="A10786" t="s">
        <v>636</v>
      </c>
      <c r="B10786" t="s">
        <v>637</v>
      </c>
      <c r="C10786" t="s">
        <v>638</v>
      </c>
      <c r="D10786" t="s">
        <v>639</v>
      </c>
      <c r="E10786" t="s">
        <v>640</v>
      </c>
      <c r="F10786" t="s">
        <v>349</v>
      </c>
      <c r="G10786" t="s">
        <v>219</v>
      </c>
      <c r="H10786" t="s">
        <v>224</v>
      </c>
      <c r="I10786" t="s">
        <v>225</v>
      </c>
      <c r="K10786" t="s">
        <v>222</v>
      </c>
      <c r="O10786" t="s">
        <v>265</v>
      </c>
      <c r="P10786">
        <v>2050</v>
      </c>
    </row>
    <row r="10787" spans="1:16" hidden="1" x14ac:dyDescent="0.25">
      <c r="A10787" t="s">
        <v>636</v>
      </c>
      <c r="B10787" t="s">
        <v>637</v>
      </c>
      <c r="C10787" t="s">
        <v>638</v>
      </c>
      <c r="D10787" t="s">
        <v>639</v>
      </c>
      <c r="E10787" t="s">
        <v>640</v>
      </c>
      <c r="F10787" t="s">
        <v>349</v>
      </c>
      <c r="G10787" t="s">
        <v>219</v>
      </c>
      <c r="H10787" t="s">
        <v>224</v>
      </c>
      <c r="I10787" t="s">
        <v>225</v>
      </c>
      <c r="K10787" t="s">
        <v>222</v>
      </c>
      <c r="O10787" t="s">
        <v>266</v>
      </c>
      <c r="P10787">
        <v>2050</v>
      </c>
    </row>
    <row r="10788" spans="1:16" hidden="1" x14ac:dyDescent="0.25">
      <c r="A10788" t="s">
        <v>636</v>
      </c>
      <c r="B10788" t="s">
        <v>637</v>
      </c>
      <c r="C10788" t="s">
        <v>638</v>
      </c>
      <c r="D10788" t="s">
        <v>639</v>
      </c>
      <c r="E10788" t="s">
        <v>640</v>
      </c>
      <c r="F10788" t="s">
        <v>349</v>
      </c>
      <c r="G10788" t="s">
        <v>219</v>
      </c>
      <c r="H10788" t="s">
        <v>226</v>
      </c>
      <c r="I10788" t="s">
        <v>227</v>
      </c>
      <c r="K10788" t="s">
        <v>222</v>
      </c>
      <c r="O10788" t="s">
        <v>195</v>
      </c>
      <c r="P10788">
        <v>2020</v>
      </c>
    </row>
    <row r="10789" spans="1:16" hidden="1" x14ac:dyDescent="0.25">
      <c r="A10789" t="s">
        <v>636</v>
      </c>
      <c r="B10789" t="s">
        <v>637</v>
      </c>
      <c r="C10789" t="s">
        <v>638</v>
      </c>
      <c r="D10789" t="s">
        <v>639</v>
      </c>
      <c r="E10789" t="s">
        <v>640</v>
      </c>
      <c r="F10789" t="s">
        <v>349</v>
      </c>
      <c r="G10789" t="s">
        <v>219</v>
      </c>
      <c r="H10789" t="s">
        <v>226</v>
      </c>
      <c r="I10789" t="s">
        <v>227</v>
      </c>
      <c r="K10789" t="s">
        <v>222</v>
      </c>
      <c r="O10789" t="s">
        <v>195</v>
      </c>
      <c r="P10789">
        <v>2025</v>
      </c>
    </row>
    <row r="10790" spans="1:16" hidden="1" x14ac:dyDescent="0.25">
      <c r="A10790" t="s">
        <v>636</v>
      </c>
      <c r="B10790" t="s">
        <v>637</v>
      </c>
      <c r="C10790" t="s">
        <v>638</v>
      </c>
      <c r="D10790" t="s">
        <v>639</v>
      </c>
      <c r="E10790" t="s">
        <v>640</v>
      </c>
      <c r="F10790" t="s">
        <v>349</v>
      </c>
      <c r="G10790" t="s">
        <v>219</v>
      </c>
      <c r="H10790" t="s">
        <v>226</v>
      </c>
      <c r="I10790" t="s">
        <v>227</v>
      </c>
      <c r="K10790" t="s">
        <v>222</v>
      </c>
      <c r="O10790" t="s">
        <v>265</v>
      </c>
      <c r="P10790">
        <v>2025</v>
      </c>
    </row>
    <row r="10791" spans="1:16" hidden="1" x14ac:dyDescent="0.25">
      <c r="A10791" t="s">
        <v>636</v>
      </c>
      <c r="B10791" t="s">
        <v>637</v>
      </c>
      <c r="C10791" t="s">
        <v>638</v>
      </c>
      <c r="D10791" t="s">
        <v>639</v>
      </c>
      <c r="E10791" t="s">
        <v>640</v>
      </c>
      <c r="F10791" t="s">
        <v>349</v>
      </c>
      <c r="G10791" t="s">
        <v>219</v>
      </c>
      <c r="H10791" t="s">
        <v>226</v>
      </c>
      <c r="I10791" t="s">
        <v>227</v>
      </c>
      <c r="K10791" t="s">
        <v>222</v>
      </c>
      <c r="O10791" t="s">
        <v>266</v>
      </c>
      <c r="P10791">
        <v>2025</v>
      </c>
    </row>
    <row r="10792" spans="1:16" hidden="1" x14ac:dyDescent="0.25">
      <c r="A10792" t="s">
        <v>636</v>
      </c>
      <c r="B10792" t="s">
        <v>637</v>
      </c>
      <c r="C10792" t="s">
        <v>638</v>
      </c>
      <c r="D10792" t="s">
        <v>639</v>
      </c>
      <c r="E10792" t="s">
        <v>640</v>
      </c>
      <c r="F10792" t="s">
        <v>349</v>
      </c>
      <c r="G10792" t="s">
        <v>219</v>
      </c>
      <c r="H10792" t="s">
        <v>226</v>
      </c>
      <c r="I10792" t="s">
        <v>227</v>
      </c>
      <c r="K10792" t="s">
        <v>222</v>
      </c>
      <c r="O10792" t="s">
        <v>195</v>
      </c>
      <c r="P10792">
        <v>2030</v>
      </c>
    </row>
    <row r="10793" spans="1:16" hidden="1" x14ac:dyDescent="0.25">
      <c r="A10793" t="s">
        <v>636</v>
      </c>
      <c r="B10793" t="s">
        <v>637</v>
      </c>
      <c r="C10793" t="s">
        <v>638</v>
      </c>
      <c r="D10793" t="s">
        <v>639</v>
      </c>
      <c r="E10793" t="s">
        <v>640</v>
      </c>
      <c r="F10793" t="s">
        <v>349</v>
      </c>
      <c r="G10793" t="s">
        <v>219</v>
      </c>
      <c r="H10793" t="s">
        <v>226</v>
      </c>
      <c r="I10793" t="s">
        <v>227</v>
      </c>
      <c r="K10793" t="s">
        <v>222</v>
      </c>
      <c r="O10793" t="s">
        <v>195</v>
      </c>
      <c r="P10793">
        <v>2040</v>
      </c>
    </row>
    <row r="10794" spans="1:16" hidden="1" x14ac:dyDescent="0.25">
      <c r="A10794" t="s">
        <v>636</v>
      </c>
      <c r="B10794" t="s">
        <v>637</v>
      </c>
      <c r="C10794" t="s">
        <v>638</v>
      </c>
      <c r="D10794" t="s">
        <v>639</v>
      </c>
      <c r="E10794" t="s">
        <v>640</v>
      </c>
      <c r="F10794" t="s">
        <v>349</v>
      </c>
      <c r="G10794" t="s">
        <v>219</v>
      </c>
      <c r="H10794" t="s">
        <v>226</v>
      </c>
      <c r="I10794" t="s">
        <v>227</v>
      </c>
      <c r="K10794" t="s">
        <v>222</v>
      </c>
      <c r="O10794" t="s">
        <v>195</v>
      </c>
      <c r="P10794">
        <v>2050</v>
      </c>
    </row>
    <row r="10795" spans="1:16" hidden="1" x14ac:dyDescent="0.25">
      <c r="A10795" t="s">
        <v>636</v>
      </c>
      <c r="B10795" t="s">
        <v>637</v>
      </c>
      <c r="C10795" t="s">
        <v>638</v>
      </c>
      <c r="D10795" t="s">
        <v>639</v>
      </c>
      <c r="E10795" t="s">
        <v>640</v>
      </c>
      <c r="F10795" t="s">
        <v>349</v>
      </c>
      <c r="G10795" t="s">
        <v>219</v>
      </c>
      <c r="H10795" t="s">
        <v>226</v>
      </c>
      <c r="I10795" t="s">
        <v>227</v>
      </c>
      <c r="K10795" t="s">
        <v>222</v>
      </c>
      <c r="O10795" t="s">
        <v>265</v>
      </c>
      <c r="P10795">
        <v>2050</v>
      </c>
    </row>
    <row r="10796" spans="1:16" hidden="1" x14ac:dyDescent="0.25">
      <c r="A10796" t="s">
        <v>636</v>
      </c>
      <c r="B10796" t="s">
        <v>637</v>
      </c>
      <c r="C10796" t="s">
        <v>638</v>
      </c>
      <c r="D10796" t="s">
        <v>639</v>
      </c>
      <c r="E10796" t="s">
        <v>640</v>
      </c>
      <c r="F10796" t="s">
        <v>349</v>
      </c>
      <c r="G10796" t="s">
        <v>219</v>
      </c>
      <c r="H10796" t="s">
        <v>226</v>
      </c>
      <c r="I10796" t="s">
        <v>227</v>
      </c>
      <c r="K10796" t="s">
        <v>222</v>
      </c>
      <c r="O10796" t="s">
        <v>266</v>
      </c>
      <c r="P10796">
        <v>2050</v>
      </c>
    </row>
    <row r="10797" spans="1:16" hidden="1" x14ac:dyDescent="0.25">
      <c r="A10797" t="s">
        <v>636</v>
      </c>
      <c r="B10797" t="s">
        <v>637</v>
      </c>
      <c r="C10797" t="s">
        <v>638</v>
      </c>
      <c r="D10797" t="s">
        <v>639</v>
      </c>
      <c r="E10797" t="s">
        <v>640</v>
      </c>
      <c r="F10797" t="s">
        <v>349</v>
      </c>
      <c r="G10797" t="s">
        <v>219</v>
      </c>
      <c r="H10797" t="s">
        <v>318</v>
      </c>
      <c r="I10797" t="s">
        <v>319</v>
      </c>
      <c r="K10797" t="s">
        <v>222</v>
      </c>
      <c r="O10797" t="s">
        <v>195</v>
      </c>
      <c r="P10797">
        <v>2020</v>
      </c>
    </row>
    <row r="10798" spans="1:16" hidden="1" x14ac:dyDescent="0.25">
      <c r="A10798" t="s">
        <v>636</v>
      </c>
      <c r="B10798" t="s">
        <v>637</v>
      </c>
      <c r="C10798" t="s">
        <v>638</v>
      </c>
      <c r="D10798" t="s">
        <v>639</v>
      </c>
      <c r="E10798" t="s">
        <v>640</v>
      </c>
      <c r="F10798" t="s">
        <v>349</v>
      </c>
      <c r="G10798" t="s">
        <v>219</v>
      </c>
      <c r="H10798" t="s">
        <v>318</v>
      </c>
      <c r="I10798" t="s">
        <v>319</v>
      </c>
      <c r="K10798" t="s">
        <v>222</v>
      </c>
      <c r="O10798" t="s">
        <v>195</v>
      </c>
      <c r="P10798">
        <v>2025</v>
      </c>
    </row>
    <row r="10799" spans="1:16" hidden="1" x14ac:dyDescent="0.25">
      <c r="A10799" t="s">
        <v>636</v>
      </c>
      <c r="B10799" t="s">
        <v>637</v>
      </c>
      <c r="C10799" t="s">
        <v>638</v>
      </c>
      <c r="D10799" t="s">
        <v>639</v>
      </c>
      <c r="E10799" t="s">
        <v>640</v>
      </c>
      <c r="F10799" t="s">
        <v>349</v>
      </c>
      <c r="G10799" t="s">
        <v>219</v>
      </c>
      <c r="H10799" t="s">
        <v>318</v>
      </c>
      <c r="I10799" t="s">
        <v>319</v>
      </c>
      <c r="K10799" t="s">
        <v>222</v>
      </c>
      <c r="O10799" t="s">
        <v>265</v>
      </c>
      <c r="P10799">
        <v>2025</v>
      </c>
    </row>
    <row r="10800" spans="1:16" hidden="1" x14ac:dyDescent="0.25">
      <c r="A10800" t="s">
        <v>636</v>
      </c>
      <c r="B10800" t="s">
        <v>637</v>
      </c>
      <c r="C10800" t="s">
        <v>638</v>
      </c>
      <c r="D10800" t="s">
        <v>639</v>
      </c>
      <c r="E10800" t="s">
        <v>640</v>
      </c>
      <c r="F10800" t="s">
        <v>349</v>
      </c>
      <c r="G10800" t="s">
        <v>219</v>
      </c>
      <c r="H10800" t="s">
        <v>318</v>
      </c>
      <c r="I10800" t="s">
        <v>319</v>
      </c>
      <c r="K10800" t="s">
        <v>222</v>
      </c>
      <c r="O10800" t="s">
        <v>266</v>
      </c>
      <c r="P10800">
        <v>2025</v>
      </c>
    </row>
    <row r="10801" spans="1:17" hidden="1" x14ac:dyDescent="0.25">
      <c r="A10801" t="s">
        <v>636</v>
      </c>
      <c r="B10801" t="s">
        <v>637</v>
      </c>
      <c r="C10801" t="s">
        <v>638</v>
      </c>
      <c r="D10801" t="s">
        <v>639</v>
      </c>
      <c r="E10801" t="s">
        <v>640</v>
      </c>
      <c r="F10801" t="s">
        <v>349</v>
      </c>
      <c r="G10801" t="s">
        <v>219</v>
      </c>
      <c r="H10801" t="s">
        <v>318</v>
      </c>
      <c r="I10801" t="s">
        <v>319</v>
      </c>
      <c r="K10801" t="s">
        <v>222</v>
      </c>
      <c r="O10801" t="s">
        <v>195</v>
      </c>
      <c r="P10801">
        <v>2030</v>
      </c>
    </row>
    <row r="10802" spans="1:17" hidden="1" x14ac:dyDescent="0.25">
      <c r="A10802" t="s">
        <v>636</v>
      </c>
      <c r="B10802" t="s">
        <v>637</v>
      </c>
      <c r="C10802" t="s">
        <v>638</v>
      </c>
      <c r="D10802" t="s">
        <v>639</v>
      </c>
      <c r="E10802" t="s">
        <v>640</v>
      </c>
      <c r="F10802" t="s">
        <v>349</v>
      </c>
      <c r="G10802" t="s">
        <v>219</v>
      </c>
      <c r="H10802" t="s">
        <v>318</v>
      </c>
      <c r="I10802" t="s">
        <v>319</v>
      </c>
      <c r="K10802" t="s">
        <v>222</v>
      </c>
      <c r="O10802" t="s">
        <v>195</v>
      </c>
      <c r="P10802">
        <v>2040</v>
      </c>
    </row>
    <row r="10803" spans="1:17" hidden="1" x14ac:dyDescent="0.25">
      <c r="A10803" t="s">
        <v>636</v>
      </c>
      <c r="B10803" t="s">
        <v>637</v>
      </c>
      <c r="C10803" t="s">
        <v>638</v>
      </c>
      <c r="D10803" t="s">
        <v>639</v>
      </c>
      <c r="E10803" t="s">
        <v>640</v>
      </c>
      <c r="F10803" t="s">
        <v>349</v>
      </c>
      <c r="G10803" t="s">
        <v>219</v>
      </c>
      <c r="H10803" t="s">
        <v>318</v>
      </c>
      <c r="I10803" t="s">
        <v>319</v>
      </c>
      <c r="K10803" t="s">
        <v>222</v>
      </c>
      <c r="O10803" t="s">
        <v>195</v>
      </c>
      <c r="P10803">
        <v>2050</v>
      </c>
    </row>
    <row r="10804" spans="1:17" hidden="1" x14ac:dyDescent="0.25">
      <c r="A10804" t="s">
        <v>636</v>
      </c>
      <c r="B10804" t="s">
        <v>637</v>
      </c>
      <c r="C10804" t="s">
        <v>638</v>
      </c>
      <c r="D10804" t="s">
        <v>639</v>
      </c>
      <c r="E10804" t="s">
        <v>640</v>
      </c>
      <c r="F10804" t="s">
        <v>349</v>
      </c>
      <c r="G10804" t="s">
        <v>219</v>
      </c>
      <c r="H10804" t="s">
        <v>318</v>
      </c>
      <c r="I10804" t="s">
        <v>319</v>
      </c>
      <c r="K10804" t="s">
        <v>222</v>
      </c>
      <c r="O10804" t="s">
        <v>265</v>
      </c>
      <c r="P10804">
        <v>2050</v>
      </c>
    </row>
    <row r="10805" spans="1:17" hidden="1" x14ac:dyDescent="0.25">
      <c r="A10805" t="s">
        <v>636</v>
      </c>
      <c r="B10805" t="s">
        <v>637</v>
      </c>
      <c r="C10805" t="s">
        <v>638</v>
      </c>
      <c r="D10805" t="s">
        <v>639</v>
      </c>
      <c r="E10805" t="s">
        <v>640</v>
      </c>
      <c r="F10805" t="s">
        <v>349</v>
      </c>
      <c r="G10805" t="s">
        <v>219</v>
      </c>
      <c r="H10805" t="s">
        <v>318</v>
      </c>
      <c r="I10805" t="s">
        <v>319</v>
      </c>
      <c r="K10805" t="s">
        <v>222</v>
      </c>
      <c r="O10805" t="s">
        <v>266</v>
      </c>
      <c r="P10805">
        <v>2050</v>
      </c>
    </row>
    <row r="10806" spans="1:17" hidden="1" x14ac:dyDescent="0.2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hidden="1" x14ac:dyDescent="0.2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hidden="1" x14ac:dyDescent="0.2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hidden="1" x14ac:dyDescent="0.2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hidden="1" x14ac:dyDescent="0.2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hidden="1" x14ac:dyDescent="0.2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hidden="1" x14ac:dyDescent="0.2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hidden="1" x14ac:dyDescent="0.2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hidden="1" x14ac:dyDescent="0.2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hidden="1" x14ac:dyDescent="0.2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hidden="1" x14ac:dyDescent="0.2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hidden="1" x14ac:dyDescent="0.2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hidden="1" x14ac:dyDescent="0.2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hidden="1" x14ac:dyDescent="0.2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hidden="1" x14ac:dyDescent="0.2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hidden="1" x14ac:dyDescent="0.2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hidden="1" x14ac:dyDescent="0.2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hidden="1" x14ac:dyDescent="0.2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hidden="1" x14ac:dyDescent="0.2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hidden="1" x14ac:dyDescent="0.2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hidden="1" x14ac:dyDescent="0.2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hidden="1" x14ac:dyDescent="0.2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hidden="1" x14ac:dyDescent="0.2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hidden="1" x14ac:dyDescent="0.2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hidden="1" x14ac:dyDescent="0.2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hidden="1" x14ac:dyDescent="0.2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hidden="1" x14ac:dyDescent="0.2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hidden="1" x14ac:dyDescent="0.2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hidden="1" x14ac:dyDescent="0.2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hidden="1" x14ac:dyDescent="0.2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hidden="1" x14ac:dyDescent="0.2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hidden="1" x14ac:dyDescent="0.2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hidden="1" x14ac:dyDescent="0.2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hidden="1" x14ac:dyDescent="0.2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hidden="1" x14ac:dyDescent="0.2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hidden="1" x14ac:dyDescent="0.2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hidden="1" x14ac:dyDescent="0.2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hidden="1" x14ac:dyDescent="0.2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hidden="1" x14ac:dyDescent="0.2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hidden="1" x14ac:dyDescent="0.2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hidden="1" x14ac:dyDescent="0.2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hidden="1" x14ac:dyDescent="0.2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hidden="1" x14ac:dyDescent="0.2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hidden="1" x14ac:dyDescent="0.2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hidden="1" x14ac:dyDescent="0.2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hidden="1" x14ac:dyDescent="0.2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hidden="1" x14ac:dyDescent="0.2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hidden="1" x14ac:dyDescent="0.2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hidden="1" x14ac:dyDescent="0.2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hidden="1" x14ac:dyDescent="0.2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hidden="1" x14ac:dyDescent="0.2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hidden="1" x14ac:dyDescent="0.2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hidden="1" x14ac:dyDescent="0.2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hidden="1" x14ac:dyDescent="0.2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hidden="1" x14ac:dyDescent="0.2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hidden="1" x14ac:dyDescent="0.2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hidden="1" x14ac:dyDescent="0.2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hidden="1" x14ac:dyDescent="0.2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hidden="1" x14ac:dyDescent="0.2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hidden="1" x14ac:dyDescent="0.2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hidden="1" x14ac:dyDescent="0.2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hidden="1" x14ac:dyDescent="0.2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hidden="1" x14ac:dyDescent="0.2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hidden="1" x14ac:dyDescent="0.2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hidden="1" x14ac:dyDescent="0.2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hidden="1" x14ac:dyDescent="0.2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hidden="1" x14ac:dyDescent="0.2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hidden="1" x14ac:dyDescent="0.2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hidden="1" x14ac:dyDescent="0.2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hidden="1" x14ac:dyDescent="0.2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hidden="1" x14ac:dyDescent="0.2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hidden="1" x14ac:dyDescent="0.2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hidden="1" x14ac:dyDescent="0.2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hidden="1" x14ac:dyDescent="0.2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hidden="1" x14ac:dyDescent="0.2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hidden="1" x14ac:dyDescent="0.2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hidden="1" x14ac:dyDescent="0.2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hidden="1" x14ac:dyDescent="0.2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hidden="1" x14ac:dyDescent="0.2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hidden="1" x14ac:dyDescent="0.2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hidden="1" x14ac:dyDescent="0.2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hidden="1" x14ac:dyDescent="0.2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hidden="1" x14ac:dyDescent="0.2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hidden="1" x14ac:dyDescent="0.2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hidden="1" x14ac:dyDescent="0.2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hidden="1" x14ac:dyDescent="0.2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hidden="1" x14ac:dyDescent="0.2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hidden="1" x14ac:dyDescent="0.2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hidden="1" x14ac:dyDescent="0.2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hidden="1" x14ac:dyDescent="0.2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hidden="1" x14ac:dyDescent="0.2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hidden="1" x14ac:dyDescent="0.2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hidden="1" x14ac:dyDescent="0.2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hidden="1" x14ac:dyDescent="0.2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hidden="1" x14ac:dyDescent="0.2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hidden="1" x14ac:dyDescent="0.2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hidden="1" x14ac:dyDescent="0.2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hidden="1" x14ac:dyDescent="0.2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hidden="1" x14ac:dyDescent="0.2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hidden="1" x14ac:dyDescent="0.2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hidden="1" x14ac:dyDescent="0.2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hidden="1" x14ac:dyDescent="0.2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hidden="1" x14ac:dyDescent="0.2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hidden="1" x14ac:dyDescent="0.2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hidden="1" x14ac:dyDescent="0.2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hidden="1" x14ac:dyDescent="0.2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hidden="1" x14ac:dyDescent="0.2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hidden="1" x14ac:dyDescent="0.2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hidden="1" x14ac:dyDescent="0.2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hidden="1" x14ac:dyDescent="0.2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hidden="1" x14ac:dyDescent="0.2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hidden="1" x14ac:dyDescent="0.2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hidden="1" x14ac:dyDescent="0.2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hidden="1" x14ac:dyDescent="0.2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hidden="1" x14ac:dyDescent="0.2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hidden="1" x14ac:dyDescent="0.2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hidden="1" x14ac:dyDescent="0.2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hidden="1" x14ac:dyDescent="0.2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hidden="1" x14ac:dyDescent="0.2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hidden="1" x14ac:dyDescent="0.2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hidden="1" x14ac:dyDescent="0.2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hidden="1" x14ac:dyDescent="0.2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hidden="1" x14ac:dyDescent="0.2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hidden="1" x14ac:dyDescent="0.2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hidden="1" x14ac:dyDescent="0.2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hidden="1" x14ac:dyDescent="0.2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hidden="1" x14ac:dyDescent="0.2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hidden="1" x14ac:dyDescent="0.2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hidden="1" x14ac:dyDescent="0.2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hidden="1" x14ac:dyDescent="0.2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hidden="1" x14ac:dyDescent="0.2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hidden="1" x14ac:dyDescent="0.2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hidden="1" x14ac:dyDescent="0.2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hidden="1" x14ac:dyDescent="0.2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hidden="1" x14ac:dyDescent="0.2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hidden="1" x14ac:dyDescent="0.2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hidden="1" x14ac:dyDescent="0.2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hidden="1" x14ac:dyDescent="0.2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hidden="1" x14ac:dyDescent="0.2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hidden="1" x14ac:dyDescent="0.2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hidden="1" x14ac:dyDescent="0.2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hidden="1" x14ac:dyDescent="0.2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hidden="1" x14ac:dyDescent="0.2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hidden="1" x14ac:dyDescent="0.2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hidden="1" x14ac:dyDescent="0.2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hidden="1" x14ac:dyDescent="0.2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hidden="1" x14ac:dyDescent="0.2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hidden="1" x14ac:dyDescent="0.2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hidden="1" x14ac:dyDescent="0.2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hidden="1" x14ac:dyDescent="0.2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hidden="1" x14ac:dyDescent="0.2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hidden="1" x14ac:dyDescent="0.2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hidden="1" x14ac:dyDescent="0.2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hidden="1" x14ac:dyDescent="0.2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hidden="1" x14ac:dyDescent="0.2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hidden="1" x14ac:dyDescent="0.2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hidden="1" x14ac:dyDescent="0.2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hidden="1" x14ac:dyDescent="0.2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hidden="1" x14ac:dyDescent="0.2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hidden="1" x14ac:dyDescent="0.2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hidden="1" x14ac:dyDescent="0.2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hidden="1" x14ac:dyDescent="0.2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hidden="1" x14ac:dyDescent="0.2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hidden="1" x14ac:dyDescent="0.2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hidden="1" x14ac:dyDescent="0.2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hidden="1" x14ac:dyDescent="0.2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hidden="1" x14ac:dyDescent="0.2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hidden="1" x14ac:dyDescent="0.2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hidden="1" x14ac:dyDescent="0.2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hidden="1" x14ac:dyDescent="0.2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hidden="1" x14ac:dyDescent="0.2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hidden="1" x14ac:dyDescent="0.2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hidden="1" x14ac:dyDescent="0.2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hidden="1" x14ac:dyDescent="0.2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hidden="1" x14ac:dyDescent="0.2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hidden="1" x14ac:dyDescent="0.2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hidden="1" x14ac:dyDescent="0.2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hidden="1" x14ac:dyDescent="0.2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hidden="1" x14ac:dyDescent="0.2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hidden="1" x14ac:dyDescent="0.2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hidden="1" x14ac:dyDescent="0.2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hidden="1" x14ac:dyDescent="0.2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hidden="1" x14ac:dyDescent="0.2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hidden="1" x14ac:dyDescent="0.2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hidden="1" x14ac:dyDescent="0.2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hidden="1" x14ac:dyDescent="0.2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hidden="1" x14ac:dyDescent="0.2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hidden="1" x14ac:dyDescent="0.2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hidden="1" x14ac:dyDescent="0.2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hidden="1" x14ac:dyDescent="0.2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hidden="1" x14ac:dyDescent="0.2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hidden="1" x14ac:dyDescent="0.2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hidden="1" x14ac:dyDescent="0.2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hidden="1" x14ac:dyDescent="0.2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hidden="1" x14ac:dyDescent="0.2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hidden="1" x14ac:dyDescent="0.2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hidden="1" x14ac:dyDescent="0.2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hidden="1" x14ac:dyDescent="0.2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hidden="1" x14ac:dyDescent="0.2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hidden="1" x14ac:dyDescent="0.2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hidden="1" x14ac:dyDescent="0.2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hidden="1" x14ac:dyDescent="0.2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hidden="1" x14ac:dyDescent="0.2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hidden="1" x14ac:dyDescent="0.2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hidden="1" x14ac:dyDescent="0.2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hidden="1" x14ac:dyDescent="0.2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hidden="1" x14ac:dyDescent="0.2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hidden="1" x14ac:dyDescent="0.2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hidden="1" x14ac:dyDescent="0.2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hidden="1" x14ac:dyDescent="0.2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hidden="1" x14ac:dyDescent="0.2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hidden="1" x14ac:dyDescent="0.2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hidden="1" x14ac:dyDescent="0.2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hidden="1" x14ac:dyDescent="0.2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hidden="1" x14ac:dyDescent="0.2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hidden="1" x14ac:dyDescent="0.2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hidden="1" x14ac:dyDescent="0.25">
      <c r="A11022" t="s">
        <v>656</v>
      </c>
      <c r="B11022" t="s">
        <v>657</v>
      </c>
      <c r="C11022" t="s">
        <v>638</v>
      </c>
      <c r="D11022" t="s">
        <v>639</v>
      </c>
      <c r="E11022" t="s">
        <v>640</v>
      </c>
      <c r="F11022" t="s">
        <v>188</v>
      </c>
      <c r="G11022" t="s">
        <v>219</v>
      </c>
      <c r="H11022" t="s">
        <v>220</v>
      </c>
      <c r="I11022" t="s">
        <v>221</v>
      </c>
      <c r="K11022" t="s">
        <v>222</v>
      </c>
      <c r="O11022" t="s">
        <v>195</v>
      </c>
      <c r="P11022">
        <v>2020</v>
      </c>
    </row>
    <row r="11023" spans="1:17" hidden="1" x14ac:dyDescent="0.25">
      <c r="A11023" t="s">
        <v>656</v>
      </c>
      <c r="B11023" t="s">
        <v>657</v>
      </c>
      <c r="C11023" t="s">
        <v>638</v>
      </c>
      <c r="D11023" t="s">
        <v>639</v>
      </c>
      <c r="E11023" t="s">
        <v>640</v>
      </c>
      <c r="F11023" t="s">
        <v>188</v>
      </c>
      <c r="G11023" t="s">
        <v>219</v>
      </c>
      <c r="H11023" t="s">
        <v>220</v>
      </c>
      <c r="I11023" t="s">
        <v>221</v>
      </c>
      <c r="K11023" t="s">
        <v>222</v>
      </c>
      <c r="O11023" t="s">
        <v>195</v>
      </c>
      <c r="P11023">
        <v>2025</v>
      </c>
    </row>
    <row r="11024" spans="1:17" hidden="1" x14ac:dyDescent="0.25">
      <c r="A11024" t="s">
        <v>656</v>
      </c>
      <c r="B11024" t="s">
        <v>657</v>
      </c>
      <c r="C11024" t="s">
        <v>638</v>
      </c>
      <c r="D11024" t="s">
        <v>639</v>
      </c>
      <c r="E11024" t="s">
        <v>640</v>
      </c>
      <c r="F11024" t="s">
        <v>188</v>
      </c>
      <c r="G11024" t="s">
        <v>219</v>
      </c>
      <c r="H11024" t="s">
        <v>220</v>
      </c>
      <c r="I11024" t="s">
        <v>221</v>
      </c>
      <c r="K11024" t="s">
        <v>222</v>
      </c>
      <c r="O11024" t="s">
        <v>265</v>
      </c>
      <c r="P11024">
        <v>2025</v>
      </c>
    </row>
    <row r="11025" spans="1:16" hidden="1" x14ac:dyDescent="0.25">
      <c r="A11025" t="s">
        <v>656</v>
      </c>
      <c r="B11025" t="s">
        <v>657</v>
      </c>
      <c r="C11025" t="s">
        <v>638</v>
      </c>
      <c r="D11025" t="s">
        <v>639</v>
      </c>
      <c r="E11025" t="s">
        <v>640</v>
      </c>
      <c r="F11025" t="s">
        <v>188</v>
      </c>
      <c r="G11025" t="s">
        <v>219</v>
      </c>
      <c r="H11025" t="s">
        <v>220</v>
      </c>
      <c r="I11025" t="s">
        <v>221</v>
      </c>
      <c r="K11025" t="s">
        <v>222</v>
      </c>
      <c r="O11025" t="s">
        <v>266</v>
      </c>
      <c r="P11025">
        <v>2025</v>
      </c>
    </row>
    <row r="11026" spans="1:16" hidden="1" x14ac:dyDescent="0.25">
      <c r="A11026" t="s">
        <v>656</v>
      </c>
      <c r="B11026" t="s">
        <v>657</v>
      </c>
      <c r="C11026" t="s">
        <v>638</v>
      </c>
      <c r="D11026" t="s">
        <v>639</v>
      </c>
      <c r="E11026" t="s">
        <v>640</v>
      </c>
      <c r="F11026" t="s">
        <v>188</v>
      </c>
      <c r="G11026" t="s">
        <v>219</v>
      </c>
      <c r="H11026" t="s">
        <v>220</v>
      </c>
      <c r="I11026" t="s">
        <v>221</v>
      </c>
      <c r="K11026" t="s">
        <v>222</v>
      </c>
      <c r="O11026" t="s">
        <v>195</v>
      </c>
      <c r="P11026">
        <v>2030</v>
      </c>
    </row>
    <row r="11027" spans="1:16" hidden="1" x14ac:dyDescent="0.25">
      <c r="A11027" t="s">
        <v>656</v>
      </c>
      <c r="B11027" t="s">
        <v>657</v>
      </c>
      <c r="C11027" t="s">
        <v>638</v>
      </c>
      <c r="D11027" t="s">
        <v>639</v>
      </c>
      <c r="E11027" t="s">
        <v>640</v>
      </c>
      <c r="F11027" t="s">
        <v>188</v>
      </c>
      <c r="G11027" t="s">
        <v>219</v>
      </c>
      <c r="H11027" t="s">
        <v>220</v>
      </c>
      <c r="I11027" t="s">
        <v>221</v>
      </c>
      <c r="K11027" t="s">
        <v>222</v>
      </c>
      <c r="O11027" t="s">
        <v>195</v>
      </c>
      <c r="P11027">
        <v>2040</v>
      </c>
    </row>
    <row r="11028" spans="1:16" hidden="1" x14ac:dyDescent="0.25">
      <c r="A11028" t="s">
        <v>656</v>
      </c>
      <c r="B11028" t="s">
        <v>657</v>
      </c>
      <c r="C11028" t="s">
        <v>638</v>
      </c>
      <c r="D11028" t="s">
        <v>639</v>
      </c>
      <c r="E11028" t="s">
        <v>640</v>
      </c>
      <c r="F11028" t="s">
        <v>188</v>
      </c>
      <c r="G11028" t="s">
        <v>219</v>
      </c>
      <c r="H11028" t="s">
        <v>220</v>
      </c>
      <c r="I11028" t="s">
        <v>221</v>
      </c>
      <c r="K11028" t="s">
        <v>222</v>
      </c>
      <c r="O11028" t="s">
        <v>195</v>
      </c>
      <c r="P11028">
        <v>2050</v>
      </c>
    </row>
    <row r="11029" spans="1:16" hidden="1" x14ac:dyDescent="0.25">
      <c r="A11029" t="s">
        <v>656</v>
      </c>
      <c r="B11029" t="s">
        <v>657</v>
      </c>
      <c r="C11029" t="s">
        <v>638</v>
      </c>
      <c r="D11029" t="s">
        <v>639</v>
      </c>
      <c r="E11029" t="s">
        <v>640</v>
      </c>
      <c r="F11029" t="s">
        <v>188</v>
      </c>
      <c r="G11029" t="s">
        <v>219</v>
      </c>
      <c r="H11029" t="s">
        <v>220</v>
      </c>
      <c r="I11029" t="s">
        <v>221</v>
      </c>
      <c r="K11029" t="s">
        <v>222</v>
      </c>
      <c r="O11029" t="s">
        <v>265</v>
      </c>
      <c r="P11029">
        <v>2050</v>
      </c>
    </row>
    <row r="11030" spans="1:16" hidden="1" x14ac:dyDescent="0.25">
      <c r="A11030" t="s">
        <v>656</v>
      </c>
      <c r="B11030" t="s">
        <v>657</v>
      </c>
      <c r="C11030" t="s">
        <v>638</v>
      </c>
      <c r="D11030" t="s">
        <v>639</v>
      </c>
      <c r="E11030" t="s">
        <v>640</v>
      </c>
      <c r="F11030" t="s">
        <v>188</v>
      </c>
      <c r="G11030" t="s">
        <v>219</v>
      </c>
      <c r="H11030" t="s">
        <v>220</v>
      </c>
      <c r="I11030" t="s">
        <v>221</v>
      </c>
      <c r="K11030" t="s">
        <v>222</v>
      </c>
      <c r="O11030" t="s">
        <v>266</v>
      </c>
      <c r="P11030">
        <v>2050</v>
      </c>
    </row>
    <row r="11031" spans="1:16" hidden="1" x14ac:dyDescent="0.25">
      <c r="A11031" t="s">
        <v>656</v>
      </c>
      <c r="B11031" t="s">
        <v>657</v>
      </c>
      <c r="C11031" t="s">
        <v>638</v>
      </c>
      <c r="D11031" t="s">
        <v>639</v>
      </c>
      <c r="E11031" t="s">
        <v>640</v>
      </c>
      <c r="F11031" t="s">
        <v>188</v>
      </c>
      <c r="G11031" t="s">
        <v>219</v>
      </c>
      <c r="H11031" t="s">
        <v>224</v>
      </c>
      <c r="I11031" t="s">
        <v>225</v>
      </c>
      <c r="K11031" t="s">
        <v>222</v>
      </c>
      <c r="O11031" t="s">
        <v>195</v>
      </c>
      <c r="P11031">
        <v>2020</v>
      </c>
    </row>
    <row r="11032" spans="1:16" hidden="1" x14ac:dyDescent="0.25">
      <c r="A11032" t="s">
        <v>656</v>
      </c>
      <c r="B11032" t="s">
        <v>657</v>
      </c>
      <c r="C11032" t="s">
        <v>638</v>
      </c>
      <c r="D11032" t="s">
        <v>639</v>
      </c>
      <c r="E11032" t="s">
        <v>640</v>
      </c>
      <c r="F11032" t="s">
        <v>188</v>
      </c>
      <c r="G11032" t="s">
        <v>219</v>
      </c>
      <c r="H11032" t="s">
        <v>224</v>
      </c>
      <c r="I11032" t="s">
        <v>225</v>
      </c>
      <c r="K11032" t="s">
        <v>222</v>
      </c>
      <c r="O11032" t="s">
        <v>195</v>
      </c>
      <c r="P11032">
        <v>2025</v>
      </c>
    </row>
    <row r="11033" spans="1:16" hidden="1" x14ac:dyDescent="0.25">
      <c r="A11033" t="s">
        <v>656</v>
      </c>
      <c r="B11033" t="s">
        <v>657</v>
      </c>
      <c r="C11033" t="s">
        <v>638</v>
      </c>
      <c r="D11033" t="s">
        <v>639</v>
      </c>
      <c r="E11033" t="s">
        <v>640</v>
      </c>
      <c r="F11033" t="s">
        <v>188</v>
      </c>
      <c r="G11033" t="s">
        <v>219</v>
      </c>
      <c r="H11033" t="s">
        <v>224</v>
      </c>
      <c r="I11033" t="s">
        <v>225</v>
      </c>
      <c r="K11033" t="s">
        <v>222</v>
      </c>
      <c r="O11033" t="s">
        <v>265</v>
      </c>
      <c r="P11033">
        <v>2025</v>
      </c>
    </row>
    <row r="11034" spans="1:16" hidden="1" x14ac:dyDescent="0.25">
      <c r="A11034" t="s">
        <v>656</v>
      </c>
      <c r="B11034" t="s">
        <v>657</v>
      </c>
      <c r="C11034" t="s">
        <v>638</v>
      </c>
      <c r="D11034" t="s">
        <v>639</v>
      </c>
      <c r="E11034" t="s">
        <v>640</v>
      </c>
      <c r="F11034" t="s">
        <v>188</v>
      </c>
      <c r="G11034" t="s">
        <v>219</v>
      </c>
      <c r="H11034" t="s">
        <v>224</v>
      </c>
      <c r="I11034" t="s">
        <v>225</v>
      </c>
      <c r="K11034" t="s">
        <v>222</v>
      </c>
      <c r="O11034" t="s">
        <v>266</v>
      </c>
      <c r="P11034">
        <v>2025</v>
      </c>
    </row>
    <row r="11035" spans="1:16" hidden="1" x14ac:dyDescent="0.25">
      <c r="A11035" t="s">
        <v>656</v>
      </c>
      <c r="B11035" t="s">
        <v>657</v>
      </c>
      <c r="C11035" t="s">
        <v>638</v>
      </c>
      <c r="D11035" t="s">
        <v>639</v>
      </c>
      <c r="E11035" t="s">
        <v>640</v>
      </c>
      <c r="F11035" t="s">
        <v>188</v>
      </c>
      <c r="G11035" t="s">
        <v>219</v>
      </c>
      <c r="H11035" t="s">
        <v>224</v>
      </c>
      <c r="I11035" t="s">
        <v>225</v>
      </c>
      <c r="K11035" t="s">
        <v>222</v>
      </c>
      <c r="O11035" t="s">
        <v>195</v>
      </c>
      <c r="P11035">
        <v>2030</v>
      </c>
    </row>
    <row r="11036" spans="1:16" hidden="1" x14ac:dyDescent="0.25">
      <c r="A11036" t="s">
        <v>656</v>
      </c>
      <c r="B11036" t="s">
        <v>657</v>
      </c>
      <c r="C11036" t="s">
        <v>638</v>
      </c>
      <c r="D11036" t="s">
        <v>639</v>
      </c>
      <c r="E11036" t="s">
        <v>640</v>
      </c>
      <c r="F11036" t="s">
        <v>188</v>
      </c>
      <c r="G11036" t="s">
        <v>219</v>
      </c>
      <c r="H11036" t="s">
        <v>224</v>
      </c>
      <c r="I11036" t="s">
        <v>225</v>
      </c>
      <c r="K11036" t="s">
        <v>222</v>
      </c>
      <c r="O11036" t="s">
        <v>195</v>
      </c>
      <c r="P11036">
        <v>2040</v>
      </c>
    </row>
    <row r="11037" spans="1:16" hidden="1" x14ac:dyDescent="0.25">
      <c r="A11037" t="s">
        <v>656</v>
      </c>
      <c r="B11037" t="s">
        <v>657</v>
      </c>
      <c r="C11037" t="s">
        <v>638</v>
      </c>
      <c r="D11037" t="s">
        <v>639</v>
      </c>
      <c r="E11037" t="s">
        <v>640</v>
      </c>
      <c r="F11037" t="s">
        <v>188</v>
      </c>
      <c r="G11037" t="s">
        <v>219</v>
      </c>
      <c r="H11037" t="s">
        <v>224</v>
      </c>
      <c r="I11037" t="s">
        <v>225</v>
      </c>
      <c r="K11037" t="s">
        <v>222</v>
      </c>
      <c r="O11037" t="s">
        <v>195</v>
      </c>
      <c r="P11037">
        <v>2050</v>
      </c>
    </row>
    <row r="11038" spans="1:16" hidden="1" x14ac:dyDescent="0.25">
      <c r="A11038" t="s">
        <v>656</v>
      </c>
      <c r="B11038" t="s">
        <v>657</v>
      </c>
      <c r="C11038" t="s">
        <v>638</v>
      </c>
      <c r="D11038" t="s">
        <v>639</v>
      </c>
      <c r="E11038" t="s">
        <v>640</v>
      </c>
      <c r="F11038" t="s">
        <v>188</v>
      </c>
      <c r="G11038" t="s">
        <v>219</v>
      </c>
      <c r="H11038" t="s">
        <v>224</v>
      </c>
      <c r="I11038" t="s">
        <v>225</v>
      </c>
      <c r="K11038" t="s">
        <v>222</v>
      </c>
      <c r="O11038" t="s">
        <v>265</v>
      </c>
      <c r="P11038">
        <v>2050</v>
      </c>
    </row>
    <row r="11039" spans="1:16" hidden="1" x14ac:dyDescent="0.25">
      <c r="A11039" t="s">
        <v>656</v>
      </c>
      <c r="B11039" t="s">
        <v>657</v>
      </c>
      <c r="C11039" t="s">
        <v>638</v>
      </c>
      <c r="D11039" t="s">
        <v>639</v>
      </c>
      <c r="E11039" t="s">
        <v>640</v>
      </c>
      <c r="F11039" t="s">
        <v>188</v>
      </c>
      <c r="G11039" t="s">
        <v>219</v>
      </c>
      <c r="H11039" t="s">
        <v>224</v>
      </c>
      <c r="I11039" t="s">
        <v>225</v>
      </c>
      <c r="K11039" t="s">
        <v>222</v>
      </c>
      <c r="O11039" t="s">
        <v>266</v>
      </c>
      <c r="P11039">
        <v>2050</v>
      </c>
    </row>
    <row r="11040" spans="1:16" hidden="1" x14ac:dyDescent="0.25">
      <c r="A11040" t="s">
        <v>656</v>
      </c>
      <c r="B11040" t="s">
        <v>657</v>
      </c>
      <c r="C11040" t="s">
        <v>638</v>
      </c>
      <c r="D11040" t="s">
        <v>639</v>
      </c>
      <c r="E11040" t="s">
        <v>640</v>
      </c>
      <c r="F11040" t="s">
        <v>188</v>
      </c>
      <c r="G11040" t="s">
        <v>219</v>
      </c>
      <c r="H11040" t="s">
        <v>226</v>
      </c>
      <c r="I11040" t="s">
        <v>227</v>
      </c>
      <c r="K11040" t="s">
        <v>222</v>
      </c>
      <c r="O11040" t="s">
        <v>195</v>
      </c>
      <c r="P11040">
        <v>2020</v>
      </c>
    </row>
    <row r="11041" spans="1:16" hidden="1" x14ac:dyDescent="0.25">
      <c r="A11041" t="s">
        <v>656</v>
      </c>
      <c r="B11041" t="s">
        <v>657</v>
      </c>
      <c r="C11041" t="s">
        <v>638</v>
      </c>
      <c r="D11041" t="s">
        <v>639</v>
      </c>
      <c r="E11041" t="s">
        <v>640</v>
      </c>
      <c r="F11041" t="s">
        <v>188</v>
      </c>
      <c r="G11041" t="s">
        <v>219</v>
      </c>
      <c r="H11041" t="s">
        <v>226</v>
      </c>
      <c r="I11041" t="s">
        <v>227</v>
      </c>
      <c r="K11041" t="s">
        <v>222</v>
      </c>
      <c r="O11041" t="s">
        <v>195</v>
      </c>
      <c r="P11041">
        <v>2025</v>
      </c>
    </row>
    <row r="11042" spans="1:16" hidden="1" x14ac:dyDescent="0.25">
      <c r="A11042" t="s">
        <v>656</v>
      </c>
      <c r="B11042" t="s">
        <v>657</v>
      </c>
      <c r="C11042" t="s">
        <v>638</v>
      </c>
      <c r="D11042" t="s">
        <v>639</v>
      </c>
      <c r="E11042" t="s">
        <v>640</v>
      </c>
      <c r="F11042" t="s">
        <v>188</v>
      </c>
      <c r="G11042" t="s">
        <v>219</v>
      </c>
      <c r="H11042" t="s">
        <v>226</v>
      </c>
      <c r="I11042" t="s">
        <v>227</v>
      </c>
      <c r="K11042" t="s">
        <v>222</v>
      </c>
      <c r="O11042" t="s">
        <v>265</v>
      </c>
      <c r="P11042">
        <v>2025</v>
      </c>
    </row>
    <row r="11043" spans="1:16" hidden="1" x14ac:dyDescent="0.25">
      <c r="A11043" t="s">
        <v>656</v>
      </c>
      <c r="B11043" t="s">
        <v>657</v>
      </c>
      <c r="C11043" t="s">
        <v>638</v>
      </c>
      <c r="D11043" t="s">
        <v>639</v>
      </c>
      <c r="E11043" t="s">
        <v>640</v>
      </c>
      <c r="F11043" t="s">
        <v>188</v>
      </c>
      <c r="G11043" t="s">
        <v>219</v>
      </c>
      <c r="H11043" t="s">
        <v>226</v>
      </c>
      <c r="I11043" t="s">
        <v>227</v>
      </c>
      <c r="K11043" t="s">
        <v>222</v>
      </c>
      <c r="O11043" t="s">
        <v>266</v>
      </c>
      <c r="P11043">
        <v>2025</v>
      </c>
    </row>
    <row r="11044" spans="1:16" hidden="1" x14ac:dyDescent="0.25">
      <c r="A11044" t="s">
        <v>656</v>
      </c>
      <c r="B11044" t="s">
        <v>657</v>
      </c>
      <c r="C11044" t="s">
        <v>638</v>
      </c>
      <c r="D11044" t="s">
        <v>639</v>
      </c>
      <c r="E11044" t="s">
        <v>640</v>
      </c>
      <c r="F11044" t="s">
        <v>188</v>
      </c>
      <c r="G11044" t="s">
        <v>219</v>
      </c>
      <c r="H11044" t="s">
        <v>226</v>
      </c>
      <c r="I11044" t="s">
        <v>227</v>
      </c>
      <c r="K11044" t="s">
        <v>222</v>
      </c>
      <c r="O11044" t="s">
        <v>195</v>
      </c>
      <c r="P11044">
        <v>2030</v>
      </c>
    </row>
    <row r="11045" spans="1:16" hidden="1" x14ac:dyDescent="0.25">
      <c r="A11045" t="s">
        <v>656</v>
      </c>
      <c r="B11045" t="s">
        <v>657</v>
      </c>
      <c r="C11045" t="s">
        <v>638</v>
      </c>
      <c r="D11045" t="s">
        <v>639</v>
      </c>
      <c r="E11045" t="s">
        <v>640</v>
      </c>
      <c r="F11045" t="s">
        <v>188</v>
      </c>
      <c r="G11045" t="s">
        <v>219</v>
      </c>
      <c r="H11045" t="s">
        <v>226</v>
      </c>
      <c r="I11045" t="s">
        <v>227</v>
      </c>
      <c r="K11045" t="s">
        <v>222</v>
      </c>
      <c r="O11045" t="s">
        <v>195</v>
      </c>
      <c r="P11045">
        <v>2040</v>
      </c>
    </row>
    <row r="11046" spans="1:16" hidden="1" x14ac:dyDescent="0.25">
      <c r="A11046" t="s">
        <v>656</v>
      </c>
      <c r="B11046" t="s">
        <v>657</v>
      </c>
      <c r="C11046" t="s">
        <v>638</v>
      </c>
      <c r="D11046" t="s">
        <v>639</v>
      </c>
      <c r="E11046" t="s">
        <v>640</v>
      </c>
      <c r="F11046" t="s">
        <v>188</v>
      </c>
      <c r="G11046" t="s">
        <v>219</v>
      </c>
      <c r="H11046" t="s">
        <v>226</v>
      </c>
      <c r="I11046" t="s">
        <v>227</v>
      </c>
      <c r="K11046" t="s">
        <v>222</v>
      </c>
      <c r="O11046" t="s">
        <v>195</v>
      </c>
      <c r="P11046">
        <v>2050</v>
      </c>
    </row>
    <row r="11047" spans="1:16" hidden="1" x14ac:dyDescent="0.25">
      <c r="A11047" t="s">
        <v>656</v>
      </c>
      <c r="B11047" t="s">
        <v>657</v>
      </c>
      <c r="C11047" t="s">
        <v>638</v>
      </c>
      <c r="D11047" t="s">
        <v>639</v>
      </c>
      <c r="E11047" t="s">
        <v>640</v>
      </c>
      <c r="F11047" t="s">
        <v>188</v>
      </c>
      <c r="G11047" t="s">
        <v>219</v>
      </c>
      <c r="H11047" t="s">
        <v>226</v>
      </c>
      <c r="I11047" t="s">
        <v>227</v>
      </c>
      <c r="K11047" t="s">
        <v>222</v>
      </c>
      <c r="O11047" t="s">
        <v>265</v>
      </c>
      <c r="P11047">
        <v>2050</v>
      </c>
    </row>
    <row r="11048" spans="1:16" hidden="1" x14ac:dyDescent="0.25">
      <c r="A11048" t="s">
        <v>656</v>
      </c>
      <c r="B11048" t="s">
        <v>657</v>
      </c>
      <c r="C11048" t="s">
        <v>638</v>
      </c>
      <c r="D11048" t="s">
        <v>639</v>
      </c>
      <c r="E11048" t="s">
        <v>640</v>
      </c>
      <c r="F11048" t="s">
        <v>188</v>
      </c>
      <c r="G11048" t="s">
        <v>219</v>
      </c>
      <c r="H11048" t="s">
        <v>226</v>
      </c>
      <c r="I11048" t="s">
        <v>227</v>
      </c>
      <c r="K11048" t="s">
        <v>222</v>
      </c>
      <c r="O11048" t="s">
        <v>266</v>
      </c>
      <c r="P11048">
        <v>2050</v>
      </c>
    </row>
    <row r="11049" spans="1:16" hidden="1" x14ac:dyDescent="0.25">
      <c r="A11049" t="s">
        <v>656</v>
      </c>
      <c r="B11049" t="s">
        <v>657</v>
      </c>
      <c r="C11049" t="s">
        <v>638</v>
      </c>
      <c r="D11049" t="s">
        <v>639</v>
      </c>
      <c r="E11049" t="s">
        <v>640</v>
      </c>
      <c r="F11049" t="s">
        <v>188</v>
      </c>
      <c r="G11049" t="s">
        <v>219</v>
      </c>
      <c r="H11049" t="s">
        <v>318</v>
      </c>
      <c r="I11049" t="s">
        <v>319</v>
      </c>
      <c r="K11049" t="s">
        <v>222</v>
      </c>
      <c r="O11049" t="s">
        <v>195</v>
      </c>
      <c r="P11049">
        <v>2020</v>
      </c>
    </row>
    <row r="11050" spans="1:16" hidden="1" x14ac:dyDescent="0.25">
      <c r="A11050" t="s">
        <v>656</v>
      </c>
      <c r="B11050" t="s">
        <v>657</v>
      </c>
      <c r="C11050" t="s">
        <v>638</v>
      </c>
      <c r="D11050" t="s">
        <v>639</v>
      </c>
      <c r="E11050" t="s">
        <v>640</v>
      </c>
      <c r="F11050" t="s">
        <v>188</v>
      </c>
      <c r="G11050" t="s">
        <v>219</v>
      </c>
      <c r="H11050" t="s">
        <v>318</v>
      </c>
      <c r="I11050" t="s">
        <v>319</v>
      </c>
      <c r="K11050" t="s">
        <v>222</v>
      </c>
      <c r="O11050" t="s">
        <v>195</v>
      </c>
      <c r="P11050">
        <v>2025</v>
      </c>
    </row>
    <row r="11051" spans="1:16" hidden="1" x14ac:dyDescent="0.25">
      <c r="A11051" t="s">
        <v>656</v>
      </c>
      <c r="B11051" t="s">
        <v>657</v>
      </c>
      <c r="C11051" t="s">
        <v>638</v>
      </c>
      <c r="D11051" t="s">
        <v>639</v>
      </c>
      <c r="E11051" t="s">
        <v>640</v>
      </c>
      <c r="F11051" t="s">
        <v>188</v>
      </c>
      <c r="G11051" t="s">
        <v>219</v>
      </c>
      <c r="H11051" t="s">
        <v>318</v>
      </c>
      <c r="I11051" t="s">
        <v>319</v>
      </c>
      <c r="K11051" t="s">
        <v>222</v>
      </c>
      <c r="O11051" t="s">
        <v>265</v>
      </c>
      <c r="P11051">
        <v>2025</v>
      </c>
    </row>
    <row r="11052" spans="1:16" hidden="1" x14ac:dyDescent="0.25">
      <c r="A11052" t="s">
        <v>656</v>
      </c>
      <c r="B11052" t="s">
        <v>657</v>
      </c>
      <c r="C11052" t="s">
        <v>638</v>
      </c>
      <c r="D11052" t="s">
        <v>639</v>
      </c>
      <c r="E11052" t="s">
        <v>640</v>
      </c>
      <c r="F11052" t="s">
        <v>188</v>
      </c>
      <c r="G11052" t="s">
        <v>219</v>
      </c>
      <c r="H11052" t="s">
        <v>318</v>
      </c>
      <c r="I11052" t="s">
        <v>319</v>
      </c>
      <c r="K11052" t="s">
        <v>222</v>
      </c>
      <c r="O11052" t="s">
        <v>266</v>
      </c>
      <c r="P11052">
        <v>2025</v>
      </c>
    </row>
    <row r="11053" spans="1:16" hidden="1" x14ac:dyDescent="0.25">
      <c r="A11053" t="s">
        <v>656</v>
      </c>
      <c r="B11053" t="s">
        <v>657</v>
      </c>
      <c r="C11053" t="s">
        <v>638</v>
      </c>
      <c r="D11053" t="s">
        <v>639</v>
      </c>
      <c r="E11053" t="s">
        <v>640</v>
      </c>
      <c r="F11053" t="s">
        <v>188</v>
      </c>
      <c r="G11053" t="s">
        <v>219</v>
      </c>
      <c r="H11053" t="s">
        <v>318</v>
      </c>
      <c r="I11053" t="s">
        <v>319</v>
      </c>
      <c r="K11053" t="s">
        <v>222</v>
      </c>
      <c r="O11053" t="s">
        <v>195</v>
      </c>
      <c r="P11053">
        <v>2030</v>
      </c>
    </row>
    <row r="11054" spans="1:16" hidden="1" x14ac:dyDescent="0.25">
      <c r="A11054" t="s">
        <v>656</v>
      </c>
      <c r="B11054" t="s">
        <v>657</v>
      </c>
      <c r="C11054" t="s">
        <v>638</v>
      </c>
      <c r="D11054" t="s">
        <v>639</v>
      </c>
      <c r="E11054" t="s">
        <v>640</v>
      </c>
      <c r="F11054" t="s">
        <v>188</v>
      </c>
      <c r="G11054" t="s">
        <v>219</v>
      </c>
      <c r="H11054" t="s">
        <v>318</v>
      </c>
      <c r="I11054" t="s">
        <v>319</v>
      </c>
      <c r="K11054" t="s">
        <v>222</v>
      </c>
      <c r="O11054" t="s">
        <v>195</v>
      </c>
      <c r="P11054">
        <v>2040</v>
      </c>
    </row>
    <row r="11055" spans="1:16" hidden="1" x14ac:dyDescent="0.25">
      <c r="A11055" t="s">
        <v>656</v>
      </c>
      <c r="B11055" t="s">
        <v>657</v>
      </c>
      <c r="C11055" t="s">
        <v>638</v>
      </c>
      <c r="D11055" t="s">
        <v>639</v>
      </c>
      <c r="E11055" t="s">
        <v>640</v>
      </c>
      <c r="F11055" t="s">
        <v>188</v>
      </c>
      <c r="G11055" t="s">
        <v>219</v>
      </c>
      <c r="H11055" t="s">
        <v>318</v>
      </c>
      <c r="I11055" t="s">
        <v>319</v>
      </c>
      <c r="K11055" t="s">
        <v>222</v>
      </c>
      <c r="O11055" t="s">
        <v>195</v>
      </c>
      <c r="P11055">
        <v>2050</v>
      </c>
    </row>
    <row r="11056" spans="1:16" hidden="1" x14ac:dyDescent="0.25">
      <c r="A11056" t="s">
        <v>656</v>
      </c>
      <c r="B11056" t="s">
        <v>657</v>
      </c>
      <c r="C11056" t="s">
        <v>638</v>
      </c>
      <c r="D11056" t="s">
        <v>639</v>
      </c>
      <c r="E11056" t="s">
        <v>640</v>
      </c>
      <c r="F11056" t="s">
        <v>188</v>
      </c>
      <c r="G11056" t="s">
        <v>219</v>
      </c>
      <c r="H11056" t="s">
        <v>318</v>
      </c>
      <c r="I11056" t="s">
        <v>319</v>
      </c>
      <c r="K11056" t="s">
        <v>222</v>
      </c>
      <c r="O11056" t="s">
        <v>265</v>
      </c>
      <c r="P11056">
        <v>2050</v>
      </c>
    </row>
    <row r="11057" spans="1:17" hidden="1" x14ac:dyDescent="0.25">
      <c r="A11057" t="s">
        <v>656</v>
      </c>
      <c r="B11057" t="s">
        <v>657</v>
      </c>
      <c r="C11057" t="s">
        <v>638</v>
      </c>
      <c r="D11057" t="s">
        <v>639</v>
      </c>
      <c r="E11057" t="s">
        <v>640</v>
      </c>
      <c r="F11057" t="s">
        <v>188</v>
      </c>
      <c r="G11057" t="s">
        <v>219</v>
      </c>
      <c r="H11057" t="s">
        <v>318</v>
      </c>
      <c r="I11057" t="s">
        <v>319</v>
      </c>
      <c r="K11057" t="s">
        <v>222</v>
      </c>
      <c r="O11057" t="s">
        <v>266</v>
      </c>
      <c r="P11057">
        <v>2050</v>
      </c>
    </row>
    <row r="11058" spans="1:17" hidden="1" x14ac:dyDescent="0.2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hidden="1" x14ac:dyDescent="0.2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hidden="1" x14ac:dyDescent="0.2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hidden="1" x14ac:dyDescent="0.2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hidden="1" x14ac:dyDescent="0.2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hidden="1" x14ac:dyDescent="0.2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hidden="1" x14ac:dyDescent="0.2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hidden="1" x14ac:dyDescent="0.2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hidden="1" x14ac:dyDescent="0.2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hidden="1" x14ac:dyDescent="0.2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hidden="1" x14ac:dyDescent="0.2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hidden="1" x14ac:dyDescent="0.2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hidden="1" x14ac:dyDescent="0.2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hidden="1" x14ac:dyDescent="0.2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hidden="1" x14ac:dyDescent="0.2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hidden="1" x14ac:dyDescent="0.2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hidden="1" x14ac:dyDescent="0.2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hidden="1" x14ac:dyDescent="0.2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hidden="1" x14ac:dyDescent="0.2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hidden="1" x14ac:dyDescent="0.2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hidden="1" x14ac:dyDescent="0.2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hidden="1" x14ac:dyDescent="0.2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hidden="1" x14ac:dyDescent="0.2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hidden="1" x14ac:dyDescent="0.2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hidden="1" x14ac:dyDescent="0.2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hidden="1" x14ac:dyDescent="0.2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hidden="1" x14ac:dyDescent="0.2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hidden="1" x14ac:dyDescent="0.2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hidden="1" x14ac:dyDescent="0.2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hidden="1" x14ac:dyDescent="0.2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hidden="1" x14ac:dyDescent="0.2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hidden="1" x14ac:dyDescent="0.2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hidden="1" x14ac:dyDescent="0.2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hidden="1" x14ac:dyDescent="0.2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hidden="1" x14ac:dyDescent="0.2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hidden="1" x14ac:dyDescent="0.2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hidden="1" x14ac:dyDescent="0.2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hidden="1" x14ac:dyDescent="0.2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hidden="1" x14ac:dyDescent="0.2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hidden="1" x14ac:dyDescent="0.2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hidden="1" x14ac:dyDescent="0.2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hidden="1" x14ac:dyDescent="0.2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hidden="1" x14ac:dyDescent="0.2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hidden="1" x14ac:dyDescent="0.2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hidden="1" x14ac:dyDescent="0.2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hidden="1" x14ac:dyDescent="0.2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hidden="1" x14ac:dyDescent="0.2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hidden="1" x14ac:dyDescent="0.2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hidden="1" x14ac:dyDescent="0.2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hidden="1" x14ac:dyDescent="0.2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hidden="1" x14ac:dyDescent="0.2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hidden="1" x14ac:dyDescent="0.2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hidden="1" x14ac:dyDescent="0.2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hidden="1" x14ac:dyDescent="0.2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hidden="1" x14ac:dyDescent="0.2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hidden="1" x14ac:dyDescent="0.2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hidden="1" x14ac:dyDescent="0.2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hidden="1" x14ac:dyDescent="0.2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hidden="1" x14ac:dyDescent="0.2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hidden="1" x14ac:dyDescent="0.2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hidden="1" x14ac:dyDescent="0.2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hidden="1" x14ac:dyDescent="0.2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hidden="1" x14ac:dyDescent="0.2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hidden="1" x14ac:dyDescent="0.2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hidden="1" x14ac:dyDescent="0.2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hidden="1" x14ac:dyDescent="0.2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hidden="1" x14ac:dyDescent="0.2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hidden="1" x14ac:dyDescent="0.2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hidden="1" x14ac:dyDescent="0.2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hidden="1" x14ac:dyDescent="0.2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hidden="1" x14ac:dyDescent="0.2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hidden="1" x14ac:dyDescent="0.2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hidden="1" x14ac:dyDescent="0.2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hidden="1" x14ac:dyDescent="0.2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hidden="1" x14ac:dyDescent="0.2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hidden="1" x14ac:dyDescent="0.2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hidden="1" x14ac:dyDescent="0.2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hidden="1" x14ac:dyDescent="0.2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hidden="1" x14ac:dyDescent="0.2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hidden="1" x14ac:dyDescent="0.2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hidden="1" x14ac:dyDescent="0.2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hidden="1" x14ac:dyDescent="0.2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hidden="1" x14ac:dyDescent="0.2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hidden="1" x14ac:dyDescent="0.2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hidden="1" x14ac:dyDescent="0.2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hidden="1" x14ac:dyDescent="0.2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hidden="1" x14ac:dyDescent="0.2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hidden="1" x14ac:dyDescent="0.2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hidden="1" x14ac:dyDescent="0.2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hidden="1" x14ac:dyDescent="0.2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hidden="1" x14ac:dyDescent="0.2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hidden="1" x14ac:dyDescent="0.2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hidden="1" x14ac:dyDescent="0.2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hidden="1" x14ac:dyDescent="0.2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hidden="1" x14ac:dyDescent="0.2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hidden="1" x14ac:dyDescent="0.2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hidden="1" x14ac:dyDescent="0.2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hidden="1" x14ac:dyDescent="0.2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hidden="1" x14ac:dyDescent="0.2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hidden="1" x14ac:dyDescent="0.2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hidden="1" x14ac:dyDescent="0.2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hidden="1" x14ac:dyDescent="0.2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hidden="1" x14ac:dyDescent="0.2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hidden="1" x14ac:dyDescent="0.2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hidden="1" x14ac:dyDescent="0.2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hidden="1" x14ac:dyDescent="0.2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hidden="1" x14ac:dyDescent="0.2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hidden="1" x14ac:dyDescent="0.2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hidden="1" x14ac:dyDescent="0.2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hidden="1" x14ac:dyDescent="0.2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hidden="1" x14ac:dyDescent="0.2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hidden="1" x14ac:dyDescent="0.2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hidden="1" x14ac:dyDescent="0.2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hidden="1" x14ac:dyDescent="0.2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hidden="1" x14ac:dyDescent="0.2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hidden="1" x14ac:dyDescent="0.2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hidden="1" x14ac:dyDescent="0.2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hidden="1" x14ac:dyDescent="0.2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hidden="1" x14ac:dyDescent="0.2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hidden="1" x14ac:dyDescent="0.2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hidden="1" x14ac:dyDescent="0.2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hidden="1" x14ac:dyDescent="0.2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hidden="1" x14ac:dyDescent="0.2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hidden="1" x14ac:dyDescent="0.2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hidden="1" x14ac:dyDescent="0.2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hidden="1" x14ac:dyDescent="0.2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hidden="1" x14ac:dyDescent="0.2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hidden="1" x14ac:dyDescent="0.2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hidden="1" x14ac:dyDescent="0.2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hidden="1" x14ac:dyDescent="0.2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hidden="1" x14ac:dyDescent="0.2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hidden="1" x14ac:dyDescent="0.2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hidden="1" x14ac:dyDescent="0.2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hidden="1" x14ac:dyDescent="0.2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hidden="1" x14ac:dyDescent="0.2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hidden="1" x14ac:dyDescent="0.2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hidden="1" x14ac:dyDescent="0.2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hidden="1" x14ac:dyDescent="0.2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hidden="1" x14ac:dyDescent="0.2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hidden="1" x14ac:dyDescent="0.2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hidden="1" x14ac:dyDescent="0.2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hidden="1" x14ac:dyDescent="0.2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hidden="1" x14ac:dyDescent="0.2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hidden="1" x14ac:dyDescent="0.2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hidden="1" x14ac:dyDescent="0.2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hidden="1" x14ac:dyDescent="0.2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hidden="1" x14ac:dyDescent="0.2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hidden="1" x14ac:dyDescent="0.2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hidden="1" x14ac:dyDescent="0.2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hidden="1" x14ac:dyDescent="0.2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hidden="1" x14ac:dyDescent="0.2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hidden="1" x14ac:dyDescent="0.2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hidden="1" x14ac:dyDescent="0.2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hidden="1" x14ac:dyDescent="0.2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hidden="1" x14ac:dyDescent="0.2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hidden="1" x14ac:dyDescent="0.2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hidden="1" x14ac:dyDescent="0.2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hidden="1" x14ac:dyDescent="0.2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hidden="1" x14ac:dyDescent="0.2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hidden="1" x14ac:dyDescent="0.2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hidden="1" x14ac:dyDescent="0.2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hidden="1" x14ac:dyDescent="0.2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hidden="1" x14ac:dyDescent="0.2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hidden="1" x14ac:dyDescent="0.2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hidden="1" x14ac:dyDescent="0.2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hidden="1" x14ac:dyDescent="0.2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hidden="1" x14ac:dyDescent="0.2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hidden="1" x14ac:dyDescent="0.2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hidden="1" x14ac:dyDescent="0.2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hidden="1" x14ac:dyDescent="0.2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hidden="1" x14ac:dyDescent="0.2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hidden="1" x14ac:dyDescent="0.2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hidden="1" x14ac:dyDescent="0.2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hidden="1" x14ac:dyDescent="0.2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hidden="1" x14ac:dyDescent="0.2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hidden="1" x14ac:dyDescent="0.2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hidden="1" x14ac:dyDescent="0.2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hidden="1" x14ac:dyDescent="0.2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hidden="1" x14ac:dyDescent="0.2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hidden="1" x14ac:dyDescent="0.2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hidden="1" x14ac:dyDescent="0.2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hidden="1" x14ac:dyDescent="0.2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hidden="1" x14ac:dyDescent="0.2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hidden="1" x14ac:dyDescent="0.2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hidden="1" x14ac:dyDescent="0.2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hidden="1" x14ac:dyDescent="0.2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hidden="1" x14ac:dyDescent="0.2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hidden="1" x14ac:dyDescent="0.2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hidden="1" x14ac:dyDescent="0.2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hidden="1" x14ac:dyDescent="0.2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hidden="1" x14ac:dyDescent="0.2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hidden="1" x14ac:dyDescent="0.2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hidden="1" x14ac:dyDescent="0.2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hidden="1" x14ac:dyDescent="0.2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hidden="1" x14ac:dyDescent="0.2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hidden="1" x14ac:dyDescent="0.2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hidden="1" x14ac:dyDescent="0.2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hidden="1" x14ac:dyDescent="0.2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hidden="1" x14ac:dyDescent="0.2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hidden="1" x14ac:dyDescent="0.2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hidden="1" x14ac:dyDescent="0.2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hidden="1" x14ac:dyDescent="0.2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hidden="1" x14ac:dyDescent="0.2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hidden="1" x14ac:dyDescent="0.2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hidden="1" x14ac:dyDescent="0.2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hidden="1" x14ac:dyDescent="0.2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hidden="1" x14ac:dyDescent="0.2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hidden="1" x14ac:dyDescent="0.2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hidden="1" x14ac:dyDescent="0.2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hidden="1" x14ac:dyDescent="0.2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hidden="1" x14ac:dyDescent="0.2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hidden="1" x14ac:dyDescent="0.2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hidden="1" x14ac:dyDescent="0.2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hidden="1" x14ac:dyDescent="0.2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hidden="1" x14ac:dyDescent="0.2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hidden="1" x14ac:dyDescent="0.2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hidden="1" x14ac:dyDescent="0.25">
      <c r="A11274" t="s">
        <v>658</v>
      </c>
      <c r="B11274" t="s">
        <v>659</v>
      </c>
      <c r="C11274" t="s">
        <v>638</v>
      </c>
      <c r="D11274" t="s">
        <v>639</v>
      </c>
      <c r="E11274" t="s">
        <v>640</v>
      </c>
      <c r="F11274" t="s">
        <v>261</v>
      </c>
      <c r="G11274" t="s">
        <v>219</v>
      </c>
      <c r="H11274" t="s">
        <v>220</v>
      </c>
      <c r="I11274" t="s">
        <v>221</v>
      </c>
      <c r="K11274" t="s">
        <v>222</v>
      </c>
      <c r="O11274" t="s">
        <v>195</v>
      </c>
      <c r="P11274">
        <v>2020</v>
      </c>
    </row>
    <row r="11275" spans="1:17" hidden="1" x14ac:dyDescent="0.25">
      <c r="A11275" t="s">
        <v>658</v>
      </c>
      <c r="B11275" t="s">
        <v>659</v>
      </c>
      <c r="C11275" t="s">
        <v>638</v>
      </c>
      <c r="D11275" t="s">
        <v>639</v>
      </c>
      <c r="E11275" t="s">
        <v>640</v>
      </c>
      <c r="F11275" t="s">
        <v>261</v>
      </c>
      <c r="G11275" t="s">
        <v>219</v>
      </c>
      <c r="H11275" t="s">
        <v>220</v>
      </c>
      <c r="I11275" t="s">
        <v>221</v>
      </c>
      <c r="K11275" t="s">
        <v>222</v>
      </c>
      <c r="O11275" t="s">
        <v>195</v>
      </c>
      <c r="P11275">
        <v>2025</v>
      </c>
    </row>
    <row r="11276" spans="1:17" hidden="1" x14ac:dyDescent="0.25">
      <c r="A11276" t="s">
        <v>658</v>
      </c>
      <c r="B11276" t="s">
        <v>659</v>
      </c>
      <c r="C11276" t="s">
        <v>638</v>
      </c>
      <c r="D11276" t="s">
        <v>639</v>
      </c>
      <c r="E11276" t="s">
        <v>640</v>
      </c>
      <c r="F11276" t="s">
        <v>261</v>
      </c>
      <c r="G11276" t="s">
        <v>219</v>
      </c>
      <c r="H11276" t="s">
        <v>220</v>
      </c>
      <c r="I11276" t="s">
        <v>221</v>
      </c>
      <c r="K11276" t="s">
        <v>222</v>
      </c>
      <c r="O11276" t="s">
        <v>265</v>
      </c>
      <c r="P11276">
        <v>2025</v>
      </c>
    </row>
    <row r="11277" spans="1:17" hidden="1" x14ac:dyDescent="0.25">
      <c r="A11277" t="s">
        <v>658</v>
      </c>
      <c r="B11277" t="s">
        <v>659</v>
      </c>
      <c r="C11277" t="s">
        <v>638</v>
      </c>
      <c r="D11277" t="s">
        <v>639</v>
      </c>
      <c r="E11277" t="s">
        <v>640</v>
      </c>
      <c r="F11277" t="s">
        <v>261</v>
      </c>
      <c r="G11277" t="s">
        <v>219</v>
      </c>
      <c r="H11277" t="s">
        <v>220</v>
      </c>
      <c r="I11277" t="s">
        <v>221</v>
      </c>
      <c r="K11277" t="s">
        <v>222</v>
      </c>
      <c r="O11277" t="s">
        <v>266</v>
      </c>
      <c r="P11277">
        <v>2025</v>
      </c>
    </row>
    <row r="11278" spans="1:17" hidden="1" x14ac:dyDescent="0.25">
      <c r="A11278" t="s">
        <v>658</v>
      </c>
      <c r="B11278" t="s">
        <v>659</v>
      </c>
      <c r="C11278" t="s">
        <v>638</v>
      </c>
      <c r="D11278" t="s">
        <v>639</v>
      </c>
      <c r="E11278" t="s">
        <v>640</v>
      </c>
      <c r="F11278" t="s">
        <v>261</v>
      </c>
      <c r="G11278" t="s">
        <v>219</v>
      </c>
      <c r="H11278" t="s">
        <v>220</v>
      </c>
      <c r="I11278" t="s">
        <v>221</v>
      </c>
      <c r="K11278" t="s">
        <v>222</v>
      </c>
      <c r="O11278" t="s">
        <v>195</v>
      </c>
      <c r="P11278">
        <v>2030</v>
      </c>
    </row>
    <row r="11279" spans="1:17" hidden="1" x14ac:dyDescent="0.25">
      <c r="A11279" t="s">
        <v>658</v>
      </c>
      <c r="B11279" t="s">
        <v>659</v>
      </c>
      <c r="C11279" t="s">
        <v>638</v>
      </c>
      <c r="D11279" t="s">
        <v>639</v>
      </c>
      <c r="E11279" t="s">
        <v>640</v>
      </c>
      <c r="F11279" t="s">
        <v>261</v>
      </c>
      <c r="G11279" t="s">
        <v>219</v>
      </c>
      <c r="H11279" t="s">
        <v>220</v>
      </c>
      <c r="I11279" t="s">
        <v>221</v>
      </c>
      <c r="K11279" t="s">
        <v>222</v>
      </c>
      <c r="O11279" t="s">
        <v>195</v>
      </c>
      <c r="P11279">
        <v>2040</v>
      </c>
    </row>
    <row r="11280" spans="1:17" hidden="1" x14ac:dyDescent="0.25">
      <c r="A11280" t="s">
        <v>658</v>
      </c>
      <c r="B11280" t="s">
        <v>659</v>
      </c>
      <c r="C11280" t="s">
        <v>638</v>
      </c>
      <c r="D11280" t="s">
        <v>639</v>
      </c>
      <c r="E11280" t="s">
        <v>640</v>
      </c>
      <c r="F11280" t="s">
        <v>261</v>
      </c>
      <c r="G11280" t="s">
        <v>219</v>
      </c>
      <c r="H11280" t="s">
        <v>220</v>
      </c>
      <c r="I11280" t="s">
        <v>221</v>
      </c>
      <c r="K11280" t="s">
        <v>222</v>
      </c>
      <c r="O11280" t="s">
        <v>195</v>
      </c>
      <c r="P11280">
        <v>2050</v>
      </c>
    </row>
    <row r="11281" spans="1:16" hidden="1" x14ac:dyDescent="0.25">
      <c r="A11281" t="s">
        <v>658</v>
      </c>
      <c r="B11281" t="s">
        <v>659</v>
      </c>
      <c r="C11281" t="s">
        <v>638</v>
      </c>
      <c r="D11281" t="s">
        <v>639</v>
      </c>
      <c r="E11281" t="s">
        <v>640</v>
      </c>
      <c r="F11281" t="s">
        <v>261</v>
      </c>
      <c r="G11281" t="s">
        <v>219</v>
      </c>
      <c r="H11281" t="s">
        <v>220</v>
      </c>
      <c r="I11281" t="s">
        <v>221</v>
      </c>
      <c r="K11281" t="s">
        <v>222</v>
      </c>
      <c r="O11281" t="s">
        <v>265</v>
      </c>
      <c r="P11281">
        <v>2050</v>
      </c>
    </row>
    <row r="11282" spans="1:16" hidden="1" x14ac:dyDescent="0.25">
      <c r="A11282" t="s">
        <v>658</v>
      </c>
      <c r="B11282" t="s">
        <v>659</v>
      </c>
      <c r="C11282" t="s">
        <v>638</v>
      </c>
      <c r="D11282" t="s">
        <v>639</v>
      </c>
      <c r="E11282" t="s">
        <v>640</v>
      </c>
      <c r="F11282" t="s">
        <v>261</v>
      </c>
      <c r="G11282" t="s">
        <v>219</v>
      </c>
      <c r="H11282" t="s">
        <v>220</v>
      </c>
      <c r="I11282" t="s">
        <v>221</v>
      </c>
      <c r="K11282" t="s">
        <v>222</v>
      </c>
      <c r="O11282" t="s">
        <v>266</v>
      </c>
      <c r="P11282">
        <v>2050</v>
      </c>
    </row>
    <row r="11283" spans="1:16" hidden="1" x14ac:dyDescent="0.25">
      <c r="A11283" t="s">
        <v>658</v>
      </c>
      <c r="B11283" t="s">
        <v>659</v>
      </c>
      <c r="C11283" t="s">
        <v>638</v>
      </c>
      <c r="D11283" t="s">
        <v>639</v>
      </c>
      <c r="E11283" t="s">
        <v>640</v>
      </c>
      <c r="F11283" t="s">
        <v>261</v>
      </c>
      <c r="G11283" t="s">
        <v>219</v>
      </c>
      <c r="H11283" t="s">
        <v>224</v>
      </c>
      <c r="I11283" t="s">
        <v>225</v>
      </c>
      <c r="K11283" t="s">
        <v>222</v>
      </c>
      <c r="O11283" t="s">
        <v>195</v>
      </c>
      <c r="P11283">
        <v>2020</v>
      </c>
    </row>
    <row r="11284" spans="1:16" hidden="1" x14ac:dyDescent="0.25">
      <c r="A11284" t="s">
        <v>658</v>
      </c>
      <c r="B11284" t="s">
        <v>659</v>
      </c>
      <c r="C11284" t="s">
        <v>638</v>
      </c>
      <c r="D11284" t="s">
        <v>639</v>
      </c>
      <c r="E11284" t="s">
        <v>640</v>
      </c>
      <c r="F11284" t="s">
        <v>261</v>
      </c>
      <c r="G11284" t="s">
        <v>219</v>
      </c>
      <c r="H11284" t="s">
        <v>224</v>
      </c>
      <c r="I11284" t="s">
        <v>225</v>
      </c>
      <c r="K11284" t="s">
        <v>222</v>
      </c>
      <c r="O11284" t="s">
        <v>195</v>
      </c>
      <c r="P11284">
        <v>2025</v>
      </c>
    </row>
    <row r="11285" spans="1:16" hidden="1" x14ac:dyDescent="0.25">
      <c r="A11285" t="s">
        <v>658</v>
      </c>
      <c r="B11285" t="s">
        <v>659</v>
      </c>
      <c r="C11285" t="s">
        <v>638</v>
      </c>
      <c r="D11285" t="s">
        <v>639</v>
      </c>
      <c r="E11285" t="s">
        <v>640</v>
      </c>
      <c r="F11285" t="s">
        <v>261</v>
      </c>
      <c r="G11285" t="s">
        <v>219</v>
      </c>
      <c r="H11285" t="s">
        <v>224</v>
      </c>
      <c r="I11285" t="s">
        <v>225</v>
      </c>
      <c r="K11285" t="s">
        <v>222</v>
      </c>
      <c r="O11285" t="s">
        <v>265</v>
      </c>
      <c r="P11285">
        <v>2025</v>
      </c>
    </row>
    <row r="11286" spans="1:16" hidden="1" x14ac:dyDescent="0.25">
      <c r="A11286" t="s">
        <v>658</v>
      </c>
      <c r="B11286" t="s">
        <v>659</v>
      </c>
      <c r="C11286" t="s">
        <v>638</v>
      </c>
      <c r="D11286" t="s">
        <v>639</v>
      </c>
      <c r="E11286" t="s">
        <v>640</v>
      </c>
      <c r="F11286" t="s">
        <v>261</v>
      </c>
      <c r="G11286" t="s">
        <v>219</v>
      </c>
      <c r="H11286" t="s">
        <v>224</v>
      </c>
      <c r="I11286" t="s">
        <v>225</v>
      </c>
      <c r="K11286" t="s">
        <v>222</v>
      </c>
      <c r="O11286" t="s">
        <v>266</v>
      </c>
      <c r="P11286">
        <v>2025</v>
      </c>
    </row>
    <row r="11287" spans="1:16" hidden="1" x14ac:dyDescent="0.25">
      <c r="A11287" t="s">
        <v>658</v>
      </c>
      <c r="B11287" t="s">
        <v>659</v>
      </c>
      <c r="C11287" t="s">
        <v>638</v>
      </c>
      <c r="D11287" t="s">
        <v>639</v>
      </c>
      <c r="E11287" t="s">
        <v>640</v>
      </c>
      <c r="F11287" t="s">
        <v>261</v>
      </c>
      <c r="G11287" t="s">
        <v>219</v>
      </c>
      <c r="H11287" t="s">
        <v>224</v>
      </c>
      <c r="I11287" t="s">
        <v>225</v>
      </c>
      <c r="K11287" t="s">
        <v>222</v>
      </c>
      <c r="O11287" t="s">
        <v>195</v>
      </c>
      <c r="P11287">
        <v>2030</v>
      </c>
    </row>
    <row r="11288" spans="1:16" hidden="1" x14ac:dyDescent="0.25">
      <c r="A11288" t="s">
        <v>658</v>
      </c>
      <c r="B11288" t="s">
        <v>659</v>
      </c>
      <c r="C11288" t="s">
        <v>638</v>
      </c>
      <c r="D11288" t="s">
        <v>639</v>
      </c>
      <c r="E11288" t="s">
        <v>640</v>
      </c>
      <c r="F11288" t="s">
        <v>261</v>
      </c>
      <c r="G11288" t="s">
        <v>219</v>
      </c>
      <c r="H11288" t="s">
        <v>224</v>
      </c>
      <c r="I11288" t="s">
        <v>225</v>
      </c>
      <c r="K11288" t="s">
        <v>222</v>
      </c>
      <c r="O11288" t="s">
        <v>195</v>
      </c>
      <c r="P11288">
        <v>2040</v>
      </c>
    </row>
    <row r="11289" spans="1:16" hidden="1" x14ac:dyDescent="0.25">
      <c r="A11289" t="s">
        <v>658</v>
      </c>
      <c r="B11289" t="s">
        <v>659</v>
      </c>
      <c r="C11289" t="s">
        <v>638</v>
      </c>
      <c r="D11289" t="s">
        <v>639</v>
      </c>
      <c r="E11289" t="s">
        <v>640</v>
      </c>
      <c r="F11289" t="s">
        <v>261</v>
      </c>
      <c r="G11289" t="s">
        <v>219</v>
      </c>
      <c r="H11289" t="s">
        <v>224</v>
      </c>
      <c r="I11289" t="s">
        <v>225</v>
      </c>
      <c r="K11289" t="s">
        <v>222</v>
      </c>
      <c r="O11289" t="s">
        <v>195</v>
      </c>
      <c r="P11289">
        <v>2050</v>
      </c>
    </row>
    <row r="11290" spans="1:16" hidden="1" x14ac:dyDescent="0.25">
      <c r="A11290" t="s">
        <v>658</v>
      </c>
      <c r="B11290" t="s">
        <v>659</v>
      </c>
      <c r="C11290" t="s">
        <v>638</v>
      </c>
      <c r="D11290" t="s">
        <v>639</v>
      </c>
      <c r="E11290" t="s">
        <v>640</v>
      </c>
      <c r="F11290" t="s">
        <v>261</v>
      </c>
      <c r="G11290" t="s">
        <v>219</v>
      </c>
      <c r="H11290" t="s">
        <v>224</v>
      </c>
      <c r="I11290" t="s">
        <v>225</v>
      </c>
      <c r="K11290" t="s">
        <v>222</v>
      </c>
      <c r="O11290" t="s">
        <v>265</v>
      </c>
      <c r="P11290">
        <v>2050</v>
      </c>
    </row>
    <row r="11291" spans="1:16" hidden="1" x14ac:dyDescent="0.25">
      <c r="A11291" t="s">
        <v>658</v>
      </c>
      <c r="B11291" t="s">
        <v>659</v>
      </c>
      <c r="C11291" t="s">
        <v>638</v>
      </c>
      <c r="D11291" t="s">
        <v>639</v>
      </c>
      <c r="E11291" t="s">
        <v>640</v>
      </c>
      <c r="F11291" t="s">
        <v>261</v>
      </c>
      <c r="G11291" t="s">
        <v>219</v>
      </c>
      <c r="H11291" t="s">
        <v>224</v>
      </c>
      <c r="I11291" t="s">
        <v>225</v>
      </c>
      <c r="K11291" t="s">
        <v>222</v>
      </c>
      <c r="O11291" t="s">
        <v>266</v>
      </c>
      <c r="P11291">
        <v>2050</v>
      </c>
    </row>
    <row r="11292" spans="1:16" hidden="1" x14ac:dyDescent="0.25">
      <c r="A11292" t="s">
        <v>658</v>
      </c>
      <c r="B11292" t="s">
        <v>659</v>
      </c>
      <c r="C11292" t="s">
        <v>638</v>
      </c>
      <c r="D11292" t="s">
        <v>639</v>
      </c>
      <c r="E11292" t="s">
        <v>640</v>
      </c>
      <c r="F11292" t="s">
        <v>261</v>
      </c>
      <c r="G11292" t="s">
        <v>219</v>
      </c>
      <c r="H11292" t="s">
        <v>226</v>
      </c>
      <c r="I11292" t="s">
        <v>227</v>
      </c>
      <c r="K11292" t="s">
        <v>222</v>
      </c>
      <c r="O11292" t="s">
        <v>195</v>
      </c>
      <c r="P11292">
        <v>2020</v>
      </c>
    </row>
    <row r="11293" spans="1:16" hidden="1" x14ac:dyDescent="0.25">
      <c r="A11293" t="s">
        <v>658</v>
      </c>
      <c r="B11293" t="s">
        <v>659</v>
      </c>
      <c r="C11293" t="s">
        <v>638</v>
      </c>
      <c r="D11293" t="s">
        <v>639</v>
      </c>
      <c r="E11293" t="s">
        <v>640</v>
      </c>
      <c r="F11293" t="s">
        <v>261</v>
      </c>
      <c r="G11293" t="s">
        <v>219</v>
      </c>
      <c r="H11293" t="s">
        <v>226</v>
      </c>
      <c r="I11293" t="s">
        <v>227</v>
      </c>
      <c r="K11293" t="s">
        <v>222</v>
      </c>
      <c r="O11293" t="s">
        <v>195</v>
      </c>
      <c r="P11293">
        <v>2025</v>
      </c>
    </row>
    <row r="11294" spans="1:16" hidden="1" x14ac:dyDescent="0.25">
      <c r="A11294" t="s">
        <v>658</v>
      </c>
      <c r="B11294" t="s">
        <v>659</v>
      </c>
      <c r="C11294" t="s">
        <v>638</v>
      </c>
      <c r="D11294" t="s">
        <v>639</v>
      </c>
      <c r="E11294" t="s">
        <v>640</v>
      </c>
      <c r="F11294" t="s">
        <v>261</v>
      </c>
      <c r="G11294" t="s">
        <v>219</v>
      </c>
      <c r="H11294" t="s">
        <v>226</v>
      </c>
      <c r="I11294" t="s">
        <v>227</v>
      </c>
      <c r="K11294" t="s">
        <v>222</v>
      </c>
      <c r="O11294" t="s">
        <v>265</v>
      </c>
      <c r="P11294">
        <v>2025</v>
      </c>
    </row>
    <row r="11295" spans="1:16" hidden="1" x14ac:dyDescent="0.25">
      <c r="A11295" t="s">
        <v>658</v>
      </c>
      <c r="B11295" t="s">
        <v>659</v>
      </c>
      <c r="C11295" t="s">
        <v>638</v>
      </c>
      <c r="D11295" t="s">
        <v>639</v>
      </c>
      <c r="E11295" t="s">
        <v>640</v>
      </c>
      <c r="F11295" t="s">
        <v>261</v>
      </c>
      <c r="G11295" t="s">
        <v>219</v>
      </c>
      <c r="H11295" t="s">
        <v>226</v>
      </c>
      <c r="I11295" t="s">
        <v>227</v>
      </c>
      <c r="K11295" t="s">
        <v>222</v>
      </c>
      <c r="O11295" t="s">
        <v>266</v>
      </c>
      <c r="P11295">
        <v>2025</v>
      </c>
    </row>
    <row r="11296" spans="1:16" hidden="1" x14ac:dyDescent="0.25">
      <c r="A11296" t="s">
        <v>658</v>
      </c>
      <c r="B11296" t="s">
        <v>659</v>
      </c>
      <c r="C11296" t="s">
        <v>638</v>
      </c>
      <c r="D11296" t="s">
        <v>639</v>
      </c>
      <c r="E11296" t="s">
        <v>640</v>
      </c>
      <c r="F11296" t="s">
        <v>261</v>
      </c>
      <c r="G11296" t="s">
        <v>219</v>
      </c>
      <c r="H11296" t="s">
        <v>226</v>
      </c>
      <c r="I11296" t="s">
        <v>227</v>
      </c>
      <c r="K11296" t="s">
        <v>222</v>
      </c>
      <c r="O11296" t="s">
        <v>195</v>
      </c>
      <c r="P11296">
        <v>2030</v>
      </c>
    </row>
    <row r="11297" spans="1:16" hidden="1" x14ac:dyDescent="0.25">
      <c r="A11297" t="s">
        <v>658</v>
      </c>
      <c r="B11297" t="s">
        <v>659</v>
      </c>
      <c r="C11297" t="s">
        <v>638</v>
      </c>
      <c r="D11297" t="s">
        <v>639</v>
      </c>
      <c r="E11297" t="s">
        <v>640</v>
      </c>
      <c r="F11297" t="s">
        <v>261</v>
      </c>
      <c r="G11297" t="s">
        <v>219</v>
      </c>
      <c r="H11297" t="s">
        <v>226</v>
      </c>
      <c r="I11297" t="s">
        <v>227</v>
      </c>
      <c r="K11297" t="s">
        <v>222</v>
      </c>
      <c r="O11297" t="s">
        <v>195</v>
      </c>
      <c r="P11297">
        <v>2040</v>
      </c>
    </row>
    <row r="11298" spans="1:16" hidden="1" x14ac:dyDescent="0.25">
      <c r="A11298" t="s">
        <v>658</v>
      </c>
      <c r="B11298" t="s">
        <v>659</v>
      </c>
      <c r="C11298" t="s">
        <v>638</v>
      </c>
      <c r="D11298" t="s">
        <v>639</v>
      </c>
      <c r="E11298" t="s">
        <v>640</v>
      </c>
      <c r="F11298" t="s">
        <v>261</v>
      </c>
      <c r="G11298" t="s">
        <v>219</v>
      </c>
      <c r="H11298" t="s">
        <v>226</v>
      </c>
      <c r="I11298" t="s">
        <v>227</v>
      </c>
      <c r="K11298" t="s">
        <v>222</v>
      </c>
      <c r="O11298" t="s">
        <v>195</v>
      </c>
      <c r="P11298">
        <v>2050</v>
      </c>
    </row>
    <row r="11299" spans="1:16" hidden="1" x14ac:dyDescent="0.25">
      <c r="A11299" t="s">
        <v>658</v>
      </c>
      <c r="B11299" t="s">
        <v>659</v>
      </c>
      <c r="C11299" t="s">
        <v>638</v>
      </c>
      <c r="D11299" t="s">
        <v>639</v>
      </c>
      <c r="E11299" t="s">
        <v>640</v>
      </c>
      <c r="F11299" t="s">
        <v>261</v>
      </c>
      <c r="G11299" t="s">
        <v>219</v>
      </c>
      <c r="H11299" t="s">
        <v>226</v>
      </c>
      <c r="I11299" t="s">
        <v>227</v>
      </c>
      <c r="K11299" t="s">
        <v>222</v>
      </c>
      <c r="O11299" t="s">
        <v>265</v>
      </c>
      <c r="P11299">
        <v>2050</v>
      </c>
    </row>
    <row r="11300" spans="1:16" hidden="1" x14ac:dyDescent="0.25">
      <c r="A11300" t="s">
        <v>658</v>
      </c>
      <c r="B11300" t="s">
        <v>659</v>
      </c>
      <c r="C11300" t="s">
        <v>638</v>
      </c>
      <c r="D11300" t="s">
        <v>639</v>
      </c>
      <c r="E11300" t="s">
        <v>640</v>
      </c>
      <c r="F11300" t="s">
        <v>261</v>
      </c>
      <c r="G11300" t="s">
        <v>219</v>
      </c>
      <c r="H11300" t="s">
        <v>226</v>
      </c>
      <c r="I11300" t="s">
        <v>227</v>
      </c>
      <c r="K11300" t="s">
        <v>222</v>
      </c>
      <c r="O11300" t="s">
        <v>266</v>
      </c>
      <c r="P11300">
        <v>2050</v>
      </c>
    </row>
    <row r="11301" spans="1:16" hidden="1" x14ac:dyDescent="0.25">
      <c r="A11301" t="s">
        <v>658</v>
      </c>
      <c r="B11301" t="s">
        <v>659</v>
      </c>
      <c r="C11301" t="s">
        <v>638</v>
      </c>
      <c r="D11301" t="s">
        <v>639</v>
      </c>
      <c r="E11301" t="s">
        <v>640</v>
      </c>
      <c r="F11301" t="s">
        <v>261</v>
      </c>
      <c r="G11301" t="s">
        <v>219</v>
      </c>
      <c r="H11301" t="s">
        <v>318</v>
      </c>
      <c r="I11301" t="s">
        <v>319</v>
      </c>
      <c r="K11301" t="s">
        <v>222</v>
      </c>
      <c r="O11301" t="s">
        <v>195</v>
      </c>
      <c r="P11301">
        <v>2020</v>
      </c>
    </row>
    <row r="11302" spans="1:16" hidden="1" x14ac:dyDescent="0.25">
      <c r="A11302" t="s">
        <v>658</v>
      </c>
      <c r="B11302" t="s">
        <v>659</v>
      </c>
      <c r="C11302" t="s">
        <v>638</v>
      </c>
      <c r="D11302" t="s">
        <v>639</v>
      </c>
      <c r="E11302" t="s">
        <v>640</v>
      </c>
      <c r="F11302" t="s">
        <v>261</v>
      </c>
      <c r="G11302" t="s">
        <v>219</v>
      </c>
      <c r="H11302" t="s">
        <v>318</v>
      </c>
      <c r="I11302" t="s">
        <v>319</v>
      </c>
      <c r="K11302" t="s">
        <v>222</v>
      </c>
      <c r="O11302" t="s">
        <v>195</v>
      </c>
      <c r="P11302">
        <v>2025</v>
      </c>
    </row>
    <row r="11303" spans="1:16" hidden="1" x14ac:dyDescent="0.25">
      <c r="A11303" t="s">
        <v>658</v>
      </c>
      <c r="B11303" t="s">
        <v>659</v>
      </c>
      <c r="C11303" t="s">
        <v>638</v>
      </c>
      <c r="D11303" t="s">
        <v>639</v>
      </c>
      <c r="E11303" t="s">
        <v>640</v>
      </c>
      <c r="F11303" t="s">
        <v>261</v>
      </c>
      <c r="G11303" t="s">
        <v>219</v>
      </c>
      <c r="H11303" t="s">
        <v>318</v>
      </c>
      <c r="I11303" t="s">
        <v>319</v>
      </c>
      <c r="K11303" t="s">
        <v>222</v>
      </c>
      <c r="O11303" t="s">
        <v>265</v>
      </c>
      <c r="P11303">
        <v>2025</v>
      </c>
    </row>
    <row r="11304" spans="1:16" hidden="1" x14ac:dyDescent="0.25">
      <c r="A11304" t="s">
        <v>658</v>
      </c>
      <c r="B11304" t="s">
        <v>659</v>
      </c>
      <c r="C11304" t="s">
        <v>638</v>
      </c>
      <c r="D11304" t="s">
        <v>639</v>
      </c>
      <c r="E11304" t="s">
        <v>640</v>
      </c>
      <c r="F11304" t="s">
        <v>261</v>
      </c>
      <c r="G11304" t="s">
        <v>219</v>
      </c>
      <c r="H11304" t="s">
        <v>318</v>
      </c>
      <c r="I11304" t="s">
        <v>319</v>
      </c>
      <c r="K11304" t="s">
        <v>222</v>
      </c>
      <c r="O11304" t="s">
        <v>266</v>
      </c>
      <c r="P11304">
        <v>2025</v>
      </c>
    </row>
    <row r="11305" spans="1:16" hidden="1" x14ac:dyDescent="0.25">
      <c r="A11305" t="s">
        <v>658</v>
      </c>
      <c r="B11305" t="s">
        <v>659</v>
      </c>
      <c r="C11305" t="s">
        <v>638</v>
      </c>
      <c r="D11305" t="s">
        <v>639</v>
      </c>
      <c r="E11305" t="s">
        <v>640</v>
      </c>
      <c r="F11305" t="s">
        <v>261</v>
      </c>
      <c r="G11305" t="s">
        <v>219</v>
      </c>
      <c r="H11305" t="s">
        <v>318</v>
      </c>
      <c r="I11305" t="s">
        <v>319</v>
      </c>
      <c r="K11305" t="s">
        <v>222</v>
      </c>
      <c r="O11305" t="s">
        <v>195</v>
      </c>
      <c r="P11305">
        <v>2030</v>
      </c>
    </row>
    <row r="11306" spans="1:16" hidden="1" x14ac:dyDescent="0.25">
      <c r="A11306" t="s">
        <v>658</v>
      </c>
      <c r="B11306" t="s">
        <v>659</v>
      </c>
      <c r="C11306" t="s">
        <v>638</v>
      </c>
      <c r="D11306" t="s">
        <v>639</v>
      </c>
      <c r="E11306" t="s">
        <v>640</v>
      </c>
      <c r="F11306" t="s">
        <v>261</v>
      </c>
      <c r="G11306" t="s">
        <v>219</v>
      </c>
      <c r="H11306" t="s">
        <v>318</v>
      </c>
      <c r="I11306" t="s">
        <v>319</v>
      </c>
      <c r="K11306" t="s">
        <v>222</v>
      </c>
      <c r="O11306" t="s">
        <v>195</v>
      </c>
      <c r="P11306">
        <v>2040</v>
      </c>
    </row>
    <row r="11307" spans="1:16" hidden="1" x14ac:dyDescent="0.25">
      <c r="A11307" t="s">
        <v>658</v>
      </c>
      <c r="B11307" t="s">
        <v>659</v>
      </c>
      <c r="C11307" t="s">
        <v>638</v>
      </c>
      <c r="D11307" t="s">
        <v>639</v>
      </c>
      <c r="E11307" t="s">
        <v>640</v>
      </c>
      <c r="F11307" t="s">
        <v>261</v>
      </c>
      <c r="G11307" t="s">
        <v>219</v>
      </c>
      <c r="H11307" t="s">
        <v>318</v>
      </c>
      <c r="I11307" t="s">
        <v>319</v>
      </c>
      <c r="K11307" t="s">
        <v>222</v>
      </c>
      <c r="O11307" t="s">
        <v>195</v>
      </c>
      <c r="P11307">
        <v>2050</v>
      </c>
    </row>
    <row r="11308" spans="1:16" hidden="1" x14ac:dyDescent="0.25">
      <c r="A11308" t="s">
        <v>658</v>
      </c>
      <c r="B11308" t="s">
        <v>659</v>
      </c>
      <c r="C11308" t="s">
        <v>638</v>
      </c>
      <c r="D11308" t="s">
        <v>639</v>
      </c>
      <c r="E11308" t="s">
        <v>640</v>
      </c>
      <c r="F11308" t="s">
        <v>261</v>
      </c>
      <c r="G11308" t="s">
        <v>219</v>
      </c>
      <c r="H11308" t="s">
        <v>318</v>
      </c>
      <c r="I11308" t="s">
        <v>319</v>
      </c>
      <c r="K11308" t="s">
        <v>222</v>
      </c>
      <c r="O11308" t="s">
        <v>265</v>
      </c>
      <c r="P11308">
        <v>2050</v>
      </c>
    </row>
    <row r="11309" spans="1:16" hidden="1" x14ac:dyDescent="0.25">
      <c r="A11309" t="s">
        <v>658</v>
      </c>
      <c r="B11309" t="s">
        <v>659</v>
      </c>
      <c r="C11309" t="s">
        <v>638</v>
      </c>
      <c r="D11309" t="s">
        <v>639</v>
      </c>
      <c r="E11309" t="s">
        <v>640</v>
      </c>
      <c r="F11309" t="s">
        <v>261</v>
      </c>
      <c r="G11309" t="s">
        <v>219</v>
      </c>
      <c r="H11309" t="s">
        <v>318</v>
      </c>
      <c r="I11309" t="s">
        <v>319</v>
      </c>
      <c r="K11309" t="s">
        <v>222</v>
      </c>
      <c r="O11309" t="s">
        <v>266</v>
      </c>
      <c r="P11309">
        <v>2050</v>
      </c>
    </row>
    <row r="11310" spans="1:16" hidden="1" x14ac:dyDescent="0.2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hidden="1" x14ac:dyDescent="0.2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hidden="1" x14ac:dyDescent="0.2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hidden="1" x14ac:dyDescent="0.2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hidden="1" x14ac:dyDescent="0.2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hidden="1" x14ac:dyDescent="0.2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hidden="1" x14ac:dyDescent="0.2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hidden="1" x14ac:dyDescent="0.2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hidden="1" x14ac:dyDescent="0.2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hidden="1" x14ac:dyDescent="0.2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hidden="1" x14ac:dyDescent="0.2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hidden="1" x14ac:dyDescent="0.2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hidden="1" x14ac:dyDescent="0.2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hidden="1" x14ac:dyDescent="0.2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hidden="1" x14ac:dyDescent="0.2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hidden="1" x14ac:dyDescent="0.2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hidden="1" x14ac:dyDescent="0.2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hidden="1" x14ac:dyDescent="0.2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hidden="1" x14ac:dyDescent="0.2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hidden="1" x14ac:dyDescent="0.2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hidden="1" x14ac:dyDescent="0.2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hidden="1" x14ac:dyDescent="0.2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hidden="1" x14ac:dyDescent="0.2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hidden="1" x14ac:dyDescent="0.2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hidden="1" x14ac:dyDescent="0.2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hidden="1" x14ac:dyDescent="0.2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hidden="1" x14ac:dyDescent="0.2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hidden="1" x14ac:dyDescent="0.2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hidden="1" x14ac:dyDescent="0.2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hidden="1" x14ac:dyDescent="0.2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hidden="1" x14ac:dyDescent="0.2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hidden="1" x14ac:dyDescent="0.2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hidden="1" x14ac:dyDescent="0.2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hidden="1" x14ac:dyDescent="0.2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hidden="1" x14ac:dyDescent="0.2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hidden="1" x14ac:dyDescent="0.2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hidden="1" x14ac:dyDescent="0.2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hidden="1" x14ac:dyDescent="0.2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hidden="1" x14ac:dyDescent="0.2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hidden="1" x14ac:dyDescent="0.2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hidden="1" x14ac:dyDescent="0.2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hidden="1" x14ac:dyDescent="0.2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hidden="1" x14ac:dyDescent="0.2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hidden="1" x14ac:dyDescent="0.2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hidden="1" x14ac:dyDescent="0.2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hidden="1" x14ac:dyDescent="0.2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hidden="1" x14ac:dyDescent="0.2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hidden="1" x14ac:dyDescent="0.2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hidden="1" x14ac:dyDescent="0.2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hidden="1" x14ac:dyDescent="0.2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hidden="1" x14ac:dyDescent="0.2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hidden="1" x14ac:dyDescent="0.2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hidden="1" x14ac:dyDescent="0.2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hidden="1" x14ac:dyDescent="0.2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hidden="1" x14ac:dyDescent="0.2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hidden="1" x14ac:dyDescent="0.2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hidden="1" x14ac:dyDescent="0.2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hidden="1" x14ac:dyDescent="0.2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hidden="1" x14ac:dyDescent="0.2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hidden="1" x14ac:dyDescent="0.2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hidden="1" x14ac:dyDescent="0.2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hidden="1" x14ac:dyDescent="0.2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hidden="1" x14ac:dyDescent="0.2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hidden="1" x14ac:dyDescent="0.2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hidden="1" x14ac:dyDescent="0.2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hidden="1" x14ac:dyDescent="0.2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hidden="1" x14ac:dyDescent="0.2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hidden="1" x14ac:dyDescent="0.2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hidden="1" x14ac:dyDescent="0.2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hidden="1" x14ac:dyDescent="0.2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hidden="1" x14ac:dyDescent="0.2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hidden="1" x14ac:dyDescent="0.2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hidden="1" x14ac:dyDescent="0.2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hidden="1" x14ac:dyDescent="0.2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hidden="1" x14ac:dyDescent="0.2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hidden="1" x14ac:dyDescent="0.2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hidden="1" x14ac:dyDescent="0.2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hidden="1" x14ac:dyDescent="0.2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hidden="1" x14ac:dyDescent="0.2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hidden="1" x14ac:dyDescent="0.2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hidden="1" x14ac:dyDescent="0.2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hidden="1" x14ac:dyDescent="0.2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hidden="1" x14ac:dyDescent="0.2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hidden="1" x14ac:dyDescent="0.2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hidden="1" x14ac:dyDescent="0.2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hidden="1" x14ac:dyDescent="0.2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hidden="1" x14ac:dyDescent="0.2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hidden="1" x14ac:dyDescent="0.2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hidden="1" x14ac:dyDescent="0.2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hidden="1" x14ac:dyDescent="0.2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hidden="1" x14ac:dyDescent="0.2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hidden="1" x14ac:dyDescent="0.2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hidden="1" x14ac:dyDescent="0.2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hidden="1" x14ac:dyDescent="0.2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hidden="1" x14ac:dyDescent="0.2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hidden="1" x14ac:dyDescent="0.2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hidden="1" x14ac:dyDescent="0.2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hidden="1" x14ac:dyDescent="0.2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hidden="1" x14ac:dyDescent="0.2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hidden="1" x14ac:dyDescent="0.2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hidden="1" x14ac:dyDescent="0.2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hidden="1" x14ac:dyDescent="0.2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hidden="1" x14ac:dyDescent="0.2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hidden="1" x14ac:dyDescent="0.2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hidden="1" x14ac:dyDescent="0.2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hidden="1" x14ac:dyDescent="0.2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hidden="1" x14ac:dyDescent="0.2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hidden="1" x14ac:dyDescent="0.2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hidden="1" x14ac:dyDescent="0.2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hidden="1" x14ac:dyDescent="0.2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hidden="1" x14ac:dyDescent="0.2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hidden="1" x14ac:dyDescent="0.2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hidden="1" x14ac:dyDescent="0.2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hidden="1" x14ac:dyDescent="0.2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hidden="1" x14ac:dyDescent="0.2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hidden="1" x14ac:dyDescent="0.2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hidden="1" x14ac:dyDescent="0.2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hidden="1" x14ac:dyDescent="0.2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hidden="1" x14ac:dyDescent="0.2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hidden="1" x14ac:dyDescent="0.2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hidden="1" x14ac:dyDescent="0.2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hidden="1" x14ac:dyDescent="0.2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hidden="1" x14ac:dyDescent="0.2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hidden="1" x14ac:dyDescent="0.2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hidden="1" x14ac:dyDescent="0.2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hidden="1" x14ac:dyDescent="0.2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hidden="1" x14ac:dyDescent="0.2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hidden="1" x14ac:dyDescent="0.2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hidden="1" x14ac:dyDescent="0.2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hidden="1" x14ac:dyDescent="0.2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hidden="1" x14ac:dyDescent="0.2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hidden="1" x14ac:dyDescent="0.2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hidden="1" x14ac:dyDescent="0.2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hidden="1" x14ac:dyDescent="0.2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hidden="1" x14ac:dyDescent="0.2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hidden="1" x14ac:dyDescent="0.2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hidden="1" x14ac:dyDescent="0.2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hidden="1" x14ac:dyDescent="0.2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hidden="1" x14ac:dyDescent="0.2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hidden="1" x14ac:dyDescent="0.2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hidden="1" x14ac:dyDescent="0.2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hidden="1" x14ac:dyDescent="0.2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hidden="1" x14ac:dyDescent="0.2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hidden="1" x14ac:dyDescent="0.2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hidden="1" x14ac:dyDescent="0.2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hidden="1" x14ac:dyDescent="0.2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hidden="1" x14ac:dyDescent="0.2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hidden="1" x14ac:dyDescent="0.2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hidden="1" x14ac:dyDescent="0.2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hidden="1" x14ac:dyDescent="0.2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hidden="1" x14ac:dyDescent="0.2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hidden="1" x14ac:dyDescent="0.2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hidden="1" x14ac:dyDescent="0.2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hidden="1" x14ac:dyDescent="0.2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hidden="1" x14ac:dyDescent="0.2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hidden="1" x14ac:dyDescent="0.2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hidden="1" x14ac:dyDescent="0.2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hidden="1" x14ac:dyDescent="0.2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hidden="1" x14ac:dyDescent="0.2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hidden="1" x14ac:dyDescent="0.2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hidden="1" x14ac:dyDescent="0.2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hidden="1" x14ac:dyDescent="0.2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hidden="1" x14ac:dyDescent="0.2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hidden="1" x14ac:dyDescent="0.2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hidden="1" x14ac:dyDescent="0.2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hidden="1" x14ac:dyDescent="0.2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hidden="1" x14ac:dyDescent="0.2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hidden="1" x14ac:dyDescent="0.2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hidden="1" x14ac:dyDescent="0.2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hidden="1" x14ac:dyDescent="0.2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hidden="1" x14ac:dyDescent="0.2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hidden="1" x14ac:dyDescent="0.2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hidden="1" x14ac:dyDescent="0.2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hidden="1" x14ac:dyDescent="0.2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hidden="1" x14ac:dyDescent="0.2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hidden="1" x14ac:dyDescent="0.2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hidden="1" x14ac:dyDescent="0.2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hidden="1" x14ac:dyDescent="0.2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hidden="1" x14ac:dyDescent="0.2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hidden="1" x14ac:dyDescent="0.2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hidden="1" x14ac:dyDescent="0.2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hidden="1" x14ac:dyDescent="0.2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hidden="1" x14ac:dyDescent="0.2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hidden="1" x14ac:dyDescent="0.2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hidden="1" x14ac:dyDescent="0.2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hidden="1" x14ac:dyDescent="0.2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hidden="1" x14ac:dyDescent="0.2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hidden="1" x14ac:dyDescent="0.2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hidden="1" x14ac:dyDescent="0.2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hidden="1" x14ac:dyDescent="0.2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hidden="1" x14ac:dyDescent="0.2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hidden="1" x14ac:dyDescent="0.2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hidden="1" x14ac:dyDescent="0.2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hidden="1" x14ac:dyDescent="0.2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hidden="1" x14ac:dyDescent="0.2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hidden="1" x14ac:dyDescent="0.2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hidden="1" x14ac:dyDescent="0.2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hidden="1" x14ac:dyDescent="0.2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hidden="1" x14ac:dyDescent="0.2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hidden="1" x14ac:dyDescent="0.2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hidden="1" x14ac:dyDescent="0.2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hidden="1" x14ac:dyDescent="0.2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hidden="1" x14ac:dyDescent="0.2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hidden="1" x14ac:dyDescent="0.2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hidden="1" x14ac:dyDescent="0.2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hidden="1" x14ac:dyDescent="0.2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hidden="1" x14ac:dyDescent="0.2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hidden="1" x14ac:dyDescent="0.2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hidden="1" x14ac:dyDescent="0.2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hidden="1" x14ac:dyDescent="0.2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hidden="1" x14ac:dyDescent="0.2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hidden="1" x14ac:dyDescent="0.2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hidden="1" x14ac:dyDescent="0.2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hidden="1" x14ac:dyDescent="0.2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hidden="1" x14ac:dyDescent="0.2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hidden="1" x14ac:dyDescent="0.2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hidden="1" x14ac:dyDescent="0.25">
      <c r="A11526" t="s">
        <v>660</v>
      </c>
      <c r="B11526" t="s">
        <v>661</v>
      </c>
      <c r="C11526" t="s">
        <v>662</v>
      </c>
      <c r="D11526" t="s">
        <v>639</v>
      </c>
      <c r="E11526" t="s">
        <v>640</v>
      </c>
      <c r="F11526" t="s">
        <v>349</v>
      </c>
      <c r="G11526" t="s">
        <v>219</v>
      </c>
      <c r="H11526" t="s">
        <v>220</v>
      </c>
      <c r="I11526" t="s">
        <v>221</v>
      </c>
      <c r="K11526" t="s">
        <v>222</v>
      </c>
      <c r="O11526" t="s">
        <v>195</v>
      </c>
      <c r="P11526">
        <v>2020</v>
      </c>
    </row>
    <row r="11527" spans="1:17" hidden="1" x14ac:dyDescent="0.25">
      <c r="A11527" t="s">
        <v>660</v>
      </c>
      <c r="B11527" t="s">
        <v>661</v>
      </c>
      <c r="C11527" t="s">
        <v>662</v>
      </c>
      <c r="D11527" t="s">
        <v>639</v>
      </c>
      <c r="E11527" t="s">
        <v>640</v>
      </c>
      <c r="F11527" t="s">
        <v>349</v>
      </c>
      <c r="G11527" t="s">
        <v>219</v>
      </c>
      <c r="H11527" t="s">
        <v>220</v>
      </c>
      <c r="I11527" t="s">
        <v>221</v>
      </c>
      <c r="K11527" t="s">
        <v>222</v>
      </c>
      <c r="O11527" t="s">
        <v>195</v>
      </c>
      <c r="P11527">
        <v>2025</v>
      </c>
    </row>
    <row r="11528" spans="1:17" hidden="1" x14ac:dyDescent="0.25">
      <c r="A11528" t="s">
        <v>660</v>
      </c>
      <c r="B11528" t="s">
        <v>661</v>
      </c>
      <c r="C11528" t="s">
        <v>662</v>
      </c>
      <c r="D11528" t="s">
        <v>639</v>
      </c>
      <c r="E11528" t="s">
        <v>640</v>
      </c>
      <c r="F11528" t="s">
        <v>349</v>
      </c>
      <c r="G11528" t="s">
        <v>219</v>
      </c>
      <c r="H11528" t="s">
        <v>220</v>
      </c>
      <c r="I11528" t="s">
        <v>221</v>
      </c>
      <c r="K11528" t="s">
        <v>222</v>
      </c>
      <c r="O11528" t="s">
        <v>265</v>
      </c>
      <c r="P11528">
        <v>2025</v>
      </c>
    </row>
    <row r="11529" spans="1:17" hidden="1" x14ac:dyDescent="0.25">
      <c r="A11529" t="s">
        <v>660</v>
      </c>
      <c r="B11529" t="s">
        <v>661</v>
      </c>
      <c r="C11529" t="s">
        <v>662</v>
      </c>
      <c r="D11529" t="s">
        <v>639</v>
      </c>
      <c r="E11529" t="s">
        <v>640</v>
      </c>
      <c r="F11529" t="s">
        <v>349</v>
      </c>
      <c r="G11529" t="s">
        <v>219</v>
      </c>
      <c r="H11529" t="s">
        <v>220</v>
      </c>
      <c r="I11529" t="s">
        <v>221</v>
      </c>
      <c r="K11529" t="s">
        <v>222</v>
      </c>
      <c r="O11529" t="s">
        <v>266</v>
      </c>
      <c r="P11529">
        <v>2025</v>
      </c>
    </row>
    <row r="11530" spans="1:17" hidden="1" x14ac:dyDescent="0.25">
      <c r="A11530" t="s">
        <v>660</v>
      </c>
      <c r="B11530" t="s">
        <v>661</v>
      </c>
      <c r="C11530" t="s">
        <v>662</v>
      </c>
      <c r="D11530" t="s">
        <v>639</v>
      </c>
      <c r="E11530" t="s">
        <v>640</v>
      </c>
      <c r="F11530" t="s">
        <v>349</v>
      </c>
      <c r="G11530" t="s">
        <v>219</v>
      </c>
      <c r="H11530" t="s">
        <v>220</v>
      </c>
      <c r="I11530" t="s">
        <v>221</v>
      </c>
      <c r="K11530" t="s">
        <v>222</v>
      </c>
      <c r="O11530" t="s">
        <v>195</v>
      </c>
      <c r="P11530">
        <v>2030</v>
      </c>
    </row>
    <row r="11531" spans="1:17" hidden="1" x14ac:dyDescent="0.25">
      <c r="A11531" t="s">
        <v>660</v>
      </c>
      <c r="B11531" t="s">
        <v>661</v>
      </c>
      <c r="C11531" t="s">
        <v>662</v>
      </c>
      <c r="D11531" t="s">
        <v>639</v>
      </c>
      <c r="E11531" t="s">
        <v>640</v>
      </c>
      <c r="F11531" t="s">
        <v>349</v>
      </c>
      <c r="G11531" t="s">
        <v>219</v>
      </c>
      <c r="H11531" t="s">
        <v>220</v>
      </c>
      <c r="I11531" t="s">
        <v>221</v>
      </c>
      <c r="K11531" t="s">
        <v>222</v>
      </c>
      <c r="O11531" t="s">
        <v>195</v>
      </c>
      <c r="P11531">
        <v>2040</v>
      </c>
    </row>
    <row r="11532" spans="1:17" hidden="1" x14ac:dyDescent="0.25">
      <c r="A11532" t="s">
        <v>660</v>
      </c>
      <c r="B11532" t="s">
        <v>661</v>
      </c>
      <c r="C11532" t="s">
        <v>662</v>
      </c>
      <c r="D11532" t="s">
        <v>639</v>
      </c>
      <c r="E11532" t="s">
        <v>640</v>
      </c>
      <c r="F11532" t="s">
        <v>349</v>
      </c>
      <c r="G11532" t="s">
        <v>219</v>
      </c>
      <c r="H11532" t="s">
        <v>220</v>
      </c>
      <c r="I11532" t="s">
        <v>221</v>
      </c>
      <c r="K11532" t="s">
        <v>222</v>
      </c>
      <c r="O11532" t="s">
        <v>195</v>
      </c>
      <c r="P11532">
        <v>2050</v>
      </c>
    </row>
    <row r="11533" spans="1:17" hidden="1" x14ac:dyDescent="0.25">
      <c r="A11533" t="s">
        <v>660</v>
      </c>
      <c r="B11533" t="s">
        <v>661</v>
      </c>
      <c r="C11533" t="s">
        <v>662</v>
      </c>
      <c r="D11533" t="s">
        <v>639</v>
      </c>
      <c r="E11533" t="s">
        <v>640</v>
      </c>
      <c r="F11533" t="s">
        <v>349</v>
      </c>
      <c r="G11533" t="s">
        <v>219</v>
      </c>
      <c r="H11533" t="s">
        <v>220</v>
      </c>
      <c r="I11533" t="s">
        <v>221</v>
      </c>
      <c r="K11533" t="s">
        <v>222</v>
      </c>
      <c r="O11533" t="s">
        <v>265</v>
      </c>
      <c r="P11533">
        <v>2050</v>
      </c>
    </row>
    <row r="11534" spans="1:17" hidden="1" x14ac:dyDescent="0.25">
      <c r="A11534" t="s">
        <v>660</v>
      </c>
      <c r="B11534" t="s">
        <v>661</v>
      </c>
      <c r="C11534" t="s">
        <v>662</v>
      </c>
      <c r="D11534" t="s">
        <v>639</v>
      </c>
      <c r="E11534" t="s">
        <v>640</v>
      </c>
      <c r="F11534" t="s">
        <v>349</v>
      </c>
      <c r="G11534" t="s">
        <v>219</v>
      </c>
      <c r="H11534" t="s">
        <v>220</v>
      </c>
      <c r="I11534" t="s">
        <v>221</v>
      </c>
      <c r="K11534" t="s">
        <v>222</v>
      </c>
      <c r="O11534" t="s">
        <v>266</v>
      </c>
      <c r="P11534">
        <v>2050</v>
      </c>
    </row>
    <row r="11535" spans="1:17" hidden="1" x14ac:dyDescent="0.25">
      <c r="A11535" t="s">
        <v>660</v>
      </c>
      <c r="B11535" t="s">
        <v>661</v>
      </c>
      <c r="C11535" t="s">
        <v>662</v>
      </c>
      <c r="D11535" t="s">
        <v>639</v>
      </c>
      <c r="E11535" t="s">
        <v>640</v>
      </c>
      <c r="F11535" t="s">
        <v>349</v>
      </c>
      <c r="G11535" t="s">
        <v>219</v>
      </c>
      <c r="H11535" t="s">
        <v>224</v>
      </c>
      <c r="I11535" t="s">
        <v>225</v>
      </c>
      <c r="K11535" t="s">
        <v>222</v>
      </c>
      <c r="O11535" t="s">
        <v>195</v>
      </c>
      <c r="P11535">
        <v>2020</v>
      </c>
    </row>
    <row r="11536" spans="1:17" hidden="1" x14ac:dyDescent="0.25">
      <c r="A11536" t="s">
        <v>660</v>
      </c>
      <c r="B11536" t="s">
        <v>661</v>
      </c>
      <c r="C11536" t="s">
        <v>662</v>
      </c>
      <c r="D11536" t="s">
        <v>639</v>
      </c>
      <c r="E11536" t="s">
        <v>640</v>
      </c>
      <c r="F11536" t="s">
        <v>349</v>
      </c>
      <c r="G11536" t="s">
        <v>219</v>
      </c>
      <c r="H11536" t="s">
        <v>224</v>
      </c>
      <c r="I11536" t="s">
        <v>225</v>
      </c>
      <c r="K11536" t="s">
        <v>222</v>
      </c>
      <c r="O11536" t="s">
        <v>195</v>
      </c>
      <c r="P11536">
        <v>2025</v>
      </c>
    </row>
    <row r="11537" spans="1:16" hidden="1" x14ac:dyDescent="0.25">
      <c r="A11537" t="s">
        <v>660</v>
      </c>
      <c r="B11537" t="s">
        <v>661</v>
      </c>
      <c r="C11537" t="s">
        <v>662</v>
      </c>
      <c r="D11537" t="s">
        <v>639</v>
      </c>
      <c r="E11537" t="s">
        <v>640</v>
      </c>
      <c r="F11537" t="s">
        <v>349</v>
      </c>
      <c r="G11537" t="s">
        <v>219</v>
      </c>
      <c r="H11537" t="s">
        <v>224</v>
      </c>
      <c r="I11537" t="s">
        <v>225</v>
      </c>
      <c r="K11537" t="s">
        <v>222</v>
      </c>
      <c r="O11537" t="s">
        <v>265</v>
      </c>
      <c r="P11537">
        <v>2025</v>
      </c>
    </row>
    <row r="11538" spans="1:16" hidden="1" x14ac:dyDescent="0.25">
      <c r="A11538" t="s">
        <v>660</v>
      </c>
      <c r="B11538" t="s">
        <v>661</v>
      </c>
      <c r="C11538" t="s">
        <v>662</v>
      </c>
      <c r="D11538" t="s">
        <v>639</v>
      </c>
      <c r="E11538" t="s">
        <v>640</v>
      </c>
      <c r="F11538" t="s">
        <v>349</v>
      </c>
      <c r="G11538" t="s">
        <v>219</v>
      </c>
      <c r="H11538" t="s">
        <v>224</v>
      </c>
      <c r="I11538" t="s">
        <v>225</v>
      </c>
      <c r="K11538" t="s">
        <v>222</v>
      </c>
      <c r="O11538" t="s">
        <v>266</v>
      </c>
      <c r="P11538">
        <v>2025</v>
      </c>
    </row>
    <row r="11539" spans="1:16" hidden="1" x14ac:dyDescent="0.25">
      <c r="A11539" t="s">
        <v>660</v>
      </c>
      <c r="B11539" t="s">
        <v>661</v>
      </c>
      <c r="C11539" t="s">
        <v>662</v>
      </c>
      <c r="D11539" t="s">
        <v>639</v>
      </c>
      <c r="E11539" t="s">
        <v>640</v>
      </c>
      <c r="F11539" t="s">
        <v>349</v>
      </c>
      <c r="G11539" t="s">
        <v>219</v>
      </c>
      <c r="H11539" t="s">
        <v>224</v>
      </c>
      <c r="I11539" t="s">
        <v>225</v>
      </c>
      <c r="K11539" t="s">
        <v>222</v>
      </c>
      <c r="O11539" t="s">
        <v>195</v>
      </c>
      <c r="P11539">
        <v>2030</v>
      </c>
    </row>
    <row r="11540" spans="1:16" hidden="1" x14ac:dyDescent="0.25">
      <c r="A11540" t="s">
        <v>660</v>
      </c>
      <c r="B11540" t="s">
        <v>661</v>
      </c>
      <c r="C11540" t="s">
        <v>662</v>
      </c>
      <c r="D11540" t="s">
        <v>639</v>
      </c>
      <c r="E11540" t="s">
        <v>640</v>
      </c>
      <c r="F11540" t="s">
        <v>349</v>
      </c>
      <c r="G11540" t="s">
        <v>219</v>
      </c>
      <c r="H11540" t="s">
        <v>224</v>
      </c>
      <c r="I11540" t="s">
        <v>225</v>
      </c>
      <c r="K11540" t="s">
        <v>222</v>
      </c>
      <c r="O11540" t="s">
        <v>195</v>
      </c>
      <c r="P11540">
        <v>2040</v>
      </c>
    </row>
    <row r="11541" spans="1:16" hidden="1" x14ac:dyDescent="0.25">
      <c r="A11541" t="s">
        <v>660</v>
      </c>
      <c r="B11541" t="s">
        <v>661</v>
      </c>
      <c r="C11541" t="s">
        <v>662</v>
      </c>
      <c r="D11541" t="s">
        <v>639</v>
      </c>
      <c r="E11541" t="s">
        <v>640</v>
      </c>
      <c r="F11541" t="s">
        <v>349</v>
      </c>
      <c r="G11541" t="s">
        <v>219</v>
      </c>
      <c r="H11541" t="s">
        <v>224</v>
      </c>
      <c r="I11541" t="s">
        <v>225</v>
      </c>
      <c r="K11541" t="s">
        <v>222</v>
      </c>
      <c r="O11541" t="s">
        <v>195</v>
      </c>
      <c r="P11541">
        <v>2050</v>
      </c>
    </row>
    <row r="11542" spans="1:16" hidden="1" x14ac:dyDescent="0.25">
      <c r="A11542" t="s">
        <v>660</v>
      </c>
      <c r="B11542" t="s">
        <v>661</v>
      </c>
      <c r="C11542" t="s">
        <v>662</v>
      </c>
      <c r="D11542" t="s">
        <v>639</v>
      </c>
      <c r="E11542" t="s">
        <v>640</v>
      </c>
      <c r="F11542" t="s">
        <v>349</v>
      </c>
      <c r="G11542" t="s">
        <v>219</v>
      </c>
      <c r="H11542" t="s">
        <v>224</v>
      </c>
      <c r="I11542" t="s">
        <v>225</v>
      </c>
      <c r="K11542" t="s">
        <v>222</v>
      </c>
      <c r="O11542" t="s">
        <v>265</v>
      </c>
      <c r="P11542">
        <v>2050</v>
      </c>
    </row>
    <row r="11543" spans="1:16" hidden="1" x14ac:dyDescent="0.25">
      <c r="A11543" t="s">
        <v>660</v>
      </c>
      <c r="B11543" t="s">
        <v>661</v>
      </c>
      <c r="C11543" t="s">
        <v>662</v>
      </c>
      <c r="D11543" t="s">
        <v>639</v>
      </c>
      <c r="E11543" t="s">
        <v>640</v>
      </c>
      <c r="F11543" t="s">
        <v>349</v>
      </c>
      <c r="G11543" t="s">
        <v>219</v>
      </c>
      <c r="H11543" t="s">
        <v>224</v>
      </c>
      <c r="I11543" t="s">
        <v>225</v>
      </c>
      <c r="K11543" t="s">
        <v>222</v>
      </c>
      <c r="O11543" t="s">
        <v>266</v>
      </c>
      <c r="P11543">
        <v>2050</v>
      </c>
    </row>
    <row r="11544" spans="1:16" hidden="1" x14ac:dyDescent="0.25">
      <c r="A11544" t="s">
        <v>660</v>
      </c>
      <c r="B11544" t="s">
        <v>661</v>
      </c>
      <c r="C11544" t="s">
        <v>662</v>
      </c>
      <c r="D11544" t="s">
        <v>639</v>
      </c>
      <c r="E11544" t="s">
        <v>640</v>
      </c>
      <c r="F11544" t="s">
        <v>349</v>
      </c>
      <c r="G11544" t="s">
        <v>219</v>
      </c>
      <c r="H11544" t="s">
        <v>226</v>
      </c>
      <c r="I11544" t="s">
        <v>227</v>
      </c>
      <c r="K11544" t="s">
        <v>222</v>
      </c>
      <c r="O11544" t="s">
        <v>195</v>
      </c>
      <c r="P11544">
        <v>2020</v>
      </c>
    </row>
    <row r="11545" spans="1:16" hidden="1" x14ac:dyDescent="0.25">
      <c r="A11545" t="s">
        <v>660</v>
      </c>
      <c r="B11545" t="s">
        <v>661</v>
      </c>
      <c r="C11545" t="s">
        <v>662</v>
      </c>
      <c r="D11545" t="s">
        <v>639</v>
      </c>
      <c r="E11545" t="s">
        <v>640</v>
      </c>
      <c r="F11545" t="s">
        <v>349</v>
      </c>
      <c r="G11545" t="s">
        <v>219</v>
      </c>
      <c r="H11545" t="s">
        <v>226</v>
      </c>
      <c r="I11545" t="s">
        <v>227</v>
      </c>
      <c r="K11545" t="s">
        <v>222</v>
      </c>
      <c r="O11545" t="s">
        <v>195</v>
      </c>
      <c r="P11545">
        <v>2025</v>
      </c>
    </row>
    <row r="11546" spans="1:16" hidden="1" x14ac:dyDescent="0.25">
      <c r="A11546" t="s">
        <v>660</v>
      </c>
      <c r="B11546" t="s">
        <v>661</v>
      </c>
      <c r="C11546" t="s">
        <v>662</v>
      </c>
      <c r="D11546" t="s">
        <v>639</v>
      </c>
      <c r="E11546" t="s">
        <v>640</v>
      </c>
      <c r="F11546" t="s">
        <v>349</v>
      </c>
      <c r="G11546" t="s">
        <v>219</v>
      </c>
      <c r="H11546" t="s">
        <v>226</v>
      </c>
      <c r="I11546" t="s">
        <v>227</v>
      </c>
      <c r="K11546" t="s">
        <v>222</v>
      </c>
      <c r="O11546" t="s">
        <v>265</v>
      </c>
      <c r="P11546">
        <v>2025</v>
      </c>
    </row>
    <row r="11547" spans="1:16" hidden="1" x14ac:dyDescent="0.25">
      <c r="A11547" t="s">
        <v>660</v>
      </c>
      <c r="B11547" t="s">
        <v>661</v>
      </c>
      <c r="C11547" t="s">
        <v>662</v>
      </c>
      <c r="D11547" t="s">
        <v>639</v>
      </c>
      <c r="E11547" t="s">
        <v>640</v>
      </c>
      <c r="F11547" t="s">
        <v>349</v>
      </c>
      <c r="G11547" t="s">
        <v>219</v>
      </c>
      <c r="H11547" t="s">
        <v>226</v>
      </c>
      <c r="I11547" t="s">
        <v>227</v>
      </c>
      <c r="K11547" t="s">
        <v>222</v>
      </c>
      <c r="O11547" t="s">
        <v>266</v>
      </c>
      <c r="P11547">
        <v>2025</v>
      </c>
    </row>
    <row r="11548" spans="1:16" hidden="1" x14ac:dyDescent="0.25">
      <c r="A11548" t="s">
        <v>660</v>
      </c>
      <c r="B11548" t="s">
        <v>661</v>
      </c>
      <c r="C11548" t="s">
        <v>662</v>
      </c>
      <c r="D11548" t="s">
        <v>639</v>
      </c>
      <c r="E11548" t="s">
        <v>640</v>
      </c>
      <c r="F11548" t="s">
        <v>349</v>
      </c>
      <c r="G11548" t="s">
        <v>219</v>
      </c>
      <c r="H11548" t="s">
        <v>226</v>
      </c>
      <c r="I11548" t="s">
        <v>227</v>
      </c>
      <c r="K11548" t="s">
        <v>222</v>
      </c>
      <c r="O11548" t="s">
        <v>195</v>
      </c>
      <c r="P11548">
        <v>2030</v>
      </c>
    </row>
    <row r="11549" spans="1:16" hidden="1" x14ac:dyDescent="0.25">
      <c r="A11549" t="s">
        <v>660</v>
      </c>
      <c r="B11549" t="s">
        <v>661</v>
      </c>
      <c r="C11549" t="s">
        <v>662</v>
      </c>
      <c r="D11549" t="s">
        <v>639</v>
      </c>
      <c r="E11549" t="s">
        <v>640</v>
      </c>
      <c r="F11549" t="s">
        <v>349</v>
      </c>
      <c r="G11549" t="s">
        <v>219</v>
      </c>
      <c r="H11549" t="s">
        <v>226</v>
      </c>
      <c r="I11549" t="s">
        <v>227</v>
      </c>
      <c r="K11549" t="s">
        <v>222</v>
      </c>
      <c r="O11549" t="s">
        <v>195</v>
      </c>
      <c r="P11549">
        <v>2040</v>
      </c>
    </row>
    <row r="11550" spans="1:16" hidden="1" x14ac:dyDescent="0.25">
      <c r="A11550" t="s">
        <v>660</v>
      </c>
      <c r="B11550" t="s">
        <v>661</v>
      </c>
      <c r="C11550" t="s">
        <v>662</v>
      </c>
      <c r="D11550" t="s">
        <v>639</v>
      </c>
      <c r="E11550" t="s">
        <v>640</v>
      </c>
      <c r="F11550" t="s">
        <v>349</v>
      </c>
      <c r="G11550" t="s">
        <v>219</v>
      </c>
      <c r="H11550" t="s">
        <v>226</v>
      </c>
      <c r="I11550" t="s">
        <v>227</v>
      </c>
      <c r="K11550" t="s">
        <v>222</v>
      </c>
      <c r="O11550" t="s">
        <v>195</v>
      </c>
      <c r="P11550">
        <v>2050</v>
      </c>
    </row>
    <row r="11551" spans="1:16" hidden="1" x14ac:dyDescent="0.25">
      <c r="A11551" t="s">
        <v>660</v>
      </c>
      <c r="B11551" t="s">
        <v>661</v>
      </c>
      <c r="C11551" t="s">
        <v>662</v>
      </c>
      <c r="D11551" t="s">
        <v>639</v>
      </c>
      <c r="E11551" t="s">
        <v>640</v>
      </c>
      <c r="F11551" t="s">
        <v>349</v>
      </c>
      <c r="G11551" t="s">
        <v>219</v>
      </c>
      <c r="H11551" t="s">
        <v>226</v>
      </c>
      <c r="I11551" t="s">
        <v>227</v>
      </c>
      <c r="K11551" t="s">
        <v>222</v>
      </c>
      <c r="O11551" t="s">
        <v>265</v>
      </c>
      <c r="P11551">
        <v>2050</v>
      </c>
    </row>
    <row r="11552" spans="1:16" hidden="1" x14ac:dyDescent="0.25">
      <c r="A11552" t="s">
        <v>660</v>
      </c>
      <c r="B11552" t="s">
        <v>661</v>
      </c>
      <c r="C11552" t="s">
        <v>662</v>
      </c>
      <c r="D11552" t="s">
        <v>639</v>
      </c>
      <c r="E11552" t="s">
        <v>640</v>
      </c>
      <c r="F11552" t="s">
        <v>349</v>
      </c>
      <c r="G11552" t="s">
        <v>219</v>
      </c>
      <c r="H11552" t="s">
        <v>226</v>
      </c>
      <c r="I11552" t="s">
        <v>227</v>
      </c>
      <c r="K11552" t="s">
        <v>222</v>
      </c>
      <c r="O11552" t="s">
        <v>266</v>
      </c>
      <c r="P11552">
        <v>2050</v>
      </c>
    </row>
    <row r="11553" spans="1:16" hidden="1" x14ac:dyDescent="0.25">
      <c r="A11553" t="s">
        <v>660</v>
      </c>
      <c r="B11553" t="s">
        <v>661</v>
      </c>
      <c r="C11553" t="s">
        <v>662</v>
      </c>
      <c r="D11553" t="s">
        <v>639</v>
      </c>
      <c r="E11553" t="s">
        <v>640</v>
      </c>
      <c r="F11553" t="s">
        <v>349</v>
      </c>
      <c r="G11553" t="s">
        <v>219</v>
      </c>
      <c r="H11553" t="s">
        <v>318</v>
      </c>
      <c r="I11553" t="s">
        <v>319</v>
      </c>
      <c r="K11553" t="s">
        <v>222</v>
      </c>
      <c r="O11553" t="s">
        <v>195</v>
      </c>
      <c r="P11553">
        <v>2020</v>
      </c>
    </row>
    <row r="11554" spans="1:16" hidden="1" x14ac:dyDescent="0.25">
      <c r="A11554" t="s">
        <v>660</v>
      </c>
      <c r="B11554" t="s">
        <v>661</v>
      </c>
      <c r="C11554" t="s">
        <v>662</v>
      </c>
      <c r="D11554" t="s">
        <v>639</v>
      </c>
      <c r="E11554" t="s">
        <v>640</v>
      </c>
      <c r="F11554" t="s">
        <v>349</v>
      </c>
      <c r="G11554" t="s">
        <v>219</v>
      </c>
      <c r="H11554" t="s">
        <v>318</v>
      </c>
      <c r="I11554" t="s">
        <v>319</v>
      </c>
      <c r="K11554" t="s">
        <v>222</v>
      </c>
      <c r="O11554" t="s">
        <v>195</v>
      </c>
      <c r="P11554">
        <v>2025</v>
      </c>
    </row>
    <row r="11555" spans="1:16" hidden="1" x14ac:dyDescent="0.25">
      <c r="A11555" t="s">
        <v>660</v>
      </c>
      <c r="B11555" t="s">
        <v>661</v>
      </c>
      <c r="C11555" t="s">
        <v>662</v>
      </c>
      <c r="D11555" t="s">
        <v>639</v>
      </c>
      <c r="E11555" t="s">
        <v>640</v>
      </c>
      <c r="F11555" t="s">
        <v>349</v>
      </c>
      <c r="G11555" t="s">
        <v>219</v>
      </c>
      <c r="H11555" t="s">
        <v>318</v>
      </c>
      <c r="I11555" t="s">
        <v>319</v>
      </c>
      <c r="K11555" t="s">
        <v>222</v>
      </c>
      <c r="O11555" t="s">
        <v>265</v>
      </c>
      <c r="P11555">
        <v>2025</v>
      </c>
    </row>
    <row r="11556" spans="1:16" hidden="1" x14ac:dyDescent="0.25">
      <c r="A11556" t="s">
        <v>660</v>
      </c>
      <c r="B11556" t="s">
        <v>661</v>
      </c>
      <c r="C11556" t="s">
        <v>662</v>
      </c>
      <c r="D11556" t="s">
        <v>639</v>
      </c>
      <c r="E11556" t="s">
        <v>640</v>
      </c>
      <c r="F11556" t="s">
        <v>349</v>
      </c>
      <c r="G11556" t="s">
        <v>219</v>
      </c>
      <c r="H11556" t="s">
        <v>318</v>
      </c>
      <c r="I11556" t="s">
        <v>319</v>
      </c>
      <c r="K11556" t="s">
        <v>222</v>
      </c>
      <c r="O11556" t="s">
        <v>266</v>
      </c>
      <c r="P11556">
        <v>2025</v>
      </c>
    </row>
    <row r="11557" spans="1:16" hidden="1" x14ac:dyDescent="0.25">
      <c r="A11557" t="s">
        <v>660</v>
      </c>
      <c r="B11557" t="s">
        <v>661</v>
      </c>
      <c r="C11557" t="s">
        <v>662</v>
      </c>
      <c r="D11557" t="s">
        <v>639</v>
      </c>
      <c r="E11557" t="s">
        <v>640</v>
      </c>
      <c r="F11557" t="s">
        <v>349</v>
      </c>
      <c r="G11557" t="s">
        <v>219</v>
      </c>
      <c r="H11557" t="s">
        <v>318</v>
      </c>
      <c r="I11557" t="s">
        <v>319</v>
      </c>
      <c r="K11557" t="s">
        <v>222</v>
      </c>
      <c r="O11557" t="s">
        <v>195</v>
      </c>
      <c r="P11557">
        <v>2030</v>
      </c>
    </row>
    <row r="11558" spans="1:16" hidden="1" x14ac:dyDescent="0.25">
      <c r="A11558" t="s">
        <v>660</v>
      </c>
      <c r="B11558" t="s">
        <v>661</v>
      </c>
      <c r="C11558" t="s">
        <v>662</v>
      </c>
      <c r="D11558" t="s">
        <v>639</v>
      </c>
      <c r="E11558" t="s">
        <v>640</v>
      </c>
      <c r="F11558" t="s">
        <v>349</v>
      </c>
      <c r="G11558" t="s">
        <v>219</v>
      </c>
      <c r="H11558" t="s">
        <v>318</v>
      </c>
      <c r="I11558" t="s">
        <v>319</v>
      </c>
      <c r="K11558" t="s">
        <v>222</v>
      </c>
      <c r="O11558" t="s">
        <v>195</v>
      </c>
      <c r="P11558">
        <v>2040</v>
      </c>
    </row>
    <row r="11559" spans="1:16" hidden="1" x14ac:dyDescent="0.25">
      <c r="A11559" t="s">
        <v>660</v>
      </c>
      <c r="B11559" t="s">
        <v>661</v>
      </c>
      <c r="C11559" t="s">
        <v>662</v>
      </c>
      <c r="D11559" t="s">
        <v>639</v>
      </c>
      <c r="E11559" t="s">
        <v>640</v>
      </c>
      <c r="F11559" t="s">
        <v>349</v>
      </c>
      <c r="G11559" t="s">
        <v>219</v>
      </c>
      <c r="H11559" t="s">
        <v>318</v>
      </c>
      <c r="I11559" t="s">
        <v>319</v>
      </c>
      <c r="K11559" t="s">
        <v>222</v>
      </c>
      <c r="O11559" t="s">
        <v>195</v>
      </c>
      <c r="P11559">
        <v>2050</v>
      </c>
    </row>
    <row r="11560" spans="1:16" hidden="1" x14ac:dyDescent="0.25">
      <c r="A11560" t="s">
        <v>660</v>
      </c>
      <c r="B11560" t="s">
        <v>661</v>
      </c>
      <c r="C11560" t="s">
        <v>662</v>
      </c>
      <c r="D11560" t="s">
        <v>639</v>
      </c>
      <c r="E11560" t="s">
        <v>640</v>
      </c>
      <c r="F11560" t="s">
        <v>349</v>
      </c>
      <c r="G11560" t="s">
        <v>219</v>
      </c>
      <c r="H11560" t="s">
        <v>318</v>
      </c>
      <c r="I11560" t="s">
        <v>319</v>
      </c>
      <c r="K11560" t="s">
        <v>222</v>
      </c>
      <c r="O11560" t="s">
        <v>265</v>
      </c>
      <c r="P11560">
        <v>2050</v>
      </c>
    </row>
    <row r="11561" spans="1:16" hidden="1" x14ac:dyDescent="0.25">
      <c r="A11561" t="s">
        <v>660</v>
      </c>
      <c r="B11561" t="s">
        <v>661</v>
      </c>
      <c r="C11561" t="s">
        <v>662</v>
      </c>
      <c r="D11561" t="s">
        <v>639</v>
      </c>
      <c r="E11561" t="s">
        <v>640</v>
      </c>
      <c r="F11561" t="s">
        <v>349</v>
      </c>
      <c r="G11561" t="s">
        <v>219</v>
      </c>
      <c r="H11561" t="s">
        <v>318</v>
      </c>
      <c r="I11561" t="s">
        <v>319</v>
      </c>
      <c r="K11561" t="s">
        <v>222</v>
      </c>
      <c r="O11561" t="s">
        <v>266</v>
      </c>
      <c r="P11561">
        <v>2050</v>
      </c>
    </row>
    <row r="11562" spans="1:16" hidden="1" x14ac:dyDescent="0.2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hidden="1" x14ac:dyDescent="0.2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hidden="1" x14ac:dyDescent="0.2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hidden="1" x14ac:dyDescent="0.2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hidden="1" x14ac:dyDescent="0.2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hidden="1" x14ac:dyDescent="0.2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hidden="1" x14ac:dyDescent="0.2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hidden="1" x14ac:dyDescent="0.2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hidden="1" x14ac:dyDescent="0.2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hidden="1" x14ac:dyDescent="0.2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hidden="1" x14ac:dyDescent="0.2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hidden="1" x14ac:dyDescent="0.2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hidden="1" x14ac:dyDescent="0.2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hidden="1" x14ac:dyDescent="0.2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hidden="1" x14ac:dyDescent="0.2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hidden="1" x14ac:dyDescent="0.2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hidden="1" x14ac:dyDescent="0.2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hidden="1" x14ac:dyDescent="0.2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hidden="1" x14ac:dyDescent="0.2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hidden="1" x14ac:dyDescent="0.2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hidden="1" x14ac:dyDescent="0.2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hidden="1" x14ac:dyDescent="0.2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hidden="1" x14ac:dyDescent="0.2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hidden="1" x14ac:dyDescent="0.2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hidden="1" x14ac:dyDescent="0.2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hidden="1" x14ac:dyDescent="0.2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hidden="1" x14ac:dyDescent="0.2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hidden="1" x14ac:dyDescent="0.2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hidden="1" x14ac:dyDescent="0.2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hidden="1" x14ac:dyDescent="0.2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hidden="1" x14ac:dyDescent="0.2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hidden="1" x14ac:dyDescent="0.2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hidden="1" x14ac:dyDescent="0.2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hidden="1" x14ac:dyDescent="0.2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hidden="1" x14ac:dyDescent="0.2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hidden="1" x14ac:dyDescent="0.2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hidden="1" x14ac:dyDescent="0.2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hidden="1" x14ac:dyDescent="0.2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hidden="1" x14ac:dyDescent="0.2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hidden="1" x14ac:dyDescent="0.2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hidden="1" x14ac:dyDescent="0.2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hidden="1" x14ac:dyDescent="0.2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hidden="1" x14ac:dyDescent="0.2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hidden="1" x14ac:dyDescent="0.2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hidden="1" x14ac:dyDescent="0.2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hidden="1" x14ac:dyDescent="0.2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hidden="1" x14ac:dyDescent="0.2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hidden="1" x14ac:dyDescent="0.2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hidden="1" x14ac:dyDescent="0.2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hidden="1" x14ac:dyDescent="0.2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hidden="1" x14ac:dyDescent="0.2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hidden="1" x14ac:dyDescent="0.2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hidden="1" x14ac:dyDescent="0.2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hidden="1" x14ac:dyDescent="0.2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hidden="1" x14ac:dyDescent="0.2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hidden="1" x14ac:dyDescent="0.2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hidden="1" x14ac:dyDescent="0.2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hidden="1" x14ac:dyDescent="0.2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hidden="1" x14ac:dyDescent="0.2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hidden="1" x14ac:dyDescent="0.2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hidden="1" x14ac:dyDescent="0.2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hidden="1" x14ac:dyDescent="0.2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hidden="1" x14ac:dyDescent="0.2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hidden="1" x14ac:dyDescent="0.2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hidden="1" x14ac:dyDescent="0.2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hidden="1" x14ac:dyDescent="0.2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hidden="1" x14ac:dyDescent="0.2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hidden="1" x14ac:dyDescent="0.2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hidden="1" x14ac:dyDescent="0.2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hidden="1" x14ac:dyDescent="0.2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hidden="1" x14ac:dyDescent="0.2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hidden="1" x14ac:dyDescent="0.2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hidden="1" x14ac:dyDescent="0.2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hidden="1" x14ac:dyDescent="0.2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hidden="1" x14ac:dyDescent="0.2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hidden="1" x14ac:dyDescent="0.2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hidden="1" x14ac:dyDescent="0.2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hidden="1" x14ac:dyDescent="0.2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hidden="1" x14ac:dyDescent="0.2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hidden="1" x14ac:dyDescent="0.2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hidden="1" x14ac:dyDescent="0.2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hidden="1" x14ac:dyDescent="0.2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hidden="1" x14ac:dyDescent="0.2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hidden="1" x14ac:dyDescent="0.2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hidden="1" x14ac:dyDescent="0.2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hidden="1" x14ac:dyDescent="0.2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hidden="1" x14ac:dyDescent="0.2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hidden="1" x14ac:dyDescent="0.2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hidden="1" x14ac:dyDescent="0.2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hidden="1" x14ac:dyDescent="0.2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hidden="1" x14ac:dyDescent="0.2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hidden="1" x14ac:dyDescent="0.2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hidden="1" x14ac:dyDescent="0.2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hidden="1" x14ac:dyDescent="0.2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hidden="1" x14ac:dyDescent="0.2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hidden="1" x14ac:dyDescent="0.2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hidden="1" x14ac:dyDescent="0.2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hidden="1" x14ac:dyDescent="0.2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hidden="1" x14ac:dyDescent="0.2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hidden="1" x14ac:dyDescent="0.2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hidden="1" x14ac:dyDescent="0.2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hidden="1" x14ac:dyDescent="0.2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hidden="1" x14ac:dyDescent="0.2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hidden="1" x14ac:dyDescent="0.2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hidden="1" x14ac:dyDescent="0.2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hidden="1" x14ac:dyDescent="0.2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hidden="1" x14ac:dyDescent="0.2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hidden="1" x14ac:dyDescent="0.2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hidden="1" x14ac:dyDescent="0.2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hidden="1" x14ac:dyDescent="0.2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hidden="1" x14ac:dyDescent="0.2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hidden="1" x14ac:dyDescent="0.2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hidden="1" x14ac:dyDescent="0.2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hidden="1" x14ac:dyDescent="0.2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hidden="1" x14ac:dyDescent="0.2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hidden="1" x14ac:dyDescent="0.2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hidden="1" x14ac:dyDescent="0.2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hidden="1" x14ac:dyDescent="0.2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hidden="1" x14ac:dyDescent="0.2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hidden="1" x14ac:dyDescent="0.2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hidden="1" x14ac:dyDescent="0.2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hidden="1" x14ac:dyDescent="0.2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hidden="1" x14ac:dyDescent="0.2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hidden="1" x14ac:dyDescent="0.2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hidden="1" x14ac:dyDescent="0.2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hidden="1" x14ac:dyDescent="0.2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hidden="1" x14ac:dyDescent="0.2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hidden="1" x14ac:dyDescent="0.2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hidden="1" x14ac:dyDescent="0.2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hidden="1" x14ac:dyDescent="0.2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hidden="1" x14ac:dyDescent="0.2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hidden="1" x14ac:dyDescent="0.2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hidden="1" x14ac:dyDescent="0.2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hidden="1" x14ac:dyDescent="0.2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hidden="1" x14ac:dyDescent="0.2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hidden="1" x14ac:dyDescent="0.2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hidden="1" x14ac:dyDescent="0.2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hidden="1" x14ac:dyDescent="0.2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hidden="1" x14ac:dyDescent="0.2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hidden="1" x14ac:dyDescent="0.2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hidden="1" x14ac:dyDescent="0.2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hidden="1" x14ac:dyDescent="0.2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hidden="1" x14ac:dyDescent="0.2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hidden="1" x14ac:dyDescent="0.2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hidden="1" x14ac:dyDescent="0.2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hidden="1" x14ac:dyDescent="0.2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hidden="1" x14ac:dyDescent="0.2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hidden="1" x14ac:dyDescent="0.2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hidden="1" x14ac:dyDescent="0.2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hidden="1" x14ac:dyDescent="0.2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hidden="1" x14ac:dyDescent="0.2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hidden="1" x14ac:dyDescent="0.2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hidden="1" x14ac:dyDescent="0.2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hidden="1" x14ac:dyDescent="0.2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hidden="1" x14ac:dyDescent="0.2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hidden="1" x14ac:dyDescent="0.2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hidden="1" x14ac:dyDescent="0.2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hidden="1" x14ac:dyDescent="0.2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hidden="1" x14ac:dyDescent="0.2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hidden="1" x14ac:dyDescent="0.2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hidden="1" x14ac:dyDescent="0.2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hidden="1" x14ac:dyDescent="0.2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hidden="1" x14ac:dyDescent="0.2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hidden="1" x14ac:dyDescent="0.2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hidden="1" x14ac:dyDescent="0.2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hidden="1" x14ac:dyDescent="0.2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hidden="1" x14ac:dyDescent="0.2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hidden="1" x14ac:dyDescent="0.2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hidden="1" x14ac:dyDescent="0.2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hidden="1" x14ac:dyDescent="0.2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hidden="1" x14ac:dyDescent="0.2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hidden="1" x14ac:dyDescent="0.2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hidden="1" x14ac:dyDescent="0.2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hidden="1" x14ac:dyDescent="0.2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hidden="1" x14ac:dyDescent="0.2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hidden="1" x14ac:dyDescent="0.2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hidden="1" x14ac:dyDescent="0.2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hidden="1" x14ac:dyDescent="0.2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hidden="1" x14ac:dyDescent="0.2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hidden="1" x14ac:dyDescent="0.2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hidden="1" x14ac:dyDescent="0.2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hidden="1" x14ac:dyDescent="0.2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hidden="1" x14ac:dyDescent="0.2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hidden="1" x14ac:dyDescent="0.2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hidden="1" x14ac:dyDescent="0.2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hidden="1" x14ac:dyDescent="0.2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hidden="1" x14ac:dyDescent="0.2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hidden="1" x14ac:dyDescent="0.2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hidden="1" x14ac:dyDescent="0.2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hidden="1" x14ac:dyDescent="0.2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hidden="1" x14ac:dyDescent="0.2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hidden="1" x14ac:dyDescent="0.2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hidden="1" x14ac:dyDescent="0.2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hidden="1" x14ac:dyDescent="0.2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hidden="1" x14ac:dyDescent="0.2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hidden="1" x14ac:dyDescent="0.2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hidden="1" x14ac:dyDescent="0.2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hidden="1" x14ac:dyDescent="0.2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hidden="1" x14ac:dyDescent="0.2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hidden="1" x14ac:dyDescent="0.2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hidden="1" x14ac:dyDescent="0.2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hidden="1" x14ac:dyDescent="0.2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hidden="1" x14ac:dyDescent="0.2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hidden="1" x14ac:dyDescent="0.2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hidden="1" x14ac:dyDescent="0.2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hidden="1" x14ac:dyDescent="0.2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hidden="1" x14ac:dyDescent="0.2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hidden="1" x14ac:dyDescent="0.2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hidden="1" x14ac:dyDescent="0.2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hidden="1" x14ac:dyDescent="0.2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hidden="1" x14ac:dyDescent="0.2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hidden="1" x14ac:dyDescent="0.2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hidden="1" x14ac:dyDescent="0.2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hidden="1" x14ac:dyDescent="0.2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hidden="1" x14ac:dyDescent="0.2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hidden="1" x14ac:dyDescent="0.2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hidden="1" x14ac:dyDescent="0.25">
      <c r="A11778" t="s">
        <v>666</v>
      </c>
      <c r="B11778" t="s">
        <v>667</v>
      </c>
      <c r="C11778" t="s">
        <v>662</v>
      </c>
      <c r="D11778" t="s">
        <v>639</v>
      </c>
      <c r="E11778" t="s">
        <v>640</v>
      </c>
      <c r="F11778" t="s">
        <v>188</v>
      </c>
      <c r="G11778" t="s">
        <v>219</v>
      </c>
      <c r="H11778" t="s">
        <v>220</v>
      </c>
      <c r="I11778" t="s">
        <v>221</v>
      </c>
      <c r="K11778" t="s">
        <v>222</v>
      </c>
      <c r="O11778" t="s">
        <v>195</v>
      </c>
      <c r="P11778">
        <v>2020</v>
      </c>
    </row>
    <row r="11779" spans="1:17" hidden="1" x14ac:dyDescent="0.25">
      <c r="A11779" t="s">
        <v>666</v>
      </c>
      <c r="B11779" t="s">
        <v>667</v>
      </c>
      <c r="C11779" t="s">
        <v>662</v>
      </c>
      <c r="D11779" t="s">
        <v>639</v>
      </c>
      <c r="E11779" t="s">
        <v>640</v>
      </c>
      <c r="F11779" t="s">
        <v>188</v>
      </c>
      <c r="G11779" t="s">
        <v>219</v>
      </c>
      <c r="H11779" t="s">
        <v>220</v>
      </c>
      <c r="I11779" t="s">
        <v>221</v>
      </c>
      <c r="K11779" t="s">
        <v>222</v>
      </c>
      <c r="O11779" t="s">
        <v>195</v>
      </c>
      <c r="P11779">
        <v>2025</v>
      </c>
    </row>
    <row r="11780" spans="1:17" hidden="1" x14ac:dyDescent="0.25">
      <c r="A11780" t="s">
        <v>666</v>
      </c>
      <c r="B11780" t="s">
        <v>667</v>
      </c>
      <c r="C11780" t="s">
        <v>662</v>
      </c>
      <c r="D11780" t="s">
        <v>639</v>
      </c>
      <c r="E11780" t="s">
        <v>640</v>
      </c>
      <c r="F11780" t="s">
        <v>188</v>
      </c>
      <c r="G11780" t="s">
        <v>219</v>
      </c>
      <c r="H11780" t="s">
        <v>220</v>
      </c>
      <c r="I11780" t="s">
        <v>221</v>
      </c>
      <c r="K11780" t="s">
        <v>222</v>
      </c>
      <c r="O11780" t="s">
        <v>265</v>
      </c>
      <c r="P11780">
        <v>2025</v>
      </c>
    </row>
    <row r="11781" spans="1:17" hidden="1" x14ac:dyDescent="0.25">
      <c r="A11781" t="s">
        <v>666</v>
      </c>
      <c r="B11781" t="s">
        <v>667</v>
      </c>
      <c r="C11781" t="s">
        <v>662</v>
      </c>
      <c r="D11781" t="s">
        <v>639</v>
      </c>
      <c r="E11781" t="s">
        <v>640</v>
      </c>
      <c r="F11781" t="s">
        <v>188</v>
      </c>
      <c r="G11781" t="s">
        <v>219</v>
      </c>
      <c r="H11781" t="s">
        <v>220</v>
      </c>
      <c r="I11781" t="s">
        <v>221</v>
      </c>
      <c r="K11781" t="s">
        <v>222</v>
      </c>
      <c r="O11781" t="s">
        <v>266</v>
      </c>
      <c r="P11781">
        <v>2025</v>
      </c>
    </row>
    <row r="11782" spans="1:17" hidden="1" x14ac:dyDescent="0.25">
      <c r="A11782" t="s">
        <v>666</v>
      </c>
      <c r="B11782" t="s">
        <v>667</v>
      </c>
      <c r="C11782" t="s">
        <v>662</v>
      </c>
      <c r="D11782" t="s">
        <v>639</v>
      </c>
      <c r="E11782" t="s">
        <v>640</v>
      </c>
      <c r="F11782" t="s">
        <v>188</v>
      </c>
      <c r="G11782" t="s">
        <v>219</v>
      </c>
      <c r="H11782" t="s">
        <v>220</v>
      </c>
      <c r="I11782" t="s">
        <v>221</v>
      </c>
      <c r="K11782" t="s">
        <v>222</v>
      </c>
      <c r="O11782" t="s">
        <v>195</v>
      </c>
      <c r="P11782">
        <v>2030</v>
      </c>
    </row>
    <row r="11783" spans="1:17" hidden="1" x14ac:dyDescent="0.25">
      <c r="A11783" t="s">
        <v>666</v>
      </c>
      <c r="B11783" t="s">
        <v>667</v>
      </c>
      <c r="C11783" t="s">
        <v>662</v>
      </c>
      <c r="D11783" t="s">
        <v>639</v>
      </c>
      <c r="E11783" t="s">
        <v>640</v>
      </c>
      <c r="F11783" t="s">
        <v>188</v>
      </c>
      <c r="G11783" t="s">
        <v>219</v>
      </c>
      <c r="H11783" t="s">
        <v>220</v>
      </c>
      <c r="I11783" t="s">
        <v>221</v>
      </c>
      <c r="K11783" t="s">
        <v>222</v>
      </c>
      <c r="O11783" t="s">
        <v>195</v>
      </c>
      <c r="P11783">
        <v>2040</v>
      </c>
    </row>
    <row r="11784" spans="1:17" hidden="1" x14ac:dyDescent="0.25">
      <c r="A11784" t="s">
        <v>666</v>
      </c>
      <c r="B11784" t="s">
        <v>667</v>
      </c>
      <c r="C11784" t="s">
        <v>662</v>
      </c>
      <c r="D11784" t="s">
        <v>639</v>
      </c>
      <c r="E11784" t="s">
        <v>640</v>
      </c>
      <c r="F11784" t="s">
        <v>188</v>
      </c>
      <c r="G11784" t="s">
        <v>219</v>
      </c>
      <c r="H11784" t="s">
        <v>220</v>
      </c>
      <c r="I11784" t="s">
        <v>221</v>
      </c>
      <c r="K11784" t="s">
        <v>222</v>
      </c>
      <c r="O11784" t="s">
        <v>195</v>
      </c>
      <c r="P11784">
        <v>2050</v>
      </c>
    </row>
    <row r="11785" spans="1:17" hidden="1" x14ac:dyDescent="0.25">
      <c r="A11785" t="s">
        <v>666</v>
      </c>
      <c r="B11785" t="s">
        <v>667</v>
      </c>
      <c r="C11785" t="s">
        <v>662</v>
      </c>
      <c r="D11785" t="s">
        <v>639</v>
      </c>
      <c r="E11785" t="s">
        <v>640</v>
      </c>
      <c r="F11785" t="s">
        <v>188</v>
      </c>
      <c r="G11785" t="s">
        <v>219</v>
      </c>
      <c r="H11785" t="s">
        <v>220</v>
      </c>
      <c r="I11785" t="s">
        <v>221</v>
      </c>
      <c r="K11785" t="s">
        <v>222</v>
      </c>
      <c r="O11785" t="s">
        <v>265</v>
      </c>
      <c r="P11785">
        <v>2050</v>
      </c>
    </row>
    <row r="11786" spans="1:17" hidden="1" x14ac:dyDescent="0.25">
      <c r="A11786" t="s">
        <v>666</v>
      </c>
      <c r="B11786" t="s">
        <v>667</v>
      </c>
      <c r="C11786" t="s">
        <v>662</v>
      </c>
      <c r="D11786" t="s">
        <v>639</v>
      </c>
      <c r="E11786" t="s">
        <v>640</v>
      </c>
      <c r="F11786" t="s">
        <v>188</v>
      </c>
      <c r="G11786" t="s">
        <v>219</v>
      </c>
      <c r="H11786" t="s">
        <v>220</v>
      </c>
      <c r="I11786" t="s">
        <v>221</v>
      </c>
      <c r="K11786" t="s">
        <v>222</v>
      </c>
      <c r="O11786" t="s">
        <v>266</v>
      </c>
      <c r="P11786">
        <v>2050</v>
      </c>
    </row>
    <row r="11787" spans="1:17" hidden="1" x14ac:dyDescent="0.25">
      <c r="A11787" t="s">
        <v>666</v>
      </c>
      <c r="B11787" t="s">
        <v>667</v>
      </c>
      <c r="C11787" t="s">
        <v>662</v>
      </c>
      <c r="D11787" t="s">
        <v>639</v>
      </c>
      <c r="E11787" t="s">
        <v>640</v>
      </c>
      <c r="F11787" t="s">
        <v>188</v>
      </c>
      <c r="G11787" t="s">
        <v>219</v>
      </c>
      <c r="H11787" t="s">
        <v>224</v>
      </c>
      <c r="I11787" t="s">
        <v>225</v>
      </c>
      <c r="K11787" t="s">
        <v>222</v>
      </c>
      <c r="O11787" t="s">
        <v>195</v>
      </c>
      <c r="P11787">
        <v>2020</v>
      </c>
    </row>
    <row r="11788" spans="1:17" hidden="1" x14ac:dyDescent="0.25">
      <c r="A11788" t="s">
        <v>666</v>
      </c>
      <c r="B11788" t="s">
        <v>667</v>
      </c>
      <c r="C11788" t="s">
        <v>662</v>
      </c>
      <c r="D11788" t="s">
        <v>639</v>
      </c>
      <c r="E11788" t="s">
        <v>640</v>
      </c>
      <c r="F11788" t="s">
        <v>188</v>
      </c>
      <c r="G11788" t="s">
        <v>219</v>
      </c>
      <c r="H11788" t="s">
        <v>224</v>
      </c>
      <c r="I11788" t="s">
        <v>225</v>
      </c>
      <c r="K11788" t="s">
        <v>222</v>
      </c>
      <c r="O11788" t="s">
        <v>195</v>
      </c>
      <c r="P11788">
        <v>2025</v>
      </c>
    </row>
    <row r="11789" spans="1:17" hidden="1" x14ac:dyDescent="0.25">
      <c r="A11789" t="s">
        <v>666</v>
      </c>
      <c r="B11789" t="s">
        <v>667</v>
      </c>
      <c r="C11789" t="s">
        <v>662</v>
      </c>
      <c r="D11789" t="s">
        <v>639</v>
      </c>
      <c r="E11789" t="s">
        <v>640</v>
      </c>
      <c r="F11789" t="s">
        <v>188</v>
      </c>
      <c r="G11789" t="s">
        <v>219</v>
      </c>
      <c r="H11789" t="s">
        <v>224</v>
      </c>
      <c r="I11789" t="s">
        <v>225</v>
      </c>
      <c r="K11789" t="s">
        <v>222</v>
      </c>
      <c r="O11789" t="s">
        <v>265</v>
      </c>
      <c r="P11789">
        <v>2025</v>
      </c>
    </row>
    <row r="11790" spans="1:17" hidden="1" x14ac:dyDescent="0.25">
      <c r="A11790" t="s">
        <v>666</v>
      </c>
      <c r="B11790" t="s">
        <v>667</v>
      </c>
      <c r="C11790" t="s">
        <v>662</v>
      </c>
      <c r="D11790" t="s">
        <v>639</v>
      </c>
      <c r="E11790" t="s">
        <v>640</v>
      </c>
      <c r="F11790" t="s">
        <v>188</v>
      </c>
      <c r="G11790" t="s">
        <v>219</v>
      </c>
      <c r="H11790" t="s">
        <v>224</v>
      </c>
      <c r="I11790" t="s">
        <v>225</v>
      </c>
      <c r="K11790" t="s">
        <v>222</v>
      </c>
      <c r="O11790" t="s">
        <v>266</v>
      </c>
      <c r="P11790">
        <v>2025</v>
      </c>
    </row>
    <row r="11791" spans="1:17" hidden="1" x14ac:dyDescent="0.25">
      <c r="A11791" t="s">
        <v>666</v>
      </c>
      <c r="B11791" t="s">
        <v>667</v>
      </c>
      <c r="C11791" t="s">
        <v>662</v>
      </c>
      <c r="D11791" t="s">
        <v>639</v>
      </c>
      <c r="E11791" t="s">
        <v>640</v>
      </c>
      <c r="F11791" t="s">
        <v>188</v>
      </c>
      <c r="G11791" t="s">
        <v>219</v>
      </c>
      <c r="H11791" t="s">
        <v>224</v>
      </c>
      <c r="I11791" t="s">
        <v>225</v>
      </c>
      <c r="K11791" t="s">
        <v>222</v>
      </c>
      <c r="O11791" t="s">
        <v>195</v>
      </c>
      <c r="P11791">
        <v>2030</v>
      </c>
    </row>
    <row r="11792" spans="1:17" hidden="1" x14ac:dyDescent="0.25">
      <c r="A11792" t="s">
        <v>666</v>
      </c>
      <c r="B11792" t="s">
        <v>667</v>
      </c>
      <c r="C11792" t="s">
        <v>662</v>
      </c>
      <c r="D11792" t="s">
        <v>639</v>
      </c>
      <c r="E11792" t="s">
        <v>640</v>
      </c>
      <c r="F11792" t="s">
        <v>188</v>
      </c>
      <c r="G11792" t="s">
        <v>219</v>
      </c>
      <c r="H11792" t="s">
        <v>224</v>
      </c>
      <c r="I11792" t="s">
        <v>225</v>
      </c>
      <c r="K11792" t="s">
        <v>222</v>
      </c>
      <c r="O11792" t="s">
        <v>195</v>
      </c>
      <c r="P11792">
        <v>2040</v>
      </c>
    </row>
    <row r="11793" spans="1:16" hidden="1" x14ac:dyDescent="0.25">
      <c r="A11793" t="s">
        <v>666</v>
      </c>
      <c r="B11793" t="s">
        <v>667</v>
      </c>
      <c r="C11793" t="s">
        <v>662</v>
      </c>
      <c r="D11793" t="s">
        <v>639</v>
      </c>
      <c r="E11793" t="s">
        <v>640</v>
      </c>
      <c r="F11793" t="s">
        <v>188</v>
      </c>
      <c r="G11793" t="s">
        <v>219</v>
      </c>
      <c r="H11793" t="s">
        <v>224</v>
      </c>
      <c r="I11793" t="s">
        <v>225</v>
      </c>
      <c r="K11793" t="s">
        <v>222</v>
      </c>
      <c r="O11793" t="s">
        <v>195</v>
      </c>
      <c r="P11793">
        <v>2050</v>
      </c>
    </row>
    <row r="11794" spans="1:16" hidden="1" x14ac:dyDescent="0.25">
      <c r="A11794" t="s">
        <v>666</v>
      </c>
      <c r="B11794" t="s">
        <v>667</v>
      </c>
      <c r="C11794" t="s">
        <v>662</v>
      </c>
      <c r="D11794" t="s">
        <v>639</v>
      </c>
      <c r="E11794" t="s">
        <v>640</v>
      </c>
      <c r="F11794" t="s">
        <v>188</v>
      </c>
      <c r="G11794" t="s">
        <v>219</v>
      </c>
      <c r="H11794" t="s">
        <v>224</v>
      </c>
      <c r="I11794" t="s">
        <v>225</v>
      </c>
      <c r="K11794" t="s">
        <v>222</v>
      </c>
      <c r="O11794" t="s">
        <v>265</v>
      </c>
      <c r="P11794">
        <v>2050</v>
      </c>
    </row>
    <row r="11795" spans="1:16" hidden="1" x14ac:dyDescent="0.25">
      <c r="A11795" t="s">
        <v>666</v>
      </c>
      <c r="B11795" t="s">
        <v>667</v>
      </c>
      <c r="C11795" t="s">
        <v>662</v>
      </c>
      <c r="D11795" t="s">
        <v>639</v>
      </c>
      <c r="E11795" t="s">
        <v>640</v>
      </c>
      <c r="F11795" t="s">
        <v>188</v>
      </c>
      <c r="G11795" t="s">
        <v>219</v>
      </c>
      <c r="H11795" t="s">
        <v>224</v>
      </c>
      <c r="I11795" t="s">
        <v>225</v>
      </c>
      <c r="K11795" t="s">
        <v>222</v>
      </c>
      <c r="O11795" t="s">
        <v>266</v>
      </c>
      <c r="P11795">
        <v>2050</v>
      </c>
    </row>
    <row r="11796" spans="1:16" hidden="1" x14ac:dyDescent="0.25">
      <c r="A11796" t="s">
        <v>666</v>
      </c>
      <c r="B11796" t="s">
        <v>667</v>
      </c>
      <c r="C11796" t="s">
        <v>662</v>
      </c>
      <c r="D11796" t="s">
        <v>639</v>
      </c>
      <c r="E11796" t="s">
        <v>640</v>
      </c>
      <c r="F11796" t="s">
        <v>188</v>
      </c>
      <c r="G11796" t="s">
        <v>219</v>
      </c>
      <c r="H11796" t="s">
        <v>226</v>
      </c>
      <c r="I11796" t="s">
        <v>227</v>
      </c>
      <c r="K11796" t="s">
        <v>222</v>
      </c>
      <c r="O11796" t="s">
        <v>195</v>
      </c>
      <c r="P11796">
        <v>2020</v>
      </c>
    </row>
    <row r="11797" spans="1:16" hidden="1" x14ac:dyDescent="0.25">
      <c r="A11797" t="s">
        <v>666</v>
      </c>
      <c r="B11797" t="s">
        <v>667</v>
      </c>
      <c r="C11797" t="s">
        <v>662</v>
      </c>
      <c r="D11797" t="s">
        <v>639</v>
      </c>
      <c r="E11797" t="s">
        <v>640</v>
      </c>
      <c r="F11797" t="s">
        <v>188</v>
      </c>
      <c r="G11797" t="s">
        <v>219</v>
      </c>
      <c r="H11797" t="s">
        <v>226</v>
      </c>
      <c r="I11797" t="s">
        <v>227</v>
      </c>
      <c r="K11797" t="s">
        <v>222</v>
      </c>
      <c r="O11797" t="s">
        <v>195</v>
      </c>
      <c r="P11797">
        <v>2025</v>
      </c>
    </row>
    <row r="11798" spans="1:16" hidden="1" x14ac:dyDescent="0.25">
      <c r="A11798" t="s">
        <v>666</v>
      </c>
      <c r="B11798" t="s">
        <v>667</v>
      </c>
      <c r="C11798" t="s">
        <v>662</v>
      </c>
      <c r="D11798" t="s">
        <v>639</v>
      </c>
      <c r="E11798" t="s">
        <v>640</v>
      </c>
      <c r="F11798" t="s">
        <v>188</v>
      </c>
      <c r="G11798" t="s">
        <v>219</v>
      </c>
      <c r="H11798" t="s">
        <v>226</v>
      </c>
      <c r="I11798" t="s">
        <v>227</v>
      </c>
      <c r="K11798" t="s">
        <v>222</v>
      </c>
      <c r="O11798" t="s">
        <v>265</v>
      </c>
      <c r="P11798">
        <v>2025</v>
      </c>
    </row>
    <row r="11799" spans="1:16" hidden="1" x14ac:dyDescent="0.25">
      <c r="A11799" t="s">
        <v>666</v>
      </c>
      <c r="B11799" t="s">
        <v>667</v>
      </c>
      <c r="C11799" t="s">
        <v>662</v>
      </c>
      <c r="D11799" t="s">
        <v>639</v>
      </c>
      <c r="E11799" t="s">
        <v>640</v>
      </c>
      <c r="F11799" t="s">
        <v>188</v>
      </c>
      <c r="G11799" t="s">
        <v>219</v>
      </c>
      <c r="H11799" t="s">
        <v>226</v>
      </c>
      <c r="I11799" t="s">
        <v>227</v>
      </c>
      <c r="K11799" t="s">
        <v>222</v>
      </c>
      <c r="O11799" t="s">
        <v>266</v>
      </c>
      <c r="P11799">
        <v>2025</v>
      </c>
    </row>
    <row r="11800" spans="1:16" hidden="1" x14ac:dyDescent="0.25">
      <c r="A11800" t="s">
        <v>666</v>
      </c>
      <c r="B11800" t="s">
        <v>667</v>
      </c>
      <c r="C11800" t="s">
        <v>662</v>
      </c>
      <c r="D11800" t="s">
        <v>639</v>
      </c>
      <c r="E11800" t="s">
        <v>640</v>
      </c>
      <c r="F11800" t="s">
        <v>188</v>
      </c>
      <c r="G11800" t="s">
        <v>219</v>
      </c>
      <c r="H11800" t="s">
        <v>226</v>
      </c>
      <c r="I11800" t="s">
        <v>227</v>
      </c>
      <c r="K11800" t="s">
        <v>222</v>
      </c>
      <c r="O11800" t="s">
        <v>195</v>
      </c>
      <c r="P11800">
        <v>2030</v>
      </c>
    </row>
    <row r="11801" spans="1:16" hidden="1" x14ac:dyDescent="0.25">
      <c r="A11801" t="s">
        <v>666</v>
      </c>
      <c r="B11801" t="s">
        <v>667</v>
      </c>
      <c r="C11801" t="s">
        <v>662</v>
      </c>
      <c r="D11801" t="s">
        <v>639</v>
      </c>
      <c r="E11801" t="s">
        <v>640</v>
      </c>
      <c r="F11801" t="s">
        <v>188</v>
      </c>
      <c r="G11801" t="s">
        <v>219</v>
      </c>
      <c r="H11801" t="s">
        <v>226</v>
      </c>
      <c r="I11801" t="s">
        <v>227</v>
      </c>
      <c r="K11801" t="s">
        <v>222</v>
      </c>
      <c r="O11801" t="s">
        <v>195</v>
      </c>
      <c r="P11801">
        <v>2040</v>
      </c>
    </row>
    <row r="11802" spans="1:16" hidden="1" x14ac:dyDescent="0.25">
      <c r="A11802" t="s">
        <v>666</v>
      </c>
      <c r="B11802" t="s">
        <v>667</v>
      </c>
      <c r="C11802" t="s">
        <v>662</v>
      </c>
      <c r="D11802" t="s">
        <v>639</v>
      </c>
      <c r="E11802" t="s">
        <v>640</v>
      </c>
      <c r="F11802" t="s">
        <v>188</v>
      </c>
      <c r="G11802" t="s">
        <v>219</v>
      </c>
      <c r="H11802" t="s">
        <v>226</v>
      </c>
      <c r="I11802" t="s">
        <v>227</v>
      </c>
      <c r="K11802" t="s">
        <v>222</v>
      </c>
      <c r="O11802" t="s">
        <v>195</v>
      </c>
      <c r="P11802">
        <v>2050</v>
      </c>
    </row>
    <row r="11803" spans="1:16" hidden="1" x14ac:dyDescent="0.25">
      <c r="A11803" t="s">
        <v>666</v>
      </c>
      <c r="B11803" t="s">
        <v>667</v>
      </c>
      <c r="C11803" t="s">
        <v>662</v>
      </c>
      <c r="D11803" t="s">
        <v>639</v>
      </c>
      <c r="E11803" t="s">
        <v>640</v>
      </c>
      <c r="F11803" t="s">
        <v>188</v>
      </c>
      <c r="G11803" t="s">
        <v>219</v>
      </c>
      <c r="H11803" t="s">
        <v>226</v>
      </c>
      <c r="I11803" t="s">
        <v>227</v>
      </c>
      <c r="K11803" t="s">
        <v>222</v>
      </c>
      <c r="O11803" t="s">
        <v>265</v>
      </c>
      <c r="P11803">
        <v>2050</v>
      </c>
    </row>
    <row r="11804" spans="1:16" hidden="1" x14ac:dyDescent="0.25">
      <c r="A11804" t="s">
        <v>666</v>
      </c>
      <c r="B11804" t="s">
        <v>667</v>
      </c>
      <c r="C11804" t="s">
        <v>662</v>
      </c>
      <c r="D11804" t="s">
        <v>639</v>
      </c>
      <c r="E11804" t="s">
        <v>640</v>
      </c>
      <c r="F11804" t="s">
        <v>188</v>
      </c>
      <c r="G11804" t="s">
        <v>219</v>
      </c>
      <c r="H11804" t="s">
        <v>226</v>
      </c>
      <c r="I11804" t="s">
        <v>227</v>
      </c>
      <c r="K11804" t="s">
        <v>222</v>
      </c>
      <c r="O11804" t="s">
        <v>266</v>
      </c>
      <c r="P11804">
        <v>2050</v>
      </c>
    </row>
    <row r="11805" spans="1:16" hidden="1" x14ac:dyDescent="0.25">
      <c r="A11805" t="s">
        <v>666</v>
      </c>
      <c r="B11805" t="s">
        <v>667</v>
      </c>
      <c r="C11805" t="s">
        <v>662</v>
      </c>
      <c r="D11805" t="s">
        <v>639</v>
      </c>
      <c r="E11805" t="s">
        <v>640</v>
      </c>
      <c r="F11805" t="s">
        <v>188</v>
      </c>
      <c r="G11805" t="s">
        <v>219</v>
      </c>
      <c r="H11805" t="s">
        <v>318</v>
      </c>
      <c r="I11805" t="s">
        <v>319</v>
      </c>
      <c r="K11805" t="s">
        <v>222</v>
      </c>
      <c r="O11805" t="s">
        <v>195</v>
      </c>
      <c r="P11805">
        <v>2020</v>
      </c>
    </row>
    <row r="11806" spans="1:16" hidden="1" x14ac:dyDescent="0.25">
      <c r="A11806" t="s">
        <v>666</v>
      </c>
      <c r="B11806" t="s">
        <v>667</v>
      </c>
      <c r="C11806" t="s">
        <v>662</v>
      </c>
      <c r="D11806" t="s">
        <v>639</v>
      </c>
      <c r="E11806" t="s">
        <v>640</v>
      </c>
      <c r="F11806" t="s">
        <v>188</v>
      </c>
      <c r="G11806" t="s">
        <v>219</v>
      </c>
      <c r="H11806" t="s">
        <v>318</v>
      </c>
      <c r="I11806" t="s">
        <v>319</v>
      </c>
      <c r="K11806" t="s">
        <v>222</v>
      </c>
      <c r="O11806" t="s">
        <v>195</v>
      </c>
      <c r="P11806">
        <v>2025</v>
      </c>
    </row>
    <row r="11807" spans="1:16" hidden="1" x14ac:dyDescent="0.25">
      <c r="A11807" t="s">
        <v>666</v>
      </c>
      <c r="B11807" t="s">
        <v>667</v>
      </c>
      <c r="C11807" t="s">
        <v>662</v>
      </c>
      <c r="D11807" t="s">
        <v>639</v>
      </c>
      <c r="E11807" t="s">
        <v>640</v>
      </c>
      <c r="F11807" t="s">
        <v>188</v>
      </c>
      <c r="G11807" t="s">
        <v>219</v>
      </c>
      <c r="H11807" t="s">
        <v>318</v>
      </c>
      <c r="I11807" t="s">
        <v>319</v>
      </c>
      <c r="K11807" t="s">
        <v>222</v>
      </c>
      <c r="O11807" t="s">
        <v>265</v>
      </c>
      <c r="P11807">
        <v>2025</v>
      </c>
    </row>
    <row r="11808" spans="1:16" hidden="1" x14ac:dyDescent="0.25">
      <c r="A11808" t="s">
        <v>666</v>
      </c>
      <c r="B11808" t="s">
        <v>667</v>
      </c>
      <c r="C11808" t="s">
        <v>662</v>
      </c>
      <c r="D11808" t="s">
        <v>639</v>
      </c>
      <c r="E11808" t="s">
        <v>640</v>
      </c>
      <c r="F11808" t="s">
        <v>188</v>
      </c>
      <c r="G11808" t="s">
        <v>219</v>
      </c>
      <c r="H11808" t="s">
        <v>318</v>
      </c>
      <c r="I11808" t="s">
        <v>319</v>
      </c>
      <c r="K11808" t="s">
        <v>222</v>
      </c>
      <c r="O11808" t="s">
        <v>266</v>
      </c>
      <c r="P11808">
        <v>2025</v>
      </c>
    </row>
    <row r="11809" spans="1:17" hidden="1" x14ac:dyDescent="0.25">
      <c r="A11809" t="s">
        <v>666</v>
      </c>
      <c r="B11809" t="s">
        <v>667</v>
      </c>
      <c r="C11809" t="s">
        <v>662</v>
      </c>
      <c r="D11809" t="s">
        <v>639</v>
      </c>
      <c r="E11809" t="s">
        <v>640</v>
      </c>
      <c r="F11809" t="s">
        <v>188</v>
      </c>
      <c r="G11809" t="s">
        <v>219</v>
      </c>
      <c r="H11809" t="s">
        <v>318</v>
      </c>
      <c r="I11809" t="s">
        <v>319</v>
      </c>
      <c r="K11809" t="s">
        <v>222</v>
      </c>
      <c r="O11809" t="s">
        <v>195</v>
      </c>
      <c r="P11809">
        <v>2030</v>
      </c>
    </row>
    <row r="11810" spans="1:17" hidden="1" x14ac:dyDescent="0.25">
      <c r="A11810" t="s">
        <v>666</v>
      </c>
      <c r="B11810" t="s">
        <v>667</v>
      </c>
      <c r="C11810" t="s">
        <v>662</v>
      </c>
      <c r="D11810" t="s">
        <v>639</v>
      </c>
      <c r="E11810" t="s">
        <v>640</v>
      </c>
      <c r="F11810" t="s">
        <v>188</v>
      </c>
      <c r="G11810" t="s">
        <v>219</v>
      </c>
      <c r="H11810" t="s">
        <v>318</v>
      </c>
      <c r="I11810" t="s">
        <v>319</v>
      </c>
      <c r="K11810" t="s">
        <v>222</v>
      </c>
      <c r="O11810" t="s">
        <v>195</v>
      </c>
      <c r="P11810">
        <v>2040</v>
      </c>
    </row>
    <row r="11811" spans="1:17" hidden="1" x14ac:dyDescent="0.25">
      <c r="A11811" t="s">
        <v>666</v>
      </c>
      <c r="B11811" t="s">
        <v>667</v>
      </c>
      <c r="C11811" t="s">
        <v>662</v>
      </c>
      <c r="D11811" t="s">
        <v>639</v>
      </c>
      <c r="E11811" t="s">
        <v>640</v>
      </c>
      <c r="F11811" t="s">
        <v>188</v>
      </c>
      <c r="G11811" t="s">
        <v>219</v>
      </c>
      <c r="H11811" t="s">
        <v>318</v>
      </c>
      <c r="I11811" t="s">
        <v>319</v>
      </c>
      <c r="K11811" t="s">
        <v>222</v>
      </c>
      <c r="O11811" t="s">
        <v>195</v>
      </c>
      <c r="P11811">
        <v>2050</v>
      </c>
    </row>
    <row r="11812" spans="1:17" hidden="1" x14ac:dyDescent="0.25">
      <c r="A11812" t="s">
        <v>666</v>
      </c>
      <c r="B11812" t="s">
        <v>667</v>
      </c>
      <c r="C11812" t="s">
        <v>662</v>
      </c>
      <c r="D11812" t="s">
        <v>639</v>
      </c>
      <c r="E11812" t="s">
        <v>640</v>
      </c>
      <c r="F11812" t="s">
        <v>188</v>
      </c>
      <c r="G11812" t="s">
        <v>219</v>
      </c>
      <c r="H11812" t="s">
        <v>318</v>
      </c>
      <c r="I11812" t="s">
        <v>319</v>
      </c>
      <c r="K11812" t="s">
        <v>222</v>
      </c>
      <c r="O11812" t="s">
        <v>265</v>
      </c>
      <c r="P11812">
        <v>2050</v>
      </c>
    </row>
    <row r="11813" spans="1:17" hidden="1" x14ac:dyDescent="0.25">
      <c r="A11813" t="s">
        <v>666</v>
      </c>
      <c r="B11813" t="s">
        <v>667</v>
      </c>
      <c r="C11813" t="s">
        <v>662</v>
      </c>
      <c r="D11813" t="s">
        <v>639</v>
      </c>
      <c r="E11813" t="s">
        <v>640</v>
      </c>
      <c r="F11813" t="s">
        <v>188</v>
      </c>
      <c r="G11813" t="s">
        <v>219</v>
      </c>
      <c r="H11813" t="s">
        <v>318</v>
      </c>
      <c r="I11813" t="s">
        <v>319</v>
      </c>
      <c r="K11813" t="s">
        <v>222</v>
      </c>
      <c r="O11813" t="s">
        <v>266</v>
      </c>
      <c r="P11813">
        <v>2050</v>
      </c>
    </row>
    <row r="11814" spans="1:17" hidden="1" x14ac:dyDescent="0.2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hidden="1" x14ac:dyDescent="0.2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hidden="1" x14ac:dyDescent="0.2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hidden="1" x14ac:dyDescent="0.2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hidden="1" x14ac:dyDescent="0.2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hidden="1" x14ac:dyDescent="0.2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hidden="1" x14ac:dyDescent="0.2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hidden="1" x14ac:dyDescent="0.2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hidden="1" x14ac:dyDescent="0.2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hidden="1" x14ac:dyDescent="0.2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hidden="1" x14ac:dyDescent="0.2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hidden="1" x14ac:dyDescent="0.2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hidden="1" x14ac:dyDescent="0.2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hidden="1" x14ac:dyDescent="0.2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hidden="1" x14ac:dyDescent="0.2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hidden="1" x14ac:dyDescent="0.2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hidden="1" x14ac:dyDescent="0.2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hidden="1" x14ac:dyDescent="0.2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hidden="1" x14ac:dyDescent="0.2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hidden="1" x14ac:dyDescent="0.2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hidden="1" x14ac:dyDescent="0.2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hidden="1" x14ac:dyDescent="0.2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hidden="1" x14ac:dyDescent="0.2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hidden="1" x14ac:dyDescent="0.2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hidden="1" x14ac:dyDescent="0.2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hidden="1" x14ac:dyDescent="0.2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hidden="1" x14ac:dyDescent="0.2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hidden="1" x14ac:dyDescent="0.2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hidden="1" x14ac:dyDescent="0.2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hidden="1" x14ac:dyDescent="0.2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hidden="1" x14ac:dyDescent="0.2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hidden="1" x14ac:dyDescent="0.2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hidden="1" x14ac:dyDescent="0.2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hidden="1" x14ac:dyDescent="0.2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hidden="1" x14ac:dyDescent="0.2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hidden="1" x14ac:dyDescent="0.2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hidden="1" x14ac:dyDescent="0.2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hidden="1" x14ac:dyDescent="0.2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hidden="1" x14ac:dyDescent="0.2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hidden="1" x14ac:dyDescent="0.2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hidden="1" x14ac:dyDescent="0.2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hidden="1" x14ac:dyDescent="0.2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hidden="1" x14ac:dyDescent="0.2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hidden="1" x14ac:dyDescent="0.2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hidden="1" x14ac:dyDescent="0.2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hidden="1" x14ac:dyDescent="0.2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hidden="1" x14ac:dyDescent="0.2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hidden="1" x14ac:dyDescent="0.2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hidden="1" x14ac:dyDescent="0.2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hidden="1" x14ac:dyDescent="0.2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hidden="1" x14ac:dyDescent="0.2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hidden="1" x14ac:dyDescent="0.2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hidden="1" x14ac:dyDescent="0.2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hidden="1" x14ac:dyDescent="0.2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hidden="1" x14ac:dyDescent="0.2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hidden="1" x14ac:dyDescent="0.2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hidden="1" x14ac:dyDescent="0.2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hidden="1" x14ac:dyDescent="0.2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hidden="1" x14ac:dyDescent="0.2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hidden="1" x14ac:dyDescent="0.2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hidden="1" x14ac:dyDescent="0.2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hidden="1" x14ac:dyDescent="0.2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hidden="1" x14ac:dyDescent="0.2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hidden="1" x14ac:dyDescent="0.2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hidden="1" x14ac:dyDescent="0.2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hidden="1" x14ac:dyDescent="0.2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hidden="1" x14ac:dyDescent="0.2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hidden="1" x14ac:dyDescent="0.2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hidden="1" x14ac:dyDescent="0.2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hidden="1" x14ac:dyDescent="0.2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hidden="1" x14ac:dyDescent="0.2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hidden="1" x14ac:dyDescent="0.2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hidden="1" x14ac:dyDescent="0.2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hidden="1" x14ac:dyDescent="0.2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hidden="1" x14ac:dyDescent="0.2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hidden="1" x14ac:dyDescent="0.2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hidden="1" x14ac:dyDescent="0.2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hidden="1" x14ac:dyDescent="0.2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hidden="1" x14ac:dyDescent="0.2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hidden="1" x14ac:dyDescent="0.2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hidden="1" x14ac:dyDescent="0.2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hidden="1" x14ac:dyDescent="0.2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hidden="1" x14ac:dyDescent="0.2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hidden="1" x14ac:dyDescent="0.2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hidden="1" x14ac:dyDescent="0.2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hidden="1" x14ac:dyDescent="0.2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hidden="1" x14ac:dyDescent="0.2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hidden="1" x14ac:dyDescent="0.2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hidden="1" x14ac:dyDescent="0.2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hidden="1" x14ac:dyDescent="0.2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hidden="1" x14ac:dyDescent="0.2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hidden="1" x14ac:dyDescent="0.2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hidden="1" x14ac:dyDescent="0.2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hidden="1" x14ac:dyDescent="0.2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hidden="1" x14ac:dyDescent="0.2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hidden="1" x14ac:dyDescent="0.2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hidden="1" x14ac:dyDescent="0.2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hidden="1" x14ac:dyDescent="0.2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hidden="1" x14ac:dyDescent="0.2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hidden="1" x14ac:dyDescent="0.2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hidden="1" x14ac:dyDescent="0.2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hidden="1" x14ac:dyDescent="0.2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hidden="1" x14ac:dyDescent="0.2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hidden="1" x14ac:dyDescent="0.2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hidden="1" x14ac:dyDescent="0.2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hidden="1" x14ac:dyDescent="0.2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hidden="1" x14ac:dyDescent="0.2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hidden="1" x14ac:dyDescent="0.2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hidden="1" x14ac:dyDescent="0.2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hidden="1" x14ac:dyDescent="0.2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hidden="1" x14ac:dyDescent="0.2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hidden="1" x14ac:dyDescent="0.2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hidden="1" x14ac:dyDescent="0.2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hidden="1" x14ac:dyDescent="0.2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hidden="1" x14ac:dyDescent="0.2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hidden="1" x14ac:dyDescent="0.2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hidden="1" x14ac:dyDescent="0.2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hidden="1" x14ac:dyDescent="0.2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hidden="1" x14ac:dyDescent="0.2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hidden="1" x14ac:dyDescent="0.2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hidden="1" x14ac:dyDescent="0.2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hidden="1" x14ac:dyDescent="0.2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hidden="1" x14ac:dyDescent="0.2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hidden="1" x14ac:dyDescent="0.2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hidden="1" x14ac:dyDescent="0.2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hidden="1" x14ac:dyDescent="0.2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hidden="1" x14ac:dyDescent="0.2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hidden="1" x14ac:dyDescent="0.2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hidden="1" x14ac:dyDescent="0.2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hidden="1" x14ac:dyDescent="0.2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hidden="1" x14ac:dyDescent="0.2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hidden="1" x14ac:dyDescent="0.2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hidden="1" x14ac:dyDescent="0.2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hidden="1" x14ac:dyDescent="0.2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hidden="1" x14ac:dyDescent="0.2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hidden="1" x14ac:dyDescent="0.2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hidden="1" x14ac:dyDescent="0.2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hidden="1" x14ac:dyDescent="0.2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hidden="1" x14ac:dyDescent="0.2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hidden="1" x14ac:dyDescent="0.2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hidden="1" x14ac:dyDescent="0.2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hidden="1" x14ac:dyDescent="0.2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hidden="1" x14ac:dyDescent="0.2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hidden="1" x14ac:dyDescent="0.2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hidden="1" x14ac:dyDescent="0.2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hidden="1" x14ac:dyDescent="0.2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hidden="1" x14ac:dyDescent="0.2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hidden="1" x14ac:dyDescent="0.2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hidden="1" x14ac:dyDescent="0.2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hidden="1" x14ac:dyDescent="0.2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hidden="1" x14ac:dyDescent="0.2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hidden="1" x14ac:dyDescent="0.2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hidden="1" x14ac:dyDescent="0.2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hidden="1" x14ac:dyDescent="0.2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hidden="1" x14ac:dyDescent="0.2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hidden="1" x14ac:dyDescent="0.2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hidden="1" x14ac:dyDescent="0.2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hidden="1" x14ac:dyDescent="0.2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hidden="1" x14ac:dyDescent="0.2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hidden="1" x14ac:dyDescent="0.2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hidden="1" x14ac:dyDescent="0.2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hidden="1" x14ac:dyDescent="0.2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hidden="1" x14ac:dyDescent="0.2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hidden="1" x14ac:dyDescent="0.2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hidden="1" x14ac:dyDescent="0.2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hidden="1" x14ac:dyDescent="0.2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hidden="1" x14ac:dyDescent="0.2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hidden="1" x14ac:dyDescent="0.2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hidden="1" x14ac:dyDescent="0.2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hidden="1" x14ac:dyDescent="0.2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hidden="1" x14ac:dyDescent="0.2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hidden="1" x14ac:dyDescent="0.2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hidden="1" x14ac:dyDescent="0.2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hidden="1" x14ac:dyDescent="0.2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hidden="1" x14ac:dyDescent="0.2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hidden="1" x14ac:dyDescent="0.2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hidden="1" x14ac:dyDescent="0.2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hidden="1" x14ac:dyDescent="0.2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hidden="1" x14ac:dyDescent="0.2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hidden="1" x14ac:dyDescent="0.2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hidden="1" x14ac:dyDescent="0.2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hidden="1" x14ac:dyDescent="0.2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hidden="1" x14ac:dyDescent="0.2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hidden="1" x14ac:dyDescent="0.2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hidden="1" x14ac:dyDescent="0.2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hidden="1" x14ac:dyDescent="0.2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hidden="1" x14ac:dyDescent="0.2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hidden="1" x14ac:dyDescent="0.2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hidden="1" x14ac:dyDescent="0.2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hidden="1" x14ac:dyDescent="0.2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hidden="1" x14ac:dyDescent="0.2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hidden="1" x14ac:dyDescent="0.2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hidden="1" x14ac:dyDescent="0.2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hidden="1" x14ac:dyDescent="0.2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hidden="1" x14ac:dyDescent="0.2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hidden="1" x14ac:dyDescent="0.2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hidden="1" x14ac:dyDescent="0.2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hidden="1" x14ac:dyDescent="0.2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hidden="1" x14ac:dyDescent="0.2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hidden="1" x14ac:dyDescent="0.2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hidden="1" x14ac:dyDescent="0.2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hidden="1" x14ac:dyDescent="0.2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hidden="1" x14ac:dyDescent="0.2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hidden="1" x14ac:dyDescent="0.2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hidden="1" x14ac:dyDescent="0.2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hidden="1" x14ac:dyDescent="0.2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hidden="1" x14ac:dyDescent="0.2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hidden="1" x14ac:dyDescent="0.2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hidden="1" x14ac:dyDescent="0.2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hidden="1" x14ac:dyDescent="0.2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hidden="1" x14ac:dyDescent="0.2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hidden="1" x14ac:dyDescent="0.2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hidden="1" x14ac:dyDescent="0.2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hidden="1" x14ac:dyDescent="0.2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hidden="1" x14ac:dyDescent="0.2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hidden="1" x14ac:dyDescent="0.2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hidden="1" x14ac:dyDescent="0.25">
      <c r="A12030" t="s">
        <v>668</v>
      </c>
      <c r="B12030" t="s">
        <v>669</v>
      </c>
      <c r="C12030" t="s">
        <v>662</v>
      </c>
      <c r="D12030" t="s">
        <v>639</v>
      </c>
      <c r="E12030" t="s">
        <v>640</v>
      </c>
      <c r="F12030" t="s">
        <v>261</v>
      </c>
      <c r="G12030" t="s">
        <v>219</v>
      </c>
      <c r="H12030" t="s">
        <v>220</v>
      </c>
      <c r="I12030" t="s">
        <v>221</v>
      </c>
      <c r="K12030" t="s">
        <v>222</v>
      </c>
      <c r="O12030" t="s">
        <v>195</v>
      </c>
      <c r="P12030">
        <v>2020</v>
      </c>
    </row>
    <row r="12031" spans="1:17" hidden="1" x14ac:dyDescent="0.25">
      <c r="A12031" t="s">
        <v>668</v>
      </c>
      <c r="B12031" t="s">
        <v>669</v>
      </c>
      <c r="C12031" t="s">
        <v>662</v>
      </c>
      <c r="D12031" t="s">
        <v>639</v>
      </c>
      <c r="E12031" t="s">
        <v>640</v>
      </c>
      <c r="F12031" t="s">
        <v>261</v>
      </c>
      <c r="G12031" t="s">
        <v>219</v>
      </c>
      <c r="H12031" t="s">
        <v>220</v>
      </c>
      <c r="I12031" t="s">
        <v>221</v>
      </c>
      <c r="K12031" t="s">
        <v>222</v>
      </c>
      <c r="O12031" t="s">
        <v>195</v>
      </c>
      <c r="P12031">
        <v>2025</v>
      </c>
    </row>
    <row r="12032" spans="1:17" hidden="1" x14ac:dyDescent="0.25">
      <c r="A12032" t="s">
        <v>668</v>
      </c>
      <c r="B12032" t="s">
        <v>669</v>
      </c>
      <c r="C12032" t="s">
        <v>662</v>
      </c>
      <c r="D12032" t="s">
        <v>639</v>
      </c>
      <c r="E12032" t="s">
        <v>640</v>
      </c>
      <c r="F12032" t="s">
        <v>261</v>
      </c>
      <c r="G12032" t="s">
        <v>219</v>
      </c>
      <c r="H12032" t="s">
        <v>220</v>
      </c>
      <c r="I12032" t="s">
        <v>221</v>
      </c>
      <c r="K12032" t="s">
        <v>222</v>
      </c>
      <c r="O12032" t="s">
        <v>265</v>
      </c>
      <c r="P12032">
        <v>2025</v>
      </c>
    </row>
    <row r="12033" spans="1:16" hidden="1" x14ac:dyDescent="0.25">
      <c r="A12033" t="s">
        <v>668</v>
      </c>
      <c r="B12033" t="s">
        <v>669</v>
      </c>
      <c r="C12033" t="s">
        <v>662</v>
      </c>
      <c r="D12033" t="s">
        <v>639</v>
      </c>
      <c r="E12033" t="s">
        <v>640</v>
      </c>
      <c r="F12033" t="s">
        <v>261</v>
      </c>
      <c r="G12033" t="s">
        <v>219</v>
      </c>
      <c r="H12033" t="s">
        <v>220</v>
      </c>
      <c r="I12033" t="s">
        <v>221</v>
      </c>
      <c r="K12033" t="s">
        <v>222</v>
      </c>
      <c r="O12033" t="s">
        <v>266</v>
      </c>
      <c r="P12033">
        <v>2025</v>
      </c>
    </row>
    <row r="12034" spans="1:16" hidden="1" x14ac:dyDescent="0.25">
      <c r="A12034" t="s">
        <v>668</v>
      </c>
      <c r="B12034" t="s">
        <v>669</v>
      </c>
      <c r="C12034" t="s">
        <v>662</v>
      </c>
      <c r="D12034" t="s">
        <v>639</v>
      </c>
      <c r="E12034" t="s">
        <v>640</v>
      </c>
      <c r="F12034" t="s">
        <v>261</v>
      </c>
      <c r="G12034" t="s">
        <v>219</v>
      </c>
      <c r="H12034" t="s">
        <v>220</v>
      </c>
      <c r="I12034" t="s">
        <v>221</v>
      </c>
      <c r="K12034" t="s">
        <v>222</v>
      </c>
      <c r="O12034" t="s">
        <v>195</v>
      </c>
      <c r="P12034">
        <v>2030</v>
      </c>
    </row>
    <row r="12035" spans="1:16" hidden="1" x14ac:dyDescent="0.25">
      <c r="A12035" t="s">
        <v>668</v>
      </c>
      <c r="B12035" t="s">
        <v>669</v>
      </c>
      <c r="C12035" t="s">
        <v>662</v>
      </c>
      <c r="D12035" t="s">
        <v>639</v>
      </c>
      <c r="E12035" t="s">
        <v>640</v>
      </c>
      <c r="F12035" t="s">
        <v>261</v>
      </c>
      <c r="G12035" t="s">
        <v>219</v>
      </c>
      <c r="H12035" t="s">
        <v>220</v>
      </c>
      <c r="I12035" t="s">
        <v>221</v>
      </c>
      <c r="K12035" t="s">
        <v>222</v>
      </c>
      <c r="O12035" t="s">
        <v>195</v>
      </c>
      <c r="P12035">
        <v>2040</v>
      </c>
    </row>
    <row r="12036" spans="1:16" hidden="1" x14ac:dyDescent="0.25">
      <c r="A12036" t="s">
        <v>668</v>
      </c>
      <c r="B12036" t="s">
        <v>669</v>
      </c>
      <c r="C12036" t="s">
        <v>662</v>
      </c>
      <c r="D12036" t="s">
        <v>639</v>
      </c>
      <c r="E12036" t="s">
        <v>640</v>
      </c>
      <c r="F12036" t="s">
        <v>261</v>
      </c>
      <c r="G12036" t="s">
        <v>219</v>
      </c>
      <c r="H12036" t="s">
        <v>220</v>
      </c>
      <c r="I12036" t="s">
        <v>221</v>
      </c>
      <c r="K12036" t="s">
        <v>222</v>
      </c>
      <c r="O12036" t="s">
        <v>195</v>
      </c>
      <c r="P12036">
        <v>2050</v>
      </c>
    </row>
    <row r="12037" spans="1:16" hidden="1" x14ac:dyDescent="0.25">
      <c r="A12037" t="s">
        <v>668</v>
      </c>
      <c r="B12037" t="s">
        <v>669</v>
      </c>
      <c r="C12037" t="s">
        <v>662</v>
      </c>
      <c r="D12037" t="s">
        <v>639</v>
      </c>
      <c r="E12037" t="s">
        <v>640</v>
      </c>
      <c r="F12037" t="s">
        <v>261</v>
      </c>
      <c r="G12037" t="s">
        <v>219</v>
      </c>
      <c r="H12037" t="s">
        <v>220</v>
      </c>
      <c r="I12037" t="s">
        <v>221</v>
      </c>
      <c r="K12037" t="s">
        <v>222</v>
      </c>
      <c r="O12037" t="s">
        <v>265</v>
      </c>
      <c r="P12037">
        <v>2050</v>
      </c>
    </row>
    <row r="12038" spans="1:16" hidden="1" x14ac:dyDescent="0.25">
      <c r="A12038" t="s">
        <v>668</v>
      </c>
      <c r="B12038" t="s">
        <v>669</v>
      </c>
      <c r="C12038" t="s">
        <v>662</v>
      </c>
      <c r="D12038" t="s">
        <v>639</v>
      </c>
      <c r="E12038" t="s">
        <v>640</v>
      </c>
      <c r="F12038" t="s">
        <v>261</v>
      </c>
      <c r="G12038" t="s">
        <v>219</v>
      </c>
      <c r="H12038" t="s">
        <v>220</v>
      </c>
      <c r="I12038" t="s">
        <v>221</v>
      </c>
      <c r="K12038" t="s">
        <v>222</v>
      </c>
      <c r="O12038" t="s">
        <v>266</v>
      </c>
      <c r="P12038">
        <v>2050</v>
      </c>
    </row>
    <row r="12039" spans="1:16" hidden="1" x14ac:dyDescent="0.25">
      <c r="A12039" t="s">
        <v>668</v>
      </c>
      <c r="B12039" t="s">
        <v>669</v>
      </c>
      <c r="C12039" t="s">
        <v>662</v>
      </c>
      <c r="D12039" t="s">
        <v>639</v>
      </c>
      <c r="E12039" t="s">
        <v>640</v>
      </c>
      <c r="F12039" t="s">
        <v>261</v>
      </c>
      <c r="G12039" t="s">
        <v>219</v>
      </c>
      <c r="H12039" t="s">
        <v>224</v>
      </c>
      <c r="I12039" t="s">
        <v>225</v>
      </c>
      <c r="K12039" t="s">
        <v>222</v>
      </c>
      <c r="O12039" t="s">
        <v>195</v>
      </c>
      <c r="P12039">
        <v>2020</v>
      </c>
    </row>
    <row r="12040" spans="1:16" hidden="1" x14ac:dyDescent="0.25">
      <c r="A12040" t="s">
        <v>668</v>
      </c>
      <c r="B12040" t="s">
        <v>669</v>
      </c>
      <c r="C12040" t="s">
        <v>662</v>
      </c>
      <c r="D12040" t="s">
        <v>639</v>
      </c>
      <c r="E12040" t="s">
        <v>640</v>
      </c>
      <c r="F12040" t="s">
        <v>261</v>
      </c>
      <c r="G12040" t="s">
        <v>219</v>
      </c>
      <c r="H12040" t="s">
        <v>224</v>
      </c>
      <c r="I12040" t="s">
        <v>225</v>
      </c>
      <c r="K12040" t="s">
        <v>222</v>
      </c>
      <c r="O12040" t="s">
        <v>195</v>
      </c>
      <c r="P12040">
        <v>2025</v>
      </c>
    </row>
    <row r="12041" spans="1:16" hidden="1" x14ac:dyDescent="0.25">
      <c r="A12041" t="s">
        <v>668</v>
      </c>
      <c r="B12041" t="s">
        <v>669</v>
      </c>
      <c r="C12041" t="s">
        <v>662</v>
      </c>
      <c r="D12041" t="s">
        <v>639</v>
      </c>
      <c r="E12041" t="s">
        <v>640</v>
      </c>
      <c r="F12041" t="s">
        <v>261</v>
      </c>
      <c r="G12041" t="s">
        <v>219</v>
      </c>
      <c r="H12041" t="s">
        <v>224</v>
      </c>
      <c r="I12041" t="s">
        <v>225</v>
      </c>
      <c r="K12041" t="s">
        <v>222</v>
      </c>
      <c r="O12041" t="s">
        <v>265</v>
      </c>
      <c r="P12041">
        <v>2025</v>
      </c>
    </row>
    <row r="12042" spans="1:16" hidden="1" x14ac:dyDescent="0.25">
      <c r="A12042" t="s">
        <v>668</v>
      </c>
      <c r="B12042" t="s">
        <v>669</v>
      </c>
      <c r="C12042" t="s">
        <v>662</v>
      </c>
      <c r="D12042" t="s">
        <v>639</v>
      </c>
      <c r="E12042" t="s">
        <v>640</v>
      </c>
      <c r="F12042" t="s">
        <v>261</v>
      </c>
      <c r="G12042" t="s">
        <v>219</v>
      </c>
      <c r="H12042" t="s">
        <v>224</v>
      </c>
      <c r="I12042" t="s">
        <v>225</v>
      </c>
      <c r="K12042" t="s">
        <v>222</v>
      </c>
      <c r="O12042" t="s">
        <v>266</v>
      </c>
      <c r="P12042">
        <v>2025</v>
      </c>
    </row>
    <row r="12043" spans="1:16" hidden="1" x14ac:dyDescent="0.25">
      <c r="A12043" t="s">
        <v>668</v>
      </c>
      <c r="B12043" t="s">
        <v>669</v>
      </c>
      <c r="C12043" t="s">
        <v>662</v>
      </c>
      <c r="D12043" t="s">
        <v>639</v>
      </c>
      <c r="E12043" t="s">
        <v>640</v>
      </c>
      <c r="F12043" t="s">
        <v>261</v>
      </c>
      <c r="G12043" t="s">
        <v>219</v>
      </c>
      <c r="H12043" t="s">
        <v>224</v>
      </c>
      <c r="I12043" t="s">
        <v>225</v>
      </c>
      <c r="K12043" t="s">
        <v>222</v>
      </c>
      <c r="O12043" t="s">
        <v>195</v>
      </c>
      <c r="P12043">
        <v>2030</v>
      </c>
    </row>
    <row r="12044" spans="1:16" hidden="1" x14ac:dyDescent="0.25">
      <c r="A12044" t="s">
        <v>668</v>
      </c>
      <c r="B12044" t="s">
        <v>669</v>
      </c>
      <c r="C12044" t="s">
        <v>662</v>
      </c>
      <c r="D12044" t="s">
        <v>639</v>
      </c>
      <c r="E12044" t="s">
        <v>640</v>
      </c>
      <c r="F12044" t="s">
        <v>261</v>
      </c>
      <c r="G12044" t="s">
        <v>219</v>
      </c>
      <c r="H12044" t="s">
        <v>224</v>
      </c>
      <c r="I12044" t="s">
        <v>225</v>
      </c>
      <c r="K12044" t="s">
        <v>222</v>
      </c>
      <c r="O12044" t="s">
        <v>195</v>
      </c>
      <c r="P12044">
        <v>2040</v>
      </c>
    </row>
    <row r="12045" spans="1:16" hidden="1" x14ac:dyDescent="0.25">
      <c r="A12045" t="s">
        <v>668</v>
      </c>
      <c r="B12045" t="s">
        <v>669</v>
      </c>
      <c r="C12045" t="s">
        <v>662</v>
      </c>
      <c r="D12045" t="s">
        <v>639</v>
      </c>
      <c r="E12045" t="s">
        <v>640</v>
      </c>
      <c r="F12045" t="s">
        <v>261</v>
      </c>
      <c r="G12045" t="s">
        <v>219</v>
      </c>
      <c r="H12045" t="s">
        <v>224</v>
      </c>
      <c r="I12045" t="s">
        <v>225</v>
      </c>
      <c r="K12045" t="s">
        <v>222</v>
      </c>
      <c r="O12045" t="s">
        <v>195</v>
      </c>
      <c r="P12045">
        <v>2050</v>
      </c>
    </row>
    <row r="12046" spans="1:16" hidden="1" x14ac:dyDescent="0.25">
      <c r="A12046" t="s">
        <v>668</v>
      </c>
      <c r="B12046" t="s">
        <v>669</v>
      </c>
      <c r="C12046" t="s">
        <v>662</v>
      </c>
      <c r="D12046" t="s">
        <v>639</v>
      </c>
      <c r="E12046" t="s">
        <v>640</v>
      </c>
      <c r="F12046" t="s">
        <v>261</v>
      </c>
      <c r="G12046" t="s">
        <v>219</v>
      </c>
      <c r="H12046" t="s">
        <v>224</v>
      </c>
      <c r="I12046" t="s">
        <v>225</v>
      </c>
      <c r="K12046" t="s">
        <v>222</v>
      </c>
      <c r="O12046" t="s">
        <v>265</v>
      </c>
      <c r="P12046">
        <v>2050</v>
      </c>
    </row>
    <row r="12047" spans="1:16" hidden="1" x14ac:dyDescent="0.25">
      <c r="A12047" t="s">
        <v>668</v>
      </c>
      <c r="B12047" t="s">
        <v>669</v>
      </c>
      <c r="C12047" t="s">
        <v>662</v>
      </c>
      <c r="D12047" t="s">
        <v>639</v>
      </c>
      <c r="E12047" t="s">
        <v>640</v>
      </c>
      <c r="F12047" t="s">
        <v>261</v>
      </c>
      <c r="G12047" t="s">
        <v>219</v>
      </c>
      <c r="H12047" t="s">
        <v>224</v>
      </c>
      <c r="I12047" t="s">
        <v>225</v>
      </c>
      <c r="K12047" t="s">
        <v>222</v>
      </c>
      <c r="O12047" t="s">
        <v>266</v>
      </c>
      <c r="P12047">
        <v>2050</v>
      </c>
    </row>
    <row r="12048" spans="1:16" hidden="1" x14ac:dyDescent="0.25">
      <c r="A12048" t="s">
        <v>668</v>
      </c>
      <c r="B12048" t="s">
        <v>669</v>
      </c>
      <c r="C12048" t="s">
        <v>662</v>
      </c>
      <c r="D12048" t="s">
        <v>639</v>
      </c>
      <c r="E12048" t="s">
        <v>640</v>
      </c>
      <c r="F12048" t="s">
        <v>261</v>
      </c>
      <c r="G12048" t="s">
        <v>219</v>
      </c>
      <c r="H12048" t="s">
        <v>226</v>
      </c>
      <c r="I12048" t="s">
        <v>227</v>
      </c>
      <c r="K12048" t="s">
        <v>222</v>
      </c>
      <c r="O12048" t="s">
        <v>195</v>
      </c>
      <c r="P12048">
        <v>2020</v>
      </c>
    </row>
    <row r="12049" spans="1:16" hidden="1" x14ac:dyDescent="0.25">
      <c r="A12049" t="s">
        <v>668</v>
      </c>
      <c r="B12049" t="s">
        <v>669</v>
      </c>
      <c r="C12049" t="s">
        <v>662</v>
      </c>
      <c r="D12049" t="s">
        <v>639</v>
      </c>
      <c r="E12049" t="s">
        <v>640</v>
      </c>
      <c r="F12049" t="s">
        <v>261</v>
      </c>
      <c r="G12049" t="s">
        <v>219</v>
      </c>
      <c r="H12049" t="s">
        <v>226</v>
      </c>
      <c r="I12049" t="s">
        <v>227</v>
      </c>
      <c r="K12049" t="s">
        <v>222</v>
      </c>
      <c r="O12049" t="s">
        <v>195</v>
      </c>
      <c r="P12049">
        <v>2025</v>
      </c>
    </row>
    <row r="12050" spans="1:16" hidden="1" x14ac:dyDescent="0.25">
      <c r="A12050" t="s">
        <v>668</v>
      </c>
      <c r="B12050" t="s">
        <v>669</v>
      </c>
      <c r="C12050" t="s">
        <v>662</v>
      </c>
      <c r="D12050" t="s">
        <v>639</v>
      </c>
      <c r="E12050" t="s">
        <v>640</v>
      </c>
      <c r="F12050" t="s">
        <v>261</v>
      </c>
      <c r="G12050" t="s">
        <v>219</v>
      </c>
      <c r="H12050" t="s">
        <v>226</v>
      </c>
      <c r="I12050" t="s">
        <v>227</v>
      </c>
      <c r="K12050" t="s">
        <v>222</v>
      </c>
      <c r="O12050" t="s">
        <v>265</v>
      </c>
      <c r="P12050">
        <v>2025</v>
      </c>
    </row>
    <row r="12051" spans="1:16" hidden="1" x14ac:dyDescent="0.25">
      <c r="A12051" t="s">
        <v>668</v>
      </c>
      <c r="B12051" t="s">
        <v>669</v>
      </c>
      <c r="C12051" t="s">
        <v>662</v>
      </c>
      <c r="D12051" t="s">
        <v>639</v>
      </c>
      <c r="E12051" t="s">
        <v>640</v>
      </c>
      <c r="F12051" t="s">
        <v>261</v>
      </c>
      <c r="G12051" t="s">
        <v>219</v>
      </c>
      <c r="H12051" t="s">
        <v>226</v>
      </c>
      <c r="I12051" t="s">
        <v>227</v>
      </c>
      <c r="K12051" t="s">
        <v>222</v>
      </c>
      <c r="O12051" t="s">
        <v>266</v>
      </c>
      <c r="P12051">
        <v>2025</v>
      </c>
    </row>
    <row r="12052" spans="1:16" hidden="1" x14ac:dyDescent="0.25">
      <c r="A12052" t="s">
        <v>668</v>
      </c>
      <c r="B12052" t="s">
        <v>669</v>
      </c>
      <c r="C12052" t="s">
        <v>662</v>
      </c>
      <c r="D12052" t="s">
        <v>639</v>
      </c>
      <c r="E12052" t="s">
        <v>640</v>
      </c>
      <c r="F12052" t="s">
        <v>261</v>
      </c>
      <c r="G12052" t="s">
        <v>219</v>
      </c>
      <c r="H12052" t="s">
        <v>226</v>
      </c>
      <c r="I12052" t="s">
        <v>227</v>
      </c>
      <c r="K12052" t="s">
        <v>222</v>
      </c>
      <c r="O12052" t="s">
        <v>195</v>
      </c>
      <c r="P12052">
        <v>2030</v>
      </c>
    </row>
    <row r="12053" spans="1:16" hidden="1" x14ac:dyDescent="0.25">
      <c r="A12053" t="s">
        <v>668</v>
      </c>
      <c r="B12053" t="s">
        <v>669</v>
      </c>
      <c r="C12053" t="s">
        <v>662</v>
      </c>
      <c r="D12053" t="s">
        <v>639</v>
      </c>
      <c r="E12053" t="s">
        <v>640</v>
      </c>
      <c r="F12053" t="s">
        <v>261</v>
      </c>
      <c r="G12053" t="s">
        <v>219</v>
      </c>
      <c r="H12053" t="s">
        <v>226</v>
      </c>
      <c r="I12053" t="s">
        <v>227</v>
      </c>
      <c r="K12053" t="s">
        <v>222</v>
      </c>
      <c r="O12053" t="s">
        <v>195</v>
      </c>
      <c r="P12053">
        <v>2040</v>
      </c>
    </row>
    <row r="12054" spans="1:16" hidden="1" x14ac:dyDescent="0.25">
      <c r="A12054" t="s">
        <v>668</v>
      </c>
      <c r="B12054" t="s">
        <v>669</v>
      </c>
      <c r="C12054" t="s">
        <v>662</v>
      </c>
      <c r="D12054" t="s">
        <v>639</v>
      </c>
      <c r="E12054" t="s">
        <v>640</v>
      </c>
      <c r="F12054" t="s">
        <v>261</v>
      </c>
      <c r="G12054" t="s">
        <v>219</v>
      </c>
      <c r="H12054" t="s">
        <v>226</v>
      </c>
      <c r="I12054" t="s">
        <v>227</v>
      </c>
      <c r="K12054" t="s">
        <v>222</v>
      </c>
      <c r="O12054" t="s">
        <v>195</v>
      </c>
      <c r="P12054">
        <v>2050</v>
      </c>
    </row>
    <row r="12055" spans="1:16" hidden="1" x14ac:dyDescent="0.25">
      <c r="A12055" t="s">
        <v>668</v>
      </c>
      <c r="B12055" t="s">
        <v>669</v>
      </c>
      <c r="C12055" t="s">
        <v>662</v>
      </c>
      <c r="D12055" t="s">
        <v>639</v>
      </c>
      <c r="E12055" t="s">
        <v>640</v>
      </c>
      <c r="F12055" t="s">
        <v>261</v>
      </c>
      <c r="G12055" t="s">
        <v>219</v>
      </c>
      <c r="H12055" t="s">
        <v>226</v>
      </c>
      <c r="I12055" t="s">
        <v>227</v>
      </c>
      <c r="K12055" t="s">
        <v>222</v>
      </c>
      <c r="O12055" t="s">
        <v>265</v>
      </c>
      <c r="P12055">
        <v>2050</v>
      </c>
    </row>
    <row r="12056" spans="1:16" hidden="1" x14ac:dyDescent="0.25">
      <c r="A12056" t="s">
        <v>668</v>
      </c>
      <c r="B12056" t="s">
        <v>669</v>
      </c>
      <c r="C12056" t="s">
        <v>662</v>
      </c>
      <c r="D12056" t="s">
        <v>639</v>
      </c>
      <c r="E12056" t="s">
        <v>640</v>
      </c>
      <c r="F12056" t="s">
        <v>261</v>
      </c>
      <c r="G12056" t="s">
        <v>219</v>
      </c>
      <c r="H12056" t="s">
        <v>226</v>
      </c>
      <c r="I12056" t="s">
        <v>227</v>
      </c>
      <c r="K12056" t="s">
        <v>222</v>
      </c>
      <c r="O12056" t="s">
        <v>266</v>
      </c>
      <c r="P12056">
        <v>2050</v>
      </c>
    </row>
    <row r="12057" spans="1:16" hidden="1" x14ac:dyDescent="0.25">
      <c r="A12057" t="s">
        <v>668</v>
      </c>
      <c r="B12057" t="s">
        <v>669</v>
      </c>
      <c r="C12057" t="s">
        <v>662</v>
      </c>
      <c r="D12057" t="s">
        <v>639</v>
      </c>
      <c r="E12057" t="s">
        <v>640</v>
      </c>
      <c r="F12057" t="s">
        <v>261</v>
      </c>
      <c r="G12057" t="s">
        <v>219</v>
      </c>
      <c r="H12057" t="s">
        <v>318</v>
      </c>
      <c r="I12057" t="s">
        <v>319</v>
      </c>
      <c r="K12057" t="s">
        <v>222</v>
      </c>
      <c r="O12057" t="s">
        <v>195</v>
      </c>
      <c r="P12057">
        <v>2020</v>
      </c>
    </row>
    <row r="12058" spans="1:16" hidden="1" x14ac:dyDescent="0.25">
      <c r="A12058" t="s">
        <v>668</v>
      </c>
      <c r="B12058" t="s">
        <v>669</v>
      </c>
      <c r="C12058" t="s">
        <v>662</v>
      </c>
      <c r="D12058" t="s">
        <v>639</v>
      </c>
      <c r="E12058" t="s">
        <v>640</v>
      </c>
      <c r="F12058" t="s">
        <v>261</v>
      </c>
      <c r="G12058" t="s">
        <v>219</v>
      </c>
      <c r="H12058" t="s">
        <v>318</v>
      </c>
      <c r="I12058" t="s">
        <v>319</v>
      </c>
      <c r="K12058" t="s">
        <v>222</v>
      </c>
      <c r="O12058" t="s">
        <v>195</v>
      </c>
      <c r="P12058">
        <v>2025</v>
      </c>
    </row>
    <row r="12059" spans="1:16" hidden="1" x14ac:dyDescent="0.25">
      <c r="A12059" t="s">
        <v>668</v>
      </c>
      <c r="B12059" t="s">
        <v>669</v>
      </c>
      <c r="C12059" t="s">
        <v>662</v>
      </c>
      <c r="D12059" t="s">
        <v>639</v>
      </c>
      <c r="E12059" t="s">
        <v>640</v>
      </c>
      <c r="F12059" t="s">
        <v>261</v>
      </c>
      <c r="G12059" t="s">
        <v>219</v>
      </c>
      <c r="H12059" t="s">
        <v>318</v>
      </c>
      <c r="I12059" t="s">
        <v>319</v>
      </c>
      <c r="K12059" t="s">
        <v>222</v>
      </c>
      <c r="O12059" t="s">
        <v>265</v>
      </c>
      <c r="P12059">
        <v>2025</v>
      </c>
    </row>
    <row r="12060" spans="1:16" hidden="1" x14ac:dyDescent="0.25">
      <c r="A12060" t="s">
        <v>668</v>
      </c>
      <c r="B12060" t="s">
        <v>669</v>
      </c>
      <c r="C12060" t="s">
        <v>662</v>
      </c>
      <c r="D12060" t="s">
        <v>639</v>
      </c>
      <c r="E12060" t="s">
        <v>640</v>
      </c>
      <c r="F12060" t="s">
        <v>261</v>
      </c>
      <c r="G12060" t="s">
        <v>219</v>
      </c>
      <c r="H12060" t="s">
        <v>318</v>
      </c>
      <c r="I12060" t="s">
        <v>319</v>
      </c>
      <c r="K12060" t="s">
        <v>222</v>
      </c>
      <c r="O12060" t="s">
        <v>266</v>
      </c>
      <c r="P12060">
        <v>2025</v>
      </c>
    </row>
    <row r="12061" spans="1:16" hidden="1" x14ac:dyDescent="0.25">
      <c r="A12061" t="s">
        <v>668</v>
      </c>
      <c r="B12061" t="s">
        <v>669</v>
      </c>
      <c r="C12061" t="s">
        <v>662</v>
      </c>
      <c r="D12061" t="s">
        <v>639</v>
      </c>
      <c r="E12061" t="s">
        <v>640</v>
      </c>
      <c r="F12061" t="s">
        <v>261</v>
      </c>
      <c r="G12061" t="s">
        <v>219</v>
      </c>
      <c r="H12061" t="s">
        <v>318</v>
      </c>
      <c r="I12061" t="s">
        <v>319</v>
      </c>
      <c r="K12061" t="s">
        <v>222</v>
      </c>
      <c r="O12061" t="s">
        <v>195</v>
      </c>
      <c r="P12061">
        <v>2030</v>
      </c>
    </row>
    <row r="12062" spans="1:16" hidden="1" x14ac:dyDescent="0.25">
      <c r="A12062" t="s">
        <v>668</v>
      </c>
      <c r="B12062" t="s">
        <v>669</v>
      </c>
      <c r="C12062" t="s">
        <v>662</v>
      </c>
      <c r="D12062" t="s">
        <v>639</v>
      </c>
      <c r="E12062" t="s">
        <v>640</v>
      </c>
      <c r="F12062" t="s">
        <v>261</v>
      </c>
      <c r="G12062" t="s">
        <v>219</v>
      </c>
      <c r="H12062" t="s">
        <v>318</v>
      </c>
      <c r="I12062" t="s">
        <v>319</v>
      </c>
      <c r="K12062" t="s">
        <v>222</v>
      </c>
      <c r="O12062" t="s">
        <v>195</v>
      </c>
      <c r="P12062">
        <v>2040</v>
      </c>
    </row>
    <row r="12063" spans="1:16" hidden="1" x14ac:dyDescent="0.25">
      <c r="A12063" t="s">
        <v>668</v>
      </c>
      <c r="B12063" t="s">
        <v>669</v>
      </c>
      <c r="C12063" t="s">
        <v>662</v>
      </c>
      <c r="D12063" t="s">
        <v>639</v>
      </c>
      <c r="E12063" t="s">
        <v>640</v>
      </c>
      <c r="F12063" t="s">
        <v>261</v>
      </c>
      <c r="G12063" t="s">
        <v>219</v>
      </c>
      <c r="H12063" t="s">
        <v>318</v>
      </c>
      <c r="I12063" t="s">
        <v>319</v>
      </c>
      <c r="K12063" t="s">
        <v>222</v>
      </c>
      <c r="O12063" t="s">
        <v>195</v>
      </c>
      <c r="P12063">
        <v>2050</v>
      </c>
    </row>
    <row r="12064" spans="1:16" hidden="1" x14ac:dyDescent="0.25">
      <c r="A12064" t="s">
        <v>668</v>
      </c>
      <c r="B12064" t="s">
        <v>669</v>
      </c>
      <c r="C12064" t="s">
        <v>662</v>
      </c>
      <c r="D12064" t="s">
        <v>639</v>
      </c>
      <c r="E12064" t="s">
        <v>640</v>
      </c>
      <c r="F12064" t="s">
        <v>261</v>
      </c>
      <c r="G12064" t="s">
        <v>219</v>
      </c>
      <c r="H12064" t="s">
        <v>318</v>
      </c>
      <c r="I12064" t="s">
        <v>319</v>
      </c>
      <c r="K12064" t="s">
        <v>222</v>
      </c>
      <c r="O12064" t="s">
        <v>265</v>
      </c>
      <c r="P12064">
        <v>2050</v>
      </c>
    </row>
    <row r="12065" spans="1:17" hidden="1" x14ac:dyDescent="0.25">
      <c r="A12065" t="s">
        <v>668</v>
      </c>
      <c r="B12065" t="s">
        <v>669</v>
      </c>
      <c r="C12065" t="s">
        <v>662</v>
      </c>
      <c r="D12065" t="s">
        <v>639</v>
      </c>
      <c r="E12065" t="s">
        <v>640</v>
      </c>
      <c r="F12065" t="s">
        <v>261</v>
      </c>
      <c r="G12065" t="s">
        <v>219</v>
      </c>
      <c r="H12065" t="s">
        <v>318</v>
      </c>
      <c r="I12065" t="s">
        <v>319</v>
      </c>
      <c r="K12065" t="s">
        <v>222</v>
      </c>
      <c r="O12065" t="s">
        <v>266</v>
      </c>
      <c r="P12065">
        <v>2050</v>
      </c>
    </row>
    <row r="12066" spans="1:17" hidden="1" x14ac:dyDescent="0.2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hidden="1" x14ac:dyDescent="0.2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hidden="1" x14ac:dyDescent="0.2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hidden="1" x14ac:dyDescent="0.2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hidden="1" x14ac:dyDescent="0.2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hidden="1" x14ac:dyDescent="0.2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hidden="1" x14ac:dyDescent="0.2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hidden="1" x14ac:dyDescent="0.2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hidden="1" x14ac:dyDescent="0.2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hidden="1" x14ac:dyDescent="0.2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hidden="1" x14ac:dyDescent="0.2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hidden="1" x14ac:dyDescent="0.2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hidden="1" x14ac:dyDescent="0.2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hidden="1" x14ac:dyDescent="0.2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hidden="1" x14ac:dyDescent="0.2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hidden="1" x14ac:dyDescent="0.2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hidden="1" x14ac:dyDescent="0.2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hidden="1" x14ac:dyDescent="0.2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hidden="1" x14ac:dyDescent="0.2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hidden="1" x14ac:dyDescent="0.2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hidden="1" x14ac:dyDescent="0.2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hidden="1" x14ac:dyDescent="0.2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hidden="1" x14ac:dyDescent="0.2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hidden="1" x14ac:dyDescent="0.2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hidden="1" x14ac:dyDescent="0.2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hidden="1" x14ac:dyDescent="0.2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hidden="1" x14ac:dyDescent="0.2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hidden="1" x14ac:dyDescent="0.2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hidden="1" x14ac:dyDescent="0.2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hidden="1" x14ac:dyDescent="0.2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hidden="1" x14ac:dyDescent="0.2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hidden="1" x14ac:dyDescent="0.2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hidden="1" x14ac:dyDescent="0.2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hidden="1" x14ac:dyDescent="0.2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hidden="1" x14ac:dyDescent="0.2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hidden="1" x14ac:dyDescent="0.2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hidden="1" x14ac:dyDescent="0.2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hidden="1" x14ac:dyDescent="0.2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hidden="1" x14ac:dyDescent="0.2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hidden="1" x14ac:dyDescent="0.2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hidden="1" x14ac:dyDescent="0.2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hidden="1" x14ac:dyDescent="0.2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hidden="1" x14ac:dyDescent="0.2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hidden="1" x14ac:dyDescent="0.2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hidden="1" x14ac:dyDescent="0.2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hidden="1" x14ac:dyDescent="0.2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hidden="1" x14ac:dyDescent="0.2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hidden="1" x14ac:dyDescent="0.2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hidden="1" x14ac:dyDescent="0.2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hidden="1" x14ac:dyDescent="0.2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hidden="1" x14ac:dyDescent="0.2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hidden="1" x14ac:dyDescent="0.2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hidden="1" x14ac:dyDescent="0.2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hidden="1" x14ac:dyDescent="0.2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hidden="1" x14ac:dyDescent="0.2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hidden="1" x14ac:dyDescent="0.2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hidden="1" x14ac:dyDescent="0.2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hidden="1" x14ac:dyDescent="0.2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hidden="1" x14ac:dyDescent="0.2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hidden="1" x14ac:dyDescent="0.2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hidden="1" x14ac:dyDescent="0.2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hidden="1" x14ac:dyDescent="0.2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hidden="1" x14ac:dyDescent="0.2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hidden="1" x14ac:dyDescent="0.2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hidden="1" x14ac:dyDescent="0.2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hidden="1" x14ac:dyDescent="0.2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hidden="1" x14ac:dyDescent="0.2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hidden="1" x14ac:dyDescent="0.2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hidden="1" x14ac:dyDescent="0.2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hidden="1" x14ac:dyDescent="0.2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hidden="1" x14ac:dyDescent="0.2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hidden="1" x14ac:dyDescent="0.2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hidden="1" x14ac:dyDescent="0.2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hidden="1" x14ac:dyDescent="0.2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hidden="1" x14ac:dyDescent="0.2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hidden="1" x14ac:dyDescent="0.2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hidden="1" x14ac:dyDescent="0.2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hidden="1" x14ac:dyDescent="0.2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hidden="1" x14ac:dyDescent="0.2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hidden="1" x14ac:dyDescent="0.2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hidden="1" x14ac:dyDescent="0.2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hidden="1" x14ac:dyDescent="0.2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hidden="1" x14ac:dyDescent="0.2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hidden="1" x14ac:dyDescent="0.2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hidden="1" x14ac:dyDescent="0.2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hidden="1" x14ac:dyDescent="0.2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hidden="1" x14ac:dyDescent="0.2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hidden="1" x14ac:dyDescent="0.2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hidden="1" x14ac:dyDescent="0.2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hidden="1" x14ac:dyDescent="0.2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hidden="1" x14ac:dyDescent="0.2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hidden="1" x14ac:dyDescent="0.2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hidden="1" x14ac:dyDescent="0.2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hidden="1" x14ac:dyDescent="0.2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hidden="1" x14ac:dyDescent="0.2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hidden="1" x14ac:dyDescent="0.2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hidden="1" x14ac:dyDescent="0.2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hidden="1" x14ac:dyDescent="0.2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hidden="1" x14ac:dyDescent="0.2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hidden="1" x14ac:dyDescent="0.2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hidden="1" x14ac:dyDescent="0.2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hidden="1" x14ac:dyDescent="0.2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hidden="1" x14ac:dyDescent="0.2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hidden="1" x14ac:dyDescent="0.2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hidden="1" x14ac:dyDescent="0.2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hidden="1" x14ac:dyDescent="0.2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hidden="1" x14ac:dyDescent="0.2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hidden="1" x14ac:dyDescent="0.2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hidden="1" x14ac:dyDescent="0.2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hidden="1" x14ac:dyDescent="0.2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hidden="1" x14ac:dyDescent="0.2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hidden="1" x14ac:dyDescent="0.2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hidden="1" x14ac:dyDescent="0.2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hidden="1" x14ac:dyDescent="0.2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hidden="1" x14ac:dyDescent="0.2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hidden="1" x14ac:dyDescent="0.2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hidden="1" x14ac:dyDescent="0.2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hidden="1" x14ac:dyDescent="0.2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hidden="1" x14ac:dyDescent="0.2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hidden="1" x14ac:dyDescent="0.2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hidden="1" x14ac:dyDescent="0.2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hidden="1" x14ac:dyDescent="0.2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hidden="1" x14ac:dyDescent="0.2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hidden="1" x14ac:dyDescent="0.2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hidden="1" x14ac:dyDescent="0.2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hidden="1" x14ac:dyDescent="0.2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hidden="1" x14ac:dyDescent="0.2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hidden="1" x14ac:dyDescent="0.2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hidden="1" x14ac:dyDescent="0.2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hidden="1" x14ac:dyDescent="0.2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hidden="1" x14ac:dyDescent="0.2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hidden="1" x14ac:dyDescent="0.2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hidden="1" x14ac:dyDescent="0.2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hidden="1" x14ac:dyDescent="0.2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hidden="1" x14ac:dyDescent="0.2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hidden="1" x14ac:dyDescent="0.2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hidden="1" x14ac:dyDescent="0.2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hidden="1" x14ac:dyDescent="0.2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hidden="1" x14ac:dyDescent="0.2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hidden="1" x14ac:dyDescent="0.2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hidden="1" x14ac:dyDescent="0.2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hidden="1" x14ac:dyDescent="0.2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hidden="1" x14ac:dyDescent="0.2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hidden="1" x14ac:dyDescent="0.2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hidden="1" x14ac:dyDescent="0.2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hidden="1" x14ac:dyDescent="0.2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hidden="1" x14ac:dyDescent="0.2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hidden="1" x14ac:dyDescent="0.2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hidden="1" x14ac:dyDescent="0.2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hidden="1" x14ac:dyDescent="0.2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hidden="1" x14ac:dyDescent="0.2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hidden="1" x14ac:dyDescent="0.2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hidden="1" x14ac:dyDescent="0.2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hidden="1" x14ac:dyDescent="0.2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hidden="1" x14ac:dyDescent="0.2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hidden="1" x14ac:dyDescent="0.2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hidden="1" x14ac:dyDescent="0.2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hidden="1" x14ac:dyDescent="0.2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hidden="1" x14ac:dyDescent="0.2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hidden="1" x14ac:dyDescent="0.2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hidden="1" x14ac:dyDescent="0.2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hidden="1" x14ac:dyDescent="0.2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hidden="1" x14ac:dyDescent="0.2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hidden="1" x14ac:dyDescent="0.2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hidden="1" x14ac:dyDescent="0.2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hidden="1" x14ac:dyDescent="0.2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hidden="1" x14ac:dyDescent="0.2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hidden="1" x14ac:dyDescent="0.2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hidden="1" x14ac:dyDescent="0.2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hidden="1" x14ac:dyDescent="0.2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hidden="1" x14ac:dyDescent="0.2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hidden="1" x14ac:dyDescent="0.2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hidden="1" x14ac:dyDescent="0.2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hidden="1" x14ac:dyDescent="0.2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hidden="1" x14ac:dyDescent="0.2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hidden="1" x14ac:dyDescent="0.2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hidden="1" x14ac:dyDescent="0.2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hidden="1" x14ac:dyDescent="0.2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hidden="1" x14ac:dyDescent="0.2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hidden="1" x14ac:dyDescent="0.2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hidden="1" x14ac:dyDescent="0.2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hidden="1" x14ac:dyDescent="0.2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hidden="1" x14ac:dyDescent="0.2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hidden="1" x14ac:dyDescent="0.2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hidden="1" x14ac:dyDescent="0.2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hidden="1" x14ac:dyDescent="0.2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hidden="1" x14ac:dyDescent="0.2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hidden="1" x14ac:dyDescent="0.2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hidden="1" x14ac:dyDescent="0.2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hidden="1" x14ac:dyDescent="0.2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hidden="1" x14ac:dyDescent="0.2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hidden="1" x14ac:dyDescent="0.2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hidden="1" x14ac:dyDescent="0.2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hidden="1" x14ac:dyDescent="0.2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hidden="1" x14ac:dyDescent="0.2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hidden="1" x14ac:dyDescent="0.2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hidden="1" x14ac:dyDescent="0.2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hidden="1" x14ac:dyDescent="0.2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hidden="1" x14ac:dyDescent="0.2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hidden="1" x14ac:dyDescent="0.2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hidden="1" x14ac:dyDescent="0.2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hidden="1" x14ac:dyDescent="0.2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hidden="1" x14ac:dyDescent="0.2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hidden="1" x14ac:dyDescent="0.2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hidden="1" x14ac:dyDescent="0.2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hidden="1" x14ac:dyDescent="0.2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hidden="1" x14ac:dyDescent="0.2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hidden="1" x14ac:dyDescent="0.2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hidden="1" x14ac:dyDescent="0.2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hidden="1" x14ac:dyDescent="0.2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hidden="1" x14ac:dyDescent="0.2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hidden="1" x14ac:dyDescent="0.2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hidden="1" x14ac:dyDescent="0.2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hidden="1" x14ac:dyDescent="0.2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hidden="1" x14ac:dyDescent="0.2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hidden="1" x14ac:dyDescent="0.2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hidden="1" x14ac:dyDescent="0.25">
      <c r="A12282" t="s">
        <v>670</v>
      </c>
      <c r="B12282" t="s">
        <v>671</v>
      </c>
      <c r="C12282" t="s">
        <v>672</v>
      </c>
      <c r="D12282" t="s">
        <v>639</v>
      </c>
      <c r="E12282" t="s">
        <v>640</v>
      </c>
      <c r="F12282" t="s">
        <v>188</v>
      </c>
      <c r="G12282" t="s">
        <v>219</v>
      </c>
      <c r="H12282" t="s">
        <v>220</v>
      </c>
      <c r="I12282" t="s">
        <v>221</v>
      </c>
      <c r="K12282" t="s">
        <v>222</v>
      </c>
      <c r="O12282" t="s">
        <v>195</v>
      </c>
      <c r="P12282">
        <v>2020</v>
      </c>
    </row>
    <row r="12283" spans="1:17" hidden="1" x14ac:dyDescent="0.25">
      <c r="A12283" t="s">
        <v>670</v>
      </c>
      <c r="B12283" t="s">
        <v>671</v>
      </c>
      <c r="C12283" t="s">
        <v>672</v>
      </c>
      <c r="D12283" t="s">
        <v>639</v>
      </c>
      <c r="E12283" t="s">
        <v>640</v>
      </c>
      <c r="F12283" t="s">
        <v>188</v>
      </c>
      <c r="G12283" t="s">
        <v>219</v>
      </c>
      <c r="H12283" t="s">
        <v>220</v>
      </c>
      <c r="I12283" t="s">
        <v>221</v>
      </c>
      <c r="K12283" t="s">
        <v>222</v>
      </c>
      <c r="O12283" t="s">
        <v>195</v>
      </c>
      <c r="P12283">
        <v>2025</v>
      </c>
    </row>
    <row r="12284" spans="1:17" hidden="1" x14ac:dyDescent="0.25">
      <c r="A12284" t="s">
        <v>670</v>
      </c>
      <c r="B12284" t="s">
        <v>671</v>
      </c>
      <c r="C12284" t="s">
        <v>672</v>
      </c>
      <c r="D12284" t="s">
        <v>639</v>
      </c>
      <c r="E12284" t="s">
        <v>640</v>
      </c>
      <c r="F12284" t="s">
        <v>188</v>
      </c>
      <c r="G12284" t="s">
        <v>219</v>
      </c>
      <c r="H12284" t="s">
        <v>220</v>
      </c>
      <c r="I12284" t="s">
        <v>221</v>
      </c>
      <c r="K12284" t="s">
        <v>222</v>
      </c>
      <c r="O12284" t="s">
        <v>265</v>
      </c>
      <c r="P12284">
        <v>2025</v>
      </c>
    </row>
    <row r="12285" spans="1:17" hidden="1" x14ac:dyDescent="0.25">
      <c r="A12285" t="s">
        <v>670</v>
      </c>
      <c r="B12285" t="s">
        <v>671</v>
      </c>
      <c r="C12285" t="s">
        <v>672</v>
      </c>
      <c r="D12285" t="s">
        <v>639</v>
      </c>
      <c r="E12285" t="s">
        <v>640</v>
      </c>
      <c r="F12285" t="s">
        <v>188</v>
      </c>
      <c r="G12285" t="s">
        <v>219</v>
      </c>
      <c r="H12285" t="s">
        <v>220</v>
      </c>
      <c r="I12285" t="s">
        <v>221</v>
      </c>
      <c r="K12285" t="s">
        <v>222</v>
      </c>
      <c r="O12285" t="s">
        <v>266</v>
      </c>
      <c r="P12285">
        <v>2025</v>
      </c>
    </row>
    <row r="12286" spans="1:17" hidden="1" x14ac:dyDescent="0.25">
      <c r="A12286" t="s">
        <v>670</v>
      </c>
      <c r="B12286" t="s">
        <v>671</v>
      </c>
      <c r="C12286" t="s">
        <v>672</v>
      </c>
      <c r="D12286" t="s">
        <v>639</v>
      </c>
      <c r="E12286" t="s">
        <v>640</v>
      </c>
      <c r="F12286" t="s">
        <v>188</v>
      </c>
      <c r="G12286" t="s">
        <v>219</v>
      </c>
      <c r="H12286" t="s">
        <v>220</v>
      </c>
      <c r="I12286" t="s">
        <v>221</v>
      </c>
      <c r="K12286" t="s">
        <v>222</v>
      </c>
      <c r="O12286" t="s">
        <v>195</v>
      </c>
      <c r="P12286">
        <v>2030</v>
      </c>
    </row>
    <row r="12287" spans="1:17" hidden="1" x14ac:dyDescent="0.25">
      <c r="A12287" t="s">
        <v>670</v>
      </c>
      <c r="B12287" t="s">
        <v>671</v>
      </c>
      <c r="C12287" t="s">
        <v>672</v>
      </c>
      <c r="D12287" t="s">
        <v>639</v>
      </c>
      <c r="E12287" t="s">
        <v>640</v>
      </c>
      <c r="F12287" t="s">
        <v>188</v>
      </c>
      <c r="G12287" t="s">
        <v>219</v>
      </c>
      <c r="H12287" t="s">
        <v>220</v>
      </c>
      <c r="I12287" t="s">
        <v>221</v>
      </c>
      <c r="K12287" t="s">
        <v>222</v>
      </c>
      <c r="O12287" t="s">
        <v>195</v>
      </c>
      <c r="P12287">
        <v>2040</v>
      </c>
    </row>
    <row r="12288" spans="1:17" hidden="1" x14ac:dyDescent="0.25">
      <c r="A12288" t="s">
        <v>670</v>
      </c>
      <c r="B12288" t="s">
        <v>671</v>
      </c>
      <c r="C12288" t="s">
        <v>672</v>
      </c>
      <c r="D12288" t="s">
        <v>639</v>
      </c>
      <c r="E12288" t="s">
        <v>640</v>
      </c>
      <c r="F12288" t="s">
        <v>188</v>
      </c>
      <c r="G12288" t="s">
        <v>219</v>
      </c>
      <c r="H12288" t="s">
        <v>220</v>
      </c>
      <c r="I12288" t="s">
        <v>221</v>
      </c>
      <c r="K12288" t="s">
        <v>222</v>
      </c>
      <c r="O12288" t="s">
        <v>195</v>
      </c>
      <c r="P12288">
        <v>2050</v>
      </c>
    </row>
    <row r="12289" spans="1:16" hidden="1" x14ac:dyDescent="0.25">
      <c r="A12289" t="s">
        <v>670</v>
      </c>
      <c r="B12289" t="s">
        <v>671</v>
      </c>
      <c r="C12289" t="s">
        <v>672</v>
      </c>
      <c r="D12289" t="s">
        <v>639</v>
      </c>
      <c r="E12289" t="s">
        <v>640</v>
      </c>
      <c r="F12289" t="s">
        <v>188</v>
      </c>
      <c r="G12289" t="s">
        <v>219</v>
      </c>
      <c r="H12289" t="s">
        <v>220</v>
      </c>
      <c r="I12289" t="s">
        <v>221</v>
      </c>
      <c r="K12289" t="s">
        <v>222</v>
      </c>
      <c r="O12289" t="s">
        <v>265</v>
      </c>
      <c r="P12289">
        <v>2050</v>
      </c>
    </row>
    <row r="12290" spans="1:16" hidden="1" x14ac:dyDescent="0.25">
      <c r="A12290" t="s">
        <v>670</v>
      </c>
      <c r="B12290" t="s">
        <v>671</v>
      </c>
      <c r="C12290" t="s">
        <v>672</v>
      </c>
      <c r="D12290" t="s">
        <v>639</v>
      </c>
      <c r="E12290" t="s">
        <v>640</v>
      </c>
      <c r="F12290" t="s">
        <v>188</v>
      </c>
      <c r="G12290" t="s">
        <v>219</v>
      </c>
      <c r="H12290" t="s">
        <v>220</v>
      </c>
      <c r="I12290" t="s">
        <v>221</v>
      </c>
      <c r="K12290" t="s">
        <v>222</v>
      </c>
      <c r="O12290" t="s">
        <v>266</v>
      </c>
      <c r="P12290">
        <v>2050</v>
      </c>
    </row>
    <row r="12291" spans="1:16" hidden="1" x14ac:dyDescent="0.25">
      <c r="A12291" t="s">
        <v>670</v>
      </c>
      <c r="B12291" t="s">
        <v>671</v>
      </c>
      <c r="C12291" t="s">
        <v>672</v>
      </c>
      <c r="D12291" t="s">
        <v>639</v>
      </c>
      <c r="E12291" t="s">
        <v>640</v>
      </c>
      <c r="F12291" t="s">
        <v>188</v>
      </c>
      <c r="G12291" t="s">
        <v>219</v>
      </c>
      <c r="H12291" t="s">
        <v>224</v>
      </c>
      <c r="I12291" t="s">
        <v>225</v>
      </c>
      <c r="K12291" t="s">
        <v>222</v>
      </c>
      <c r="O12291" t="s">
        <v>195</v>
      </c>
      <c r="P12291">
        <v>2020</v>
      </c>
    </row>
    <row r="12292" spans="1:16" hidden="1" x14ac:dyDescent="0.25">
      <c r="A12292" t="s">
        <v>670</v>
      </c>
      <c r="B12292" t="s">
        <v>671</v>
      </c>
      <c r="C12292" t="s">
        <v>672</v>
      </c>
      <c r="D12292" t="s">
        <v>639</v>
      </c>
      <c r="E12292" t="s">
        <v>640</v>
      </c>
      <c r="F12292" t="s">
        <v>188</v>
      </c>
      <c r="G12292" t="s">
        <v>219</v>
      </c>
      <c r="H12292" t="s">
        <v>224</v>
      </c>
      <c r="I12292" t="s">
        <v>225</v>
      </c>
      <c r="K12292" t="s">
        <v>222</v>
      </c>
      <c r="O12292" t="s">
        <v>195</v>
      </c>
      <c r="P12292">
        <v>2025</v>
      </c>
    </row>
    <row r="12293" spans="1:16" hidden="1" x14ac:dyDescent="0.25">
      <c r="A12293" t="s">
        <v>670</v>
      </c>
      <c r="B12293" t="s">
        <v>671</v>
      </c>
      <c r="C12293" t="s">
        <v>672</v>
      </c>
      <c r="D12293" t="s">
        <v>639</v>
      </c>
      <c r="E12293" t="s">
        <v>640</v>
      </c>
      <c r="F12293" t="s">
        <v>188</v>
      </c>
      <c r="G12293" t="s">
        <v>219</v>
      </c>
      <c r="H12293" t="s">
        <v>224</v>
      </c>
      <c r="I12293" t="s">
        <v>225</v>
      </c>
      <c r="K12293" t="s">
        <v>222</v>
      </c>
      <c r="O12293" t="s">
        <v>265</v>
      </c>
      <c r="P12293">
        <v>2025</v>
      </c>
    </row>
    <row r="12294" spans="1:16" hidden="1" x14ac:dyDescent="0.25">
      <c r="A12294" t="s">
        <v>670</v>
      </c>
      <c r="B12294" t="s">
        <v>671</v>
      </c>
      <c r="C12294" t="s">
        <v>672</v>
      </c>
      <c r="D12294" t="s">
        <v>639</v>
      </c>
      <c r="E12294" t="s">
        <v>640</v>
      </c>
      <c r="F12294" t="s">
        <v>188</v>
      </c>
      <c r="G12294" t="s">
        <v>219</v>
      </c>
      <c r="H12294" t="s">
        <v>224</v>
      </c>
      <c r="I12294" t="s">
        <v>225</v>
      </c>
      <c r="K12294" t="s">
        <v>222</v>
      </c>
      <c r="O12294" t="s">
        <v>266</v>
      </c>
      <c r="P12294">
        <v>2025</v>
      </c>
    </row>
    <row r="12295" spans="1:16" hidden="1" x14ac:dyDescent="0.25">
      <c r="A12295" t="s">
        <v>670</v>
      </c>
      <c r="B12295" t="s">
        <v>671</v>
      </c>
      <c r="C12295" t="s">
        <v>672</v>
      </c>
      <c r="D12295" t="s">
        <v>639</v>
      </c>
      <c r="E12295" t="s">
        <v>640</v>
      </c>
      <c r="F12295" t="s">
        <v>188</v>
      </c>
      <c r="G12295" t="s">
        <v>219</v>
      </c>
      <c r="H12295" t="s">
        <v>224</v>
      </c>
      <c r="I12295" t="s">
        <v>225</v>
      </c>
      <c r="K12295" t="s">
        <v>222</v>
      </c>
      <c r="O12295" t="s">
        <v>195</v>
      </c>
      <c r="P12295">
        <v>2030</v>
      </c>
    </row>
    <row r="12296" spans="1:16" hidden="1" x14ac:dyDescent="0.25">
      <c r="A12296" t="s">
        <v>670</v>
      </c>
      <c r="B12296" t="s">
        <v>671</v>
      </c>
      <c r="C12296" t="s">
        <v>672</v>
      </c>
      <c r="D12296" t="s">
        <v>639</v>
      </c>
      <c r="E12296" t="s">
        <v>640</v>
      </c>
      <c r="F12296" t="s">
        <v>188</v>
      </c>
      <c r="G12296" t="s">
        <v>219</v>
      </c>
      <c r="H12296" t="s">
        <v>224</v>
      </c>
      <c r="I12296" t="s">
        <v>225</v>
      </c>
      <c r="K12296" t="s">
        <v>222</v>
      </c>
      <c r="O12296" t="s">
        <v>195</v>
      </c>
      <c r="P12296">
        <v>2040</v>
      </c>
    </row>
    <row r="12297" spans="1:16" hidden="1" x14ac:dyDescent="0.25">
      <c r="A12297" t="s">
        <v>670</v>
      </c>
      <c r="B12297" t="s">
        <v>671</v>
      </c>
      <c r="C12297" t="s">
        <v>672</v>
      </c>
      <c r="D12297" t="s">
        <v>639</v>
      </c>
      <c r="E12297" t="s">
        <v>640</v>
      </c>
      <c r="F12297" t="s">
        <v>188</v>
      </c>
      <c r="G12297" t="s">
        <v>219</v>
      </c>
      <c r="H12297" t="s">
        <v>224</v>
      </c>
      <c r="I12297" t="s">
        <v>225</v>
      </c>
      <c r="K12297" t="s">
        <v>222</v>
      </c>
      <c r="O12297" t="s">
        <v>195</v>
      </c>
      <c r="P12297">
        <v>2050</v>
      </c>
    </row>
    <row r="12298" spans="1:16" hidden="1" x14ac:dyDescent="0.25">
      <c r="A12298" t="s">
        <v>670</v>
      </c>
      <c r="B12298" t="s">
        <v>671</v>
      </c>
      <c r="C12298" t="s">
        <v>672</v>
      </c>
      <c r="D12298" t="s">
        <v>639</v>
      </c>
      <c r="E12298" t="s">
        <v>640</v>
      </c>
      <c r="F12298" t="s">
        <v>188</v>
      </c>
      <c r="G12298" t="s">
        <v>219</v>
      </c>
      <c r="H12298" t="s">
        <v>224</v>
      </c>
      <c r="I12298" t="s">
        <v>225</v>
      </c>
      <c r="K12298" t="s">
        <v>222</v>
      </c>
      <c r="O12298" t="s">
        <v>265</v>
      </c>
      <c r="P12298">
        <v>2050</v>
      </c>
    </row>
    <row r="12299" spans="1:16" hidden="1" x14ac:dyDescent="0.25">
      <c r="A12299" t="s">
        <v>670</v>
      </c>
      <c r="B12299" t="s">
        <v>671</v>
      </c>
      <c r="C12299" t="s">
        <v>672</v>
      </c>
      <c r="D12299" t="s">
        <v>639</v>
      </c>
      <c r="E12299" t="s">
        <v>640</v>
      </c>
      <c r="F12299" t="s">
        <v>188</v>
      </c>
      <c r="G12299" t="s">
        <v>219</v>
      </c>
      <c r="H12299" t="s">
        <v>224</v>
      </c>
      <c r="I12299" t="s">
        <v>225</v>
      </c>
      <c r="K12299" t="s">
        <v>222</v>
      </c>
      <c r="O12299" t="s">
        <v>266</v>
      </c>
      <c r="P12299">
        <v>2050</v>
      </c>
    </row>
    <row r="12300" spans="1:16" hidden="1" x14ac:dyDescent="0.25">
      <c r="A12300" t="s">
        <v>670</v>
      </c>
      <c r="B12300" t="s">
        <v>671</v>
      </c>
      <c r="C12300" t="s">
        <v>672</v>
      </c>
      <c r="D12300" t="s">
        <v>639</v>
      </c>
      <c r="E12300" t="s">
        <v>640</v>
      </c>
      <c r="F12300" t="s">
        <v>188</v>
      </c>
      <c r="G12300" t="s">
        <v>219</v>
      </c>
      <c r="H12300" t="s">
        <v>226</v>
      </c>
      <c r="I12300" t="s">
        <v>227</v>
      </c>
      <c r="K12300" t="s">
        <v>222</v>
      </c>
      <c r="O12300" t="s">
        <v>195</v>
      </c>
      <c r="P12300">
        <v>2020</v>
      </c>
    </row>
    <row r="12301" spans="1:16" hidden="1" x14ac:dyDescent="0.25">
      <c r="A12301" t="s">
        <v>670</v>
      </c>
      <c r="B12301" t="s">
        <v>671</v>
      </c>
      <c r="C12301" t="s">
        <v>672</v>
      </c>
      <c r="D12301" t="s">
        <v>639</v>
      </c>
      <c r="E12301" t="s">
        <v>640</v>
      </c>
      <c r="F12301" t="s">
        <v>188</v>
      </c>
      <c r="G12301" t="s">
        <v>219</v>
      </c>
      <c r="H12301" t="s">
        <v>226</v>
      </c>
      <c r="I12301" t="s">
        <v>227</v>
      </c>
      <c r="K12301" t="s">
        <v>222</v>
      </c>
      <c r="O12301" t="s">
        <v>195</v>
      </c>
      <c r="P12301">
        <v>2025</v>
      </c>
    </row>
    <row r="12302" spans="1:16" hidden="1" x14ac:dyDescent="0.25">
      <c r="A12302" t="s">
        <v>670</v>
      </c>
      <c r="B12302" t="s">
        <v>671</v>
      </c>
      <c r="C12302" t="s">
        <v>672</v>
      </c>
      <c r="D12302" t="s">
        <v>639</v>
      </c>
      <c r="E12302" t="s">
        <v>640</v>
      </c>
      <c r="F12302" t="s">
        <v>188</v>
      </c>
      <c r="G12302" t="s">
        <v>219</v>
      </c>
      <c r="H12302" t="s">
        <v>226</v>
      </c>
      <c r="I12302" t="s">
        <v>227</v>
      </c>
      <c r="K12302" t="s">
        <v>222</v>
      </c>
      <c r="O12302" t="s">
        <v>265</v>
      </c>
      <c r="P12302">
        <v>2025</v>
      </c>
    </row>
    <row r="12303" spans="1:16" hidden="1" x14ac:dyDescent="0.25">
      <c r="A12303" t="s">
        <v>670</v>
      </c>
      <c r="B12303" t="s">
        <v>671</v>
      </c>
      <c r="C12303" t="s">
        <v>672</v>
      </c>
      <c r="D12303" t="s">
        <v>639</v>
      </c>
      <c r="E12303" t="s">
        <v>640</v>
      </c>
      <c r="F12303" t="s">
        <v>188</v>
      </c>
      <c r="G12303" t="s">
        <v>219</v>
      </c>
      <c r="H12303" t="s">
        <v>226</v>
      </c>
      <c r="I12303" t="s">
        <v>227</v>
      </c>
      <c r="K12303" t="s">
        <v>222</v>
      </c>
      <c r="O12303" t="s">
        <v>266</v>
      </c>
      <c r="P12303">
        <v>2025</v>
      </c>
    </row>
    <row r="12304" spans="1:16" hidden="1" x14ac:dyDescent="0.25">
      <c r="A12304" t="s">
        <v>670</v>
      </c>
      <c r="B12304" t="s">
        <v>671</v>
      </c>
      <c r="C12304" t="s">
        <v>672</v>
      </c>
      <c r="D12304" t="s">
        <v>639</v>
      </c>
      <c r="E12304" t="s">
        <v>640</v>
      </c>
      <c r="F12304" t="s">
        <v>188</v>
      </c>
      <c r="G12304" t="s">
        <v>219</v>
      </c>
      <c r="H12304" t="s">
        <v>226</v>
      </c>
      <c r="I12304" t="s">
        <v>227</v>
      </c>
      <c r="K12304" t="s">
        <v>222</v>
      </c>
      <c r="O12304" t="s">
        <v>195</v>
      </c>
      <c r="P12304">
        <v>2030</v>
      </c>
    </row>
    <row r="12305" spans="1:16" hidden="1" x14ac:dyDescent="0.25">
      <c r="A12305" t="s">
        <v>670</v>
      </c>
      <c r="B12305" t="s">
        <v>671</v>
      </c>
      <c r="C12305" t="s">
        <v>672</v>
      </c>
      <c r="D12305" t="s">
        <v>639</v>
      </c>
      <c r="E12305" t="s">
        <v>640</v>
      </c>
      <c r="F12305" t="s">
        <v>188</v>
      </c>
      <c r="G12305" t="s">
        <v>219</v>
      </c>
      <c r="H12305" t="s">
        <v>226</v>
      </c>
      <c r="I12305" t="s">
        <v>227</v>
      </c>
      <c r="K12305" t="s">
        <v>222</v>
      </c>
      <c r="O12305" t="s">
        <v>195</v>
      </c>
      <c r="P12305">
        <v>2040</v>
      </c>
    </row>
    <row r="12306" spans="1:16" hidden="1" x14ac:dyDescent="0.25">
      <c r="A12306" t="s">
        <v>670</v>
      </c>
      <c r="B12306" t="s">
        <v>671</v>
      </c>
      <c r="C12306" t="s">
        <v>672</v>
      </c>
      <c r="D12306" t="s">
        <v>639</v>
      </c>
      <c r="E12306" t="s">
        <v>640</v>
      </c>
      <c r="F12306" t="s">
        <v>188</v>
      </c>
      <c r="G12306" t="s">
        <v>219</v>
      </c>
      <c r="H12306" t="s">
        <v>226</v>
      </c>
      <c r="I12306" t="s">
        <v>227</v>
      </c>
      <c r="K12306" t="s">
        <v>222</v>
      </c>
      <c r="O12306" t="s">
        <v>195</v>
      </c>
      <c r="P12306">
        <v>2050</v>
      </c>
    </row>
    <row r="12307" spans="1:16" hidden="1" x14ac:dyDescent="0.25">
      <c r="A12307" t="s">
        <v>670</v>
      </c>
      <c r="B12307" t="s">
        <v>671</v>
      </c>
      <c r="C12307" t="s">
        <v>672</v>
      </c>
      <c r="D12307" t="s">
        <v>639</v>
      </c>
      <c r="E12307" t="s">
        <v>640</v>
      </c>
      <c r="F12307" t="s">
        <v>188</v>
      </c>
      <c r="G12307" t="s">
        <v>219</v>
      </c>
      <c r="H12307" t="s">
        <v>226</v>
      </c>
      <c r="I12307" t="s">
        <v>227</v>
      </c>
      <c r="K12307" t="s">
        <v>222</v>
      </c>
      <c r="O12307" t="s">
        <v>265</v>
      </c>
      <c r="P12307">
        <v>2050</v>
      </c>
    </row>
    <row r="12308" spans="1:16" hidden="1" x14ac:dyDescent="0.25">
      <c r="A12308" t="s">
        <v>670</v>
      </c>
      <c r="B12308" t="s">
        <v>671</v>
      </c>
      <c r="C12308" t="s">
        <v>672</v>
      </c>
      <c r="D12308" t="s">
        <v>639</v>
      </c>
      <c r="E12308" t="s">
        <v>640</v>
      </c>
      <c r="F12308" t="s">
        <v>188</v>
      </c>
      <c r="G12308" t="s">
        <v>219</v>
      </c>
      <c r="H12308" t="s">
        <v>226</v>
      </c>
      <c r="I12308" t="s">
        <v>227</v>
      </c>
      <c r="K12308" t="s">
        <v>222</v>
      </c>
      <c r="O12308" t="s">
        <v>266</v>
      </c>
      <c r="P12308">
        <v>2050</v>
      </c>
    </row>
    <row r="12309" spans="1:16" hidden="1" x14ac:dyDescent="0.25">
      <c r="A12309" t="s">
        <v>670</v>
      </c>
      <c r="B12309" t="s">
        <v>671</v>
      </c>
      <c r="C12309" t="s">
        <v>672</v>
      </c>
      <c r="D12309" t="s">
        <v>639</v>
      </c>
      <c r="E12309" t="s">
        <v>640</v>
      </c>
      <c r="F12309" t="s">
        <v>188</v>
      </c>
      <c r="G12309" t="s">
        <v>219</v>
      </c>
      <c r="H12309" t="s">
        <v>318</v>
      </c>
      <c r="I12309" t="s">
        <v>319</v>
      </c>
      <c r="K12309" t="s">
        <v>222</v>
      </c>
      <c r="O12309" t="s">
        <v>195</v>
      </c>
      <c r="P12309">
        <v>2020</v>
      </c>
    </row>
    <row r="12310" spans="1:16" hidden="1" x14ac:dyDescent="0.25">
      <c r="A12310" t="s">
        <v>670</v>
      </c>
      <c r="B12310" t="s">
        <v>671</v>
      </c>
      <c r="C12310" t="s">
        <v>672</v>
      </c>
      <c r="D12310" t="s">
        <v>639</v>
      </c>
      <c r="E12310" t="s">
        <v>640</v>
      </c>
      <c r="F12310" t="s">
        <v>188</v>
      </c>
      <c r="G12310" t="s">
        <v>219</v>
      </c>
      <c r="H12310" t="s">
        <v>318</v>
      </c>
      <c r="I12310" t="s">
        <v>319</v>
      </c>
      <c r="K12310" t="s">
        <v>222</v>
      </c>
      <c r="O12310" t="s">
        <v>195</v>
      </c>
      <c r="P12310">
        <v>2025</v>
      </c>
    </row>
    <row r="12311" spans="1:16" hidden="1" x14ac:dyDescent="0.25">
      <c r="A12311" t="s">
        <v>670</v>
      </c>
      <c r="B12311" t="s">
        <v>671</v>
      </c>
      <c r="C12311" t="s">
        <v>672</v>
      </c>
      <c r="D12311" t="s">
        <v>639</v>
      </c>
      <c r="E12311" t="s">
        <v>640</v>
      </c>
      <c r="F12311" t="s">
        <v>188</v>
      </c>
      <c r="G12311" t="s">
        <v>219</v>
      </c>
      <c r="H12311" t="s">
        <v>318</v>
      </c>
      <c r="I12311" t="s">
        <v>319</v>
      </c>
      <c r="K12311" t="s">
        <v>222</v>
      </c>
      <c r="O12311" t="s">
        <v>265</v>
      </c>
      <c r="P12311">
        <v>2025</v>
      </c>
    </row>
    <row r="12312" spans="1:16" hidden="1" x14ac:dyDescent="0.25">
      <c r="A12312" t="s">
        <v>670</v>
      </c>
      <c r="B12312" t="s">
        <v>671</v>
      </c>
      <c r="C12312" t="s">
        <v>672</v>
      </c>
      <c r="D12312" t="s">
        <v>639</v>
      </c>
      <c r="E12312" t="s">
        <v>640</v>
      </c>
      <c r="F12312" t="s">
        <v>188</v>
      </c>
      <c r="G12312" t="s">
        <v>219</v>
      </c>
      <c r="H12312" t="s">
        <v>318</v>
      </c>
      <c r="I12312" t="s">
        <v>319</v>
      </c>
      <c r="K12312" t="s">
        <v>222</v>
      </c>
      <c r="O12312" t="s">
        <v>266</v>
      </c>
      <c r="P12312">
        <v>2025</v>
      </c>
    </row>
    <row r="12313" spans="1:16" hidden="1" x14ac:dyDescent="0.25">
      <c r="A12313" t="s">
        <v>670</v>
      </c>
      <c r="B12313" t="s">
        <v>671</v>
      </c>
      <c r="C12313" t="s">
        <v>672</v>
      </c>
      <c r="D12313" t="s">
        <v>639</v>
      </c>
      <c r="E12313" t="s">
        <v>640</v>
      </c>
      <c r="F12313" t="s">
        <v>188</v>
      </c>
      <c r="G12313" t="s">
        <v>219</v>
      </c>
      <c r="H12313" t="s">
        <v>318</v>
      </c>
      <c r="I12313" t="s">
        <v>319</v>
      </c>
      <c r="K12313" t="s">
        <v>222</v>
      </c>
      <c r="O12313" t="s">
        <v>195</v>
      </c>
      <c r="P12313">
        <v>2030</v>
      </c>
    </row>
    <row r="12314" spans="1:16" hidden="1" x14ac:dyDescent="0.25">
      <c r="A12314" t="s">
        <v>670</v>
      </c>
      <c r="B12314" t="s">
        <v>671</v>
      </c>
      <c r="C12314" t="s">
        <v>672</v>
      </c>
      <c r="D12314" t="s">
        <v>639</v>
      </c>
      <c r="E12314" t="s">
        <v>640</v>
      </c>
      <c r="F12314" t="s">
        <v>188</v>
      </c>
      <c r="G12314" t="s">
        <v>219</v>
      </c>
      <c r="H12314" t="s">
        <v>318</v>
      </c>
      <c r="I12314" t="s">
        <v>319</v>
      </c>
      <c r="K12314" t="s">
        <v>222</v>
      </c>
      <c r="O12314" t="s">
        <v>195</v>
      </c>
      <c r="P12314">
        <v>2040</v>
      </c>
    </row>
    <row r="12315" spans="1:16" hidden="1" x14ac:dyDescent="0.25">
      <c r="A12315" t="s">
        <v>670</v>
      </c>
      <c r="B12315" t="s">
        <v>671</v>
      </c>
      <c r="C12315" t="s">
        <v>672</v>
      </c>
      <c r="D12315" t="s">
        <v>639</v>
      </c>
      <c r="E12315" t="s">
        <v>640</v>
      </c>
      <c r="F12315" t="s">
        <v>188</v>
      </c>
      <c r="G12315" t="s">
        <v>219</v>
      </c>
      <c r="H12315" t="s">
        <v>318</v>
      </c>
      <c r="I12315" t="s">
        <v>319</v>
      </c>
      <c r="K12315" t="s">
        <v>222</v>
      </c>
      <c r="O12315" t="s">
        <v>195</v>
      </c>
      <c r="P12315">
        <v>2050</v>
      </c>
    </row>
    <row r="12316" spans="1:16" hidden="1" x14ac:dyDescent="0.25">
      <c r="A12316" t="s">
        <v>670</v>
      </c>
      <c r="B12316" t="s">
        <v>671</v>
      </c>
      <c r="C12316" t="s">
        <v>672</v>
      </c>
      <c r="D12316" t="s">
        <v>639</v>
      </c>
      <c r="E12316" t="s">
        <v>640</v>
      </c>
      <c r="F12316" t="s">
        <v>188</v>
      </c>
      <c r="G12316" t="s">
        <v>219</v>
      </c>
      <c r="H12316" t="s">
        <v>318</v>
      </c>
      <c r="I12316" t="s">
        <v>319</v>
      </c>
      <c r="K12316" t="s">
        <v>222</v>
      </c>
      <c r="O12316" t="s">
        <v>265</v>
      </c>
      <c r="P12316">
        <v>2050</v>
      </c>
    </row>
    <row r="12317" spans="1:16" hidden="1" x14ac:dyDescent="0.25">
      <c r="A12317" t="s">
        <v>670</v>
      </c>
      <c r="B12317" t="s">
        <v>671</v>
      </c>
      <c r="C12317" t="s">
        <v>672</v>
      </c>
      <c r="D12317" t="s">
        <v>639</v>
      </c>
      <c r="E12317" t="s">
        <v>640</v>
      </c>
      <c r="F12317" t="s">
        <v>188</v>
      </c>
      <c r="G12317" t="s">
        <v>219</v>
      </c>
      <c r="H12317" t="s">
        <v>318</v>
      </c>
      <c r="I12317" t="s">
        <v>319</v>
      </c>
      <c r="K12317" t="s">
        <v>222</v>
      </c>
      <c r="O12317" t="s">
        <v>266</v>
      </c>
      <c r="P12317">
        <v>2050</v>
      </c>
    </row>
    <row r="12318" spans="1:16" hidden="1" x14ac:dyDescent="0.2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hidden="1" x14ac:dyDescent="0.2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hidden="1" x14ac:dyDescent="0.2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hidden="1" x14ac:dyDescent="0.2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hidden="1" x14ac:dyDescent="0.2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hidden="1" x14ac:dyDescent="0.2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hidden="1" x14ac:dyDescent="0.2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hidden="1" x14ac:dyDescent="0.2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hidden="1" x14ac:dyDescent="0.2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hidden="1" x14ac:dyDescent="0.2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hidden="1" x14ac:dyDescent="0.2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hidden="1" x14ac:dyDescent="0.2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hidden="1" x14ac:dyDescent="0.2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hidden="1" x14ac:dyDescent="0.2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hidden="1" x14ac:dyDescent="0.2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hidden="1" x14ac:dyDescent="0.2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hidden="1" x14ac:dyDescent="0.2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hidden="1" x14ac:dyDescent="0.2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hidden="1" x14ac:dyDescent="0.2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hidden="1" x14ac:dyDescent="0.2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hidden="1" x14ac:dyDescent="0.2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hidden="1" x14ac:dyDescent="0.2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hidden="1" x14ac:dyDescent="0.2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hidden="1" x14ac:dyDescent="0.2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hidden="1" x14ac:dyDescent="0.2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hidden="1" x14ac:dyDescent="0.2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hidden="1" x14ac:dyDescent="0.2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hidden="1" x14ac:dyDescent="0.2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hidden="1" x14ac:dyDescent="0.2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hidden="1" x14ac:dyDescent="0.2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hidden="1" x14ac:dyDescent="0.2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hidden="1" x14ac:dyDescent="0.2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hidden="1" x14ac:dyDescent="0.2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hidden="1" x14ac:dyDescent="0.2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hidden="1" x14ac:dyDescent="0.2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hidden="1" x14ac:dyDescent="0.2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hidden="1" x14ac:dyDescent="0.2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hidden="1" x14ac:dyDescent="0.2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hidden="1" x14ac:dyDescent="0.2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hidden="1" x14ac:dyDescent="0.2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hidden="1" x14ac:dyDescent="0.2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hidden="1" x14ac:dyDescent="0.2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hidden="1" x14ac:dyDescent="0.2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hidden="1" x14ac:dyDescent="0.2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hidden="1" x14ac:dyDescent="0.2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hidden="1" x14ac:dyDescent="0.2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hidden="1" x14ac:dyDescent="0.2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hidden="1" x14ac:dyDescent="0.2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hidden="1" x14ac:dyDescent="0.2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hidden="1" x14ac:dyDescent="0.2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hidden="1" x14ac:dyDescent="0.2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hidden="1" x14ac:dyDescent="0.2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hidden="1" x14ac:dyDescent="0.2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hidden="1" x14ac:dyDescent="0.2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hidden="1" x14ac:dyDescent="0.2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hidden="1" x14ac:dyDescent="0.2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hidden="1" x14ac:dyDescent="0.2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hidden="1" x14ac:dyDescent="0.2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hidden="1" x14ac:dyDescent="0.2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hidden="1" x14ac:dyDescent="0.2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hidden="1" x14ac:dyDescent="0.2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hidden="1" x14ac:dyDescent="0.2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hidden="1" x14ac:dyDescent="0.2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hidden="1" x14ac:dyDescent="0.2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hidden="1" x14ac:dyDescent="0.2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hidden="1" x14ac:dyDescent="0.2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hidden="1" x14ac:dyDescent="0.2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hidden="1" x14ac:dyDescent="0.2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hidden="1" x14ac:dyDescent="0.2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hidden="1" x14ac:dyDescent="0.2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hidden="1" x14ac:dyDescent="0.2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hidden="1" x14ac:dyDescent="0.2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hidden="1" x14ac:dyDescent="0.2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hidden="1" x14ac:dyDescent="0.2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hidden="1" x14ac:dyDescent="0.2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hidden="1" x14ac:dyDescent="0.2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hidden="1" x14ac:dyDescent="0.2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hidden="1" x14ac:dyDescent="0.2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hidden="1" x14ac:dyDescent="0.2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hidden="1" x14ac:dyDescent="0.2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hidden="1" x14ac:dyDescent="0.2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hidden="1" x14ac:dyDescent="0.2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hidden="1" x14ac:dyDescent="0.2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hidden="1" x14ac:dyDescent="0.2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hidden="1" x14ac:dyDescent="0.2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hidden="1" x14ac:dyDescent="0.2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hidden="1" x14ac:dyDescent="0.2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hidden="1" x14ac:dyDescent="0.2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hidden="1" x14ac:dyDescent="0.2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hidden="1" x14ac:dyDescent="0.2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hidden="1" x14ac:dyDescent="0.2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hidden="1" x14ac:dyDescent="0.2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hidden="1" x14ac:dyDescent="0.2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hidden="1" x14ac:dyDescent="0.2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hidden="1" x14ac:dyDescent="0.2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hidden="1" x14ac:dyDescent="0.2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hidden="1" x14ac:dyDescent="0.2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hidden="1" x14ac:dyDescent="0.2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hidden="1" x14ac:dyDescent="0.2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hidden="1" x14ac:dyDescent="0.2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hidden="1" x14ac:dyDescent="0.2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hidden="1" x14ac:dyDescent="0.2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hidden="1" x14ac:dyDescent="0.2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hidden="1" x14ac:dyDescent="0.2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hidden="1" x14ac:dyDescent="0.2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hidden="1" x14ac:dyDescent="0.2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hidden="1" x14ac:dyDescent="0.2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hidden="1" x14ac:dyDescent="0.2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hidden="1" x14ac:dyDescent="0.2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hidden="1" x14ac:dyDescent="0.2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hidden="1" x14ac:dyDescent="0.2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hidden="1" x14ac:dyDescent="0.2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hidden="1" x14ac:dyDescent="0.2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hidden="1" x14ac:dyDescent="0.2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hidden="1" x14ac:dyDescent="0.2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hidden="1" x14ac:dyDescent="0.2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hidden="1" x14ac:dyDescent="0.2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hidden="1" x14ac:dyDescent="0.2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hidden="1" x14ac:dyDescent="0.2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hidden="1" x14ac:dyDescent="0.2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hidden="1" x14ac:dyDescent="0.2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hidden="1" x14ac:dyDescent="0.2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hidden="1" x14ac:dyDescent="0.2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hidden="1" x14ac:dyDescent="0.2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hidden="1" x14ac:dyDescent="0.2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hidden="1" x14ac:dyDescent="0.2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hidden="1" x14ac:dyDescent="0.2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hidden="1" x14ac:dyDescent="0.2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hidden="1" x14ac:dyDescent="0.2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hidden="1" x14ac:dyDescent="0.2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hidden="1" x14ac:dyDescent="0.2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hidden="1" x14ac:dyDescent="0.2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hidden="1" x14ac:dyDescent="0.2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hidden="1" x14ac:dyDescent="0.2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hidden="1" x14ac:dyDescent="0.2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hidden="1" x14ac:dyDescent="0.2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hidden="1" x14ac:dyDescent="0.2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hidden="1" x14ac:dyDescent="0.2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hidden="1" x14ac:dyDescent="0.2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hidden="1" x14ac:dyDescent="0.2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hidden="1" x14ac:dyDescent="0.2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hidden="1" x14ac:dyDescent="0.2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hidden="1" x14ac:dyDescent="0.2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hidden="1" x14ac:dyDescent="0.2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hidden="1" x14ac:dyDescent="0.2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hidden="1" x14ac:dyDescent="0.2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hidden="1" x14ac:dyDescent="0.2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hidden="1" x14ac:dyDescent="0.2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hidden="1" x14ac:dyDescent="0.2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hidden="1" x14ac:dyDescent="0.2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hidden="1" x14ac:dyDescent="0.2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hidden="1" x14ac:dyDescent="0.2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hidden="1" x14ac:dyDescent="0.2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hidden="1" x14ac:dyDescent="0.2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hidden="1" x14ac:dyDescent="0.2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hidden="1" x14ac:dyDescent="0.2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hidden="1" x14ac:dyDescent="0.2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hidden="1" x14ac:dyDescent="0.2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hidden="1" x14ac:dyDescent="0.2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hidden="1" x14ac:dyDescent="0.2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hidden="1" x14ac:dyDescent="0.2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hidden="1" x14ac:dyDescent="0.2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hidden="1" x14ac:dyDescent="0.2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hidden="1" x14ac:dyDescent="0.2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hidden="1" x14ac:dyDescent="0.2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hidden="1" x14ac:dyDescent="0.2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hidden="1" x14ac:dyDescent="0.2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hidden="1" x14ac:dyDescent="0.2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hidden="1" x14ac:dyDescent="0.2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hidden="1" x14ac:dyDescent="0.2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hidden="1" x14ac:dyDescent="0.2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hidden="1" x14ac:dyDescent="0.2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hidden="1" x14ac:dyDescent="0.2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hidden="1" x14ac:dyDescent="0.2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hidden="1" x14ac:dyDescent="0.2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hidden="1" x14ac:dyDescent="0.2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hidden="1" x14ac:dyDescent="0.2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hidden="1" x14ac:dyDescent="0.2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hidden="1" x14ac:dyDescent="0.2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hidden="1" x14ac:dyDescent="0.2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hidden="1" x14ac:dyDescent="0.2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hidden="1" x14ac:dyDescent="0.2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hidden="1" x14ac:dyDescent="0.2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hidden="1" x14ac:dyDescent="0.2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hidden="1" x14ac:dyDescent="0.2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hidden="1" x14ac:dyDescent="0.2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hidden="1" x14ac:dyDescent="0.2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hidden="1" x14ac:dyDescent="0.2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hidden="1" x14ac:dyDescent="0.2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hidden="1" x14ac:dyDescent="0.2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hidden="1" x14ac:dyDescent="0.2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hidden="1" x14ac:dyDescent="0.2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hidden="1" x14ac:dyDescent="0.2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hidden="1" x14ac:dyDescent="0.2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hidden="1" x14ac:dyDescent="0.2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hidden="1" x14ac:dyDescent="0.2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hidden="1" x14ac:dyDescent="0.2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hidden="1" x14ac:dyDescent="0.2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hidden="1" x14ac:dyDescent="0.2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hidden="1" x14ac:dyDescent="0.2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hidden="1" x14ac:dyDescent="0.2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hidden="1" x14ac:dyDescent="0.2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hidden="1" x14ac:dyDescent="0.2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hidden="1" x14ac:dyDescent="0.2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hidden="1" x14ac:dyDescent="0.2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hidden="1" x14ac:dyDescent="0.2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hidden="1" x14ac:dyDescent="0.2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hidden="1" x14ac:dyDescent="0.2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hidden="1" x14ac:dyDescent="0.2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hidden="1" x14ac:dyDescent="0.2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hidden="1" x14ac:dyDescent="0.2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hidden="1" x14ac:dyDescent="0.2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hidden="1" x14ac:dyDescent="0.2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hidden="1" x14ac:dyDescent="0.2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hidden="1" x14ac:dyDescent="0.2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hidden="1" x14ac:dyDescent="0.2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hidden="1" x14ac:dyDescent="0.2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hidden="1" x14ac:dyDescent="0.2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hidden="1" x14ac:dyDescent="0.2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hidden="1" x14ac:dyDescent="0.2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hidden="1" x14ac:dyDescent="0.2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hidden="1" x14ac:dyDescent="0.2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hidden="1" x14ac:dyDescent="0.2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hidden="1" x14ac:dyDescent="0.2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hidden="1" x14ac:dyDescent="0.2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hidden="1" x14ac:dyDescent="0.2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hidden="1" x14ac:dyDescent="0.2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hidden="1" x14ac:dyDescent="0.2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hidden="1" x14ac:dyDescent="0.2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hidden="1" x14ac:dyDescent="0.2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hidden="1" x14ac:dyDescent="0.2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hidden="1" x14ac:dyDescent="0.2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hidden="1" x14ac:dyDescent="0.2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hidden="1" x14ac:dyDescent="0.2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hidden="1" x14ac:dyDescent="0.2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hidden="1" x14ac:dyDescent="0.2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hidden="1" x14ac:dyDescent="0.2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hidden="1" x14ac:dyDescent="0.2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hidden="1" x14ac:dyDescent="0.2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hidden="1" x14ac:dyDescent="0.2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hidden="1" x14ac:dyDescent="0.2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hidden="1" x14ac:dyDescent="0.2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hidden="1" x14ac:dyDescent="0.2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hidden="1" x14ac:dyDescent="0.2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hidden="1" x14ac:dyDescent="0.2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hidden="1" x14ac:dyDescent="0.2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hidden="1" x14ac:dyDescent="0.2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hidden="1" x14ac:dyDescent="0.2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hidden="1" x14ac:dyDescent="0.2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hidden="1" x14ac:dyDescent="0.2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hidden="1" x14ac:dyDescent="0.2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hidden="1" x14ac:dyDescent="0.2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hidden="1" x14ac:dyDescent="0.2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hidden="1" x14ac:dyDescent="0.2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hidden="1" x14ac:dyDescent="0.2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hidden="1" x14ac:dyDescent="0.2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hidden="1" x14ac:dyDescent="0.2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hidden="1" x14ac:dyDescent="0.2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hidden="1" x14ac:dyDescent="0.2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hidden="1" x14ac:dyDescent="0.2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hidden="1" x14ac:dyDescent="0.2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hidden="1" x14ac:dyDescent="0.2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hidden="1" x14ac:dyDescent="0.2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hidden="1" x14ac:dyDescent="0.2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hidden="1" x14ac:dyDescent="0.2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hidden="1" x14ac:dyDescent="0.2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hidden="1" x14ac:dyDescent="0.2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hidden="1" x14ac:dyDescent="0.2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hidden="1" x14ac:dyDescent="0.2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hidden="1" x14ac:dyDescent="0.2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hidden="1" x14ac:dyDescent="0.2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hidden="1" x14ac:dyDescent="0.2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hidden="1" x14ac:dyDescent="0.2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hidden="1" x14ac:dyDescent="0.2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hidden="1" x14ac:dyDescent="0.2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hidden="1" x14ac:dyDescent="0.2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hidden="1" x14ac:dyDescent="0.2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hidden="1" x14ac:dyDescent="0.2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hidden="1" x14ac:dyDescent="0.2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hidden="1" x14ac:dyDescent="0.2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hidden="1" x14ac:dyDescent="0.2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hidden="1" x14ac:dyDescent="0.2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hidden="1" x14ac:dyDescent="0.2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hidden="1" x14ac:dyDescent="0.2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hidden="1" x14ac:dyDescent="0.2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hidden="1" x14ac:dyDescent="0.2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hidden="1" x14ac:dyDescent="0.2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hidden="1" x14ac:dyDescent="0.2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hidden="1" x14ac:dyDescent="0.2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hidden="1" x14ac:dyDescent="0.2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hidden="1" x14ac:dyDescent="0.2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hidden="1" x14ac:dyDescent="0.2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hidden="1" x14ac:dyDescent="0.2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hidden="1" x14ac:dyDescent="0.2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hidden="1" x14ac:dyDescent="0.2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hidden="1" x14ac:dyDescent="0.2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hidden="1" x14ac:dyDescent="0.2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hidden="1" x14ac:dyDescent="0.2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hidden="1" x14ac:dyDescent="0.2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hidden="1" x14ac:dyDescent="0.2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hidden="1" x14ac:dyDescent="0.2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hidden="1" x14ac:dyDescent="0.2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hidden="1" x14ac:dyDescent="0.2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hidden="1" x14ac:dyDescent="0.2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hidden="1" x14ac:dyDescent="0.2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hidden="1" x14ac:dyDescent="0.2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hidden="1" x14ac:dyDescent="0.2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hidden="1" x14ac:dyDescent="0.2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hidden="1" x14ac:dyDescent="0.2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hidden="1" x14ac:dyDescent="0.2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hidden="1" x14ac:dyDescent="0.2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hidden="1" x14ac:dyDescent="0.2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hidden="1" x14ac:dyDescent="0.2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hidden="1" x14ac:dyDescent="0.2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hidden="1" x14ac:dyDescent="0.2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hidden="1" x14ac:dyDescent="0.2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hidden="1" x14ac:dyDescent="0.2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hidden="1" x14ac:dyDescent="0.2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hidden="1" x14ac:dyDescent="0.2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hidden="1" x14ac:dyDescent="0.2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hidden="1" x14ac:dyDescent="0.2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hidden="1" x14ac:dyDescent="0.2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hidden="1" x14ac:dyDescent="0.2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hidden="1" x14ac:dyDescent="0.2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hidden="1" x14ac:dyDescent="0.2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hidden="1" x14ac:dyDescent="0.2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hidden="1" x14ac:dyDescent="0.2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hidden="1" x14ac:dyDescent="0.2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hidden="1" x14ac:dyDescent="0.2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hidden="1" x14ac:dyDescent="0.2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hidden="1" x14ac:dyDescent="0.2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hidden="1" x14ac:dyDescent="0.2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hidden="1" x14ac:dyDescent="0.2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hidden="1" x14ac:dyDescent="0.2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hidden="1" x14ac:dyDescent="0.2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hidden="1" x14ac:dyDescent="0.2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hidden="1" x14ac:dyDescent="0.2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hidden="1" x14ac:dyDescent="0.2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hidden="1" x14ac:dyDescent="0.2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hidden="1" x14ac:dyDescent="0.2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hidden="1" x14ac:dyDescent="0.2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hidden="1" x14ac:dyDescent="0.2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hidden="1" x14ac:dyDescent="0.2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hidden="1" x14ac:dyDescent="0.2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hidden="1" x14ac:dyDescent="0.2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hidden="1" x14ac:dyDescent="0.2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hidden="1" x14ac:dyDescent="0.2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hidden="1" x14ac:dyDescent="0.2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hidden="1" x14ac:dyDescent="0.2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hidden="1" x14ac:dyDescent="0.2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hidden="1" x14ac:dyDescent="0.2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hidden="1" x14ac:dyDescent="0.2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hidden="1" x14ac:dyDescent="0.2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hidden="1" x14ac:dyDescent="0.2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hidden="1" x14ac:dyDescent="0.2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hidden="1" x14ac:dyDescent="0.2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hidden="1" x14ac:dyDescent="0.2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hidden="1" x14ac:dyDescent="0.2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hidden="1" x14ac:dyDescent="0.2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hidden="1" x14ac:dyDescent="0.25">
      <c r="A12677" t="s">
        <v>680</v>
      </c>
      <c r="B12677" t="s">
        <v>681</v>
      </c>
      <c r="C12677" t="s">
        <v>682</v>
      </c>
      <c r="D12677" t="s">
        <v>473</v>
      </c>
      <c r="E12677" t="s">
        <v>363</v>
      </c>
      <c r="F12677" t="s">
        <v>188</v>
      </c>
      <c r="G12677" t="s">
        <v>196</v>
      </c>
      <c r="H12677" t="s">
        <v>474</v>
      </c>
      <c r="I12677" t="s">
        <v>214</v>
      </c>
      <c r="K12677" t="s">
        <v>475</v>
      </c>
      <c r="O12677" t="s">
        <v>195</v>
      </c>
      <c r="P12677">
        <v>2015</v>
      </c>
    </row>
    <row r="12678" spans="1:17" hidden="1" x14ac:dyDescent="0.25">
      <c r="A12678" t="s">
        <v>680</v>
      </c>
      <c r="B12678" t="s">
        <v>681</v>
      </c>
      <c r="C12678" t="s">
        <v>682</v>
      </c>
      <c r="D12678" t="s">
        <v>473</v>
      </c>
      <c r="E12678" t="s">
        <v>363</v>
      </c>
      <c r="F12678" t="s">
        <v>188</v>
      </c>
      <c r="G12678" t="s">
        <v>196</v>
      </c>
      <c r="H12678" t="s">
        <v>474</v>
      </c>
      <c r="I12678" t="s">
        <v>214</v>
      </c>
      <c r="K12678" t="s">
        <v>475</v>
      </c>
      <c r="O12678" t="s">
        <v>195</v>
      </c>
      <c r="P12678">
        <v>2020</v>
      </c>
    </row>
    <row r="12679" spans="1:17" hidden="1" x14ac:dyDescent="0.2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hidden="1" x14ac:dyDescent="0.2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hidden="1" x14ac:dyDescent="0.25">
      <c r="A12681" t="s">
        <v>680</v>
      </c>
      <c r="B12681" t="s">
        <v>681</v>
      </c>
      <c r="C12681" t="s">
        <v>682</v>
      </c>
      <c r="D12681" t="s">
        <v>473</v>
      </c>
      <c r="E12681" t="s">
        <v>363</v>
      </c>
      <c r="F12681" t="s">
        <v>188</v>
      </c>
      <c r="G12681" t="s">
        <v>196</v>
      </c>
      <c r="H12681" t="s">
        <v>474</v>
      </c>
      <c r="I12681" t="s">
        <v>214</v>
      </c>
      <c r="K12681" t="s">
        <v>475</v>
      </c>
      <c r="O12681" t="s">
        <v>195</v>
      </c>
      <c r="P12681">
        <v>2030</v>
      </c>
    </row>
    <row r="12682" spans="1:17" hidden="1" x14ac:dyDescent="0.25">
      <c r="A12682" t="s">
        <v>680</v>
      </c>
      <c r="B12682" t="s">
        <v>681</v>
      </c>
      <c r="C12682" t="s">
        <v>682</v>
      </c>
      <c r="D12682" t="s">
        <v>473</v>
      </c>
      <c r="E12682" t="s">
        <v>363</v>
      </c>
      <c r="F12682" t="s">
        <v>188</v>
      </c>
      <c r="G12682" t="s">
        <v>196</v>
      </c>
      <c r="H12682" t="s">
        <v>474</v>
      </c>
      <c r="I12682" t="s">
        <v>214</v>
      </c>
      <c r="K12682" t="s">
        <v>475</v>
      </c>
      <c r="O12682" t="s">
        <v>195</v>
      </c>
      <c r="P12682">
        <v>2050</v>
      </c>
    </row>
    <row r="12683" spans="1:17" hidden="1" x14ac:dyDescent="0.2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hidden="1" x14ac:dyDescent="0.2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hidden="1" x14ac:dyDescent="0.2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hidden="1" x14ac:dyDescent="0.2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hidden="1" x14ac:dyDescent="0.2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hidden="1" x14ac:dyDescent="0.2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hidden="1" x14ac:dyDescent="0.2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hidden="1" x14ac:dyDescent="0.2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hidden="1" x14ac:dyDescent="0.2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hidden="1" x14ac:dyDescent="0.2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hidden="1" x14ac:dyDescent="0.2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hidden="1" x14ac:dyDescent="0.2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hidden="1" x14ac:dyDescent="0.2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hidden="1" x14ac:dyDescent="0.2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hidden="1" x14ac:dyDescent="0.2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hidden="1" x14ac:dyDescent="0.2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hidden="1" x14ac:dyDescent="0.2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hidden="1" x14ac:dyDescent="0.2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hidden="1" x14ac:dyDescent="0.2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hidden="1" x14ac:dyDescent="0.2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hidden="1" x14ac:dyDescent="0.2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hidden="1" x14ac:dyDescent="0.2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hidden="1" x14ac:dyDescent="0.2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hidden="1" x14ac:dyDescent="0.2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hidden="1" x14ac:dyDescent="0.2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hidden="1" x14ac:dyDescent="0.2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hidden="1" x14ac:dyDescent="0.2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hidden="1" x14ac:dyDescent="0.2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hidden="1" x14ac:dyDescent="0.2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hidden="1" x14ac:dyDescent="0.2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hidden="1" x14ac:dyDescent="0.2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hidden="1" x14ac:dyDescent="0.2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hidden="1" x14ac:dyDescent="0.2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hidden="1" x14ac:dyDescent="0.2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hidden="1" x14ac:dyDescent="0.2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hidden="1" x14ac:dyDescent="0.2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hidden="1" x14ac:dyDescent="0.2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hidden="1" x14ac:dyDescent="0.2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hidden="1" x14ac:dyDescent="0.2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hidden="1" x14ac:dyDescent="0.2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hidden="1" x14ac:dyDescent="0.2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hidden="1" x14ac:dyDescent="0.2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hidden="1" x14ac:dyDescent="0.2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hidden="1" x14ac:dyDescent="0.2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hidden="1" x14ac:dyDescent="0.2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hidden="1" x14ac:dyDescent="0.2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hidden="1" x14ac:dyDescent="0.2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hidden="1" x14ac:dyDescent="0.2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hidden="1" x14ac:dyDescent="0.2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hidden="1" x14ac:dyDescent="0.2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hidden="1" x14ac:dyDescent="0.2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hidden="1" x14ac:dyDescent="0.2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hidden="1" x14ac:dyDescent="0.2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hidden="1" x14ac:dyDescent="0.2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hidden="1" x14ac:dyDescent="0.2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hidden="1" x14ac:dyDescent="0.2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hidden="1" x14ac:dyDescent="0.2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hidden="1" x14ac:dyDescent="0.2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hidden="1" x14ac:dyDescent="0.2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hidden="1" x14ac:dyDescent="0.2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hidden="1" x14ac:dyDescent="0.2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hidden="1" x14ac:dyDescent="0.2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hidden="1" x14ac:dyDescent="0.2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hidden="1" x14ac:dyDescent="0.2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hidden="1" x14ac:dyDescent="0.2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hidden="1" x14ac:dyDescent="0.2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hidden="1" x14ac:dyDescent="0.2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hidden="1" x14ac:dyDescent="0.2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hidden="1" x14ac:dyDescent="0.2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hidden="1" x14ac:dyDescent="0.2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hidden="1" x14ac:dyDescent="0.2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hidden="1" x14ac:dyDescent="0.2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hidden="1" x14ac:dyDescent="0.2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hidden="1" x14ac:dyDescent="0.2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hidden="1" x14ac:dyDescent="0.2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hidden="1" x14ac:dyDescent="0.2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hidden="1" x14ac:dyDescent="0.2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hidden="1" x14ac:dyDescent="0.2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hidden="1" x14ac:dyDescent="0.2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hidden="1" x14ac:dyDescent="0.2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hidden="1" x14ac:dyDescent="0.2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hidden="1" x14ac:dyDescent="0.2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hidden="1" x14ac:dyDescent="0.2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hidden="1" x14ac:dyDescent="0.2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hidden="1" x14ac:dyDescent="0.2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hidden="1" x14ac:dyDescent="0.2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hidden="1" x14ac:dyDescent="0.2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hidden="1" x14ac:dyDescent="0.2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hidden="1" x14ac:dyDescent="0.2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hidden="1" x14ac:dyDescent="0.2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hidden="1" x14ac:dyDescent="0.2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hidden="1" x14ac:dyDescent="0.2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hidden="1" x14ac:dyDescent="0.2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hidden="1" x14ac:dyDescent="0.2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hidden="1" x14ac:dyDescent="0.2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hidden="1" x14ac:dyDescent="0.2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hidden="1" x14ac:dyDescent="0.2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hidden="1" x14ac:dyDescent="0.2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hidden="1" x14ac:dyDescent="0.2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hidden="1" x14ac:dyDescent="0.2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hidden="1" x14ac:dyDescent="0.2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hidden="1" x14ac:dyDescent="0.2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hidden="1" x14ac:dyDescent="0.2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hidden="1" x14ac:dyDescent="0.2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hidden="1" x14ac:dyDescent="0.2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hidden="1" x14ac:dyDescent="0.2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hidden="1" x14ac:dyDescent="0.2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hidden="1" x14ac:dyDescent="0.2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hidden="1" x14ac:dyDescent="0.2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hidden="1" x14ac:dyDescent="0.2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hidden="1" x14ac:dyDescent="0.2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hidden="1" x14ac:dyDescent="0.2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hidden="1" x14ac:dyDescent="0.2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hidden="1" x14ac:dyDescent="0.2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hidden="1" x14ac:dyDescent="0.2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hidden="1" x14ac:dyDescent="0.2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hidden="1" x14ac:dyDescent="0.2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hidden="1" x14ac:dyDescent="0.2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hidden="1" x14ac:dyDescent="0.2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hidden="1" x14ac:dyDescent="0.2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hidden="1" x14ac:dyDescent="0.2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hidden="1" x14ac:dyDescent="0.2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hidden="1" x14ac:dyDescent="0.2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hidden="1" x14ac:dyDescent="0.2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hidden="1" x14ac:dyDescent="0.2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hidden="1" x14ac:dyDescent="0.2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hidden="1" x14ac:dyDescent="0.2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hidden="1" x14ac:dyDescent="0.2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hidden="1" x14ac:dyDescent="0.2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hidden="1" x14ac:dyDescent="0.2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hidden="1" x14ac:dyDescent="0.2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hidden="1" x14ac:dyDescent="0.2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hidden="1" x14ac:dyDescent="0.2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hidden="1" x14ac:dyDescent="0.2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hidden="1" x14ac:dyDescent="0.2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hidden="1" x14ac:dyDescent="0.2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hidden="1" x14ac:dyDescent="0.2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hidden="1" x14ac:dyDescent="0.2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hidden="1" x14ac:dyDescent="0.2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hidden="1" x14ac:dyDescent="0.2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hidden="1" x14ac:dyDescent="0.2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hidden="1" x14ac:dyDescent="0.2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hidden="1" x14ac:dyDescent="0.2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hidden="1" x14ac:dyDescent="0.2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hidden="1" x14ac:dyDescent="0.2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hidden="1" x14ac:dyDescent="0.2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hidden="1" x14ac:dyDescent="0.2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hidden="1" x14ac:dyDescent="0.2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hidden="1" x14ac:dyDescent="0.2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hidden="1" x14ac:dyDescent="0.2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hidden="1" x14ac:dyDescent="0.2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hidden="1" x14ac:dyDescent="0.2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hidden="1" x14ac:dyDescent="0.2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hidden="1" x14ac:dyDescent="0.2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hidden="1" x14ac:dyDescent="0.2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hidden="1" x14ac:dyDescent="0.2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hidden="1" x14ac:dyDescent="0.2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hidden="1" x14ac:dyDescent="0.2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hidden="1" x14ac:dyDescent="0.2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hidden="1" x14ac:dyDescent="0.2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hidden="1" x14ac:dyDescent="0.2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hidden="1" x14ac:dyDescent="0.2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hidden="1" x14ac:dyDescent="0.2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hidden="1" x14ac:dyDescent="0.2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hidden="1" x14ac:dyDescent="0.2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hidden="1" x14ac:dyDescent="0.2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hidden="1" x14ac:dyDescent="0.2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hidden="1" x14ac:dyDescent="0.2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hidden="1" x14ac:dyDescent="0.2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hidden="1" x14ac:dyDescent="0.2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hidden="1" x14ac:dyDescent="0.2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hidden="1" x14ac:dyDescent="0.2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hidden="1" x14ac:dyDescent="0.2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hidden="1" x14ac:dyDescent="0.2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hidden="1" x14ac:dyDescent="0.2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hidden="1" x14ac:dyDescent="0.2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hidden="1" x14ac:dyDescent="0.2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hidden="1" x14ac:dyDescent="0.2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hidden="1" x14ac:dyDescent="0.2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hidden="1" x14ac:dyDescent="0.2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hidden="1" x14ac:dyDescent="0.2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hidden="1" x14ac:dyDescent="0.2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hidden="1" x14ac:dyDescent="0.2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hidden="1" x14ac:dyDescent="0.2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hidden="1" x14ac:dyDescent="0.2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hidden="1" x14ac:dyDescent="0.2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hidden="1" x14ac:dyDescent="0.2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hidden="1" x14ac:dyDescent="0.2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hidden="1" x14ac:dyDescent="0.2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hidden="1" x14ac:dyDescent="0.2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hidden="1" x14ac:dyDescent="0.2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hidden="1" x14ac:dyDescent="0.2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hidden="1" x14ac:dyDescent="0.2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hidden="1" x14ac:dyDescent="0.2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hidden="1" x14ac:dyDescent="0.2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hidden="1" x14ac:dyDescent="0.2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hidden="1" x14ac:dyDescent="0.2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hidden="1" x14ac:dyDescent="0.2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hidden="1" x14ac:dyDescent="0.2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hidden="1" x14ac:dyDescent="0.2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hidden="1" x14ac:dyDescent="0.2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hidden="1" x14ac:dyDescent="0.2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hidden="1" x14ac:dyDescent="0.2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hidden="1" x14ac:dyDescent="0.2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hidden="1" x14ac:dyDescent="0.2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hidden="1" x14ac:dyDescent="0.2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hidden="1" x14ac:dyDescent="0.2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hidden="1" x14ac:dyDescent="0.2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hidden="1" x14ac:dyDescent="0.2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hidden="1" x14ac:dyDescent="0.2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hidden="1" x14ac:dyDescent="0.2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hidden="1" x14ac:dyDescent="0.2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hidden="1" x14ac:dyDescent="0.2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hidden="1" x14ac:dyDescent="0.2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hidden="1" x14ac:dyDescent="0.2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hidden="1" x14ac:dyDescent="0.2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hidden="1" x14ac:dyDescent="0.2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hidden="1" x14ac:dyDescent="0.2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hidden="1" x14ac:dyDescent="0.2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hidden="1" x14ac:dyDescent="0.2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hidden="1" x14ac:dyDescent="0.2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hidden="1" x14ac:dyDescent="0.2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hidden="1" x14ac:dyDescent="0.2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hidden="1" x14ac:dyDescent="0.2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hidden="1" x14ac:dyDescent="0.2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hidden="1" x14ac:dyDescent="0.2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hidden="1" x14ac:dyDescent="0.2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hidden="1" x14ac:dyDescent="0.2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hidden="1" x14ac:dyDescent="0.2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hidden="1" x14ac:dyDescent="0.2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hidden="1" x14ac:dyDescent="0.2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hidden="1" x14ac:dyDescent="0.2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hidden="1" x14ac:dyDescent="0.2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hidden="1" x14ac:dyDescent="0.2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hidden="1" x14ac:dyDescent="0.2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hidden="1" x14ac:dyDescent="0.2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hidden="1" x14ac:dyDescent="0.2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hidden="1" x14ac:dyDescent="0.2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hidden="1" x14ac:dyDescent="0.2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hidden="1" x14ac:dyDescent="0.2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hidden="1" x14ac:dyDescent="0.2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hidden="1" x14ac:dyDescent="0.2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hidden="1" x14ac:dyDescent="0.25">
      <c r="A12925" t="s">
        <v>685</v>
      </c>
      <c r="B12925" t="s">
        <v>686</v>
      </c>
      <c r="C12925" t="s">
        <v>687</v>
      </c>
      <c r="D12925" t="s">
        <v>688</v>
      </c>
      <c r="E12925" t="s">
        <v>689</v>
      </c>
      <c r="F12925" t="s">
        <v>188</v>
      </c>
      <c r="G12925" t="s">
        <v>219</v>
      </c>
      <c r="H12925" t="s">
        <v>220</v>
      </c>
      <c r="I12925" t="s">
        <v>221</v>
      </c>
      <c r="K12925" t="s">
        <v>222</v>
      </c>
      <c r="O12925" t="s">
        <v>195</v>
      </c>
      <c r="P12925">
        <v>2020</v>
      </c>
    </row>
    <row r="12926" spans="1:17" hidden="1" x14ac:dyDescent="0.25">
      <c r="A12926" t="s">
        <v>685</v>
      </c>
      <c r="B12926" t="s">
        <v>686</v>
      </c>
      <c r="C12926" t="s">
        <v>687</v>
      </c>
      <c r="D12926" t="s">
        <v>688</v>
      </c>
      <c r="E12926" t="s">
        <v>689</v>
      </c>
      <c r="F12926" t="s">
        <v>188</v>
      </c>
      <c r="G12926" t="s">
        <v>219</v>
      </c>
      <c r="H12926" t="s">
        <v>220</v>
      </c>
      <c r="I12926" t="s">
        <v>221</v>
      </c>
      <c r="K12926" t="s">
        <v>222</v>
      </c>
      <c r="O12926" t="s">
        <v>195</v>
      </c>
      <c r="P12926">
        <v>2025</v>
      </c>
    </row>
    <row r="12927" spans="1:17" hidden="1" x14ac:dyDescent="0.25">
      <c r="A12927" t="s">
        <v>685</v>
      </c>
      <c r="B12927" t="s">
        <v>686</v>
      </c>
      <c r="C12927" t="s">
        <v>687</v>
      </c>
      <c r="D12927" t="s">
        <v>688</v>
      </c>
      <c r="E12927" t="s">
        <v>689</v>
      </c>
      <c r="F12927" t="s">
        <v>188</v>
      </c>
      <c r="G12927" t="s">
        <v>219</v>
      </c>
      <c r="H12927" t="s">
        <v>220</v>
      </c>
      <c r="I12927" t="s">
        <v>221</v>
      </c>
      <c r="K12927" t="s">
        <v>222</v>
      </c>
      <c r="O12927" t="s">
        <v>265</v>
      </c>
      <c r="P12927">
        <v>2025</v>
      </c>
    </row>
    <row r="12928" spans="1:17" hidden="1" x14ac:dyDescent="0.25">
      <c r="A12928" t="s">
        <v>685</v>
      </c>
      <c r="B12928" t="s">
        <v>686</v>
      </c>
      <c r="C12928" t="s">
        <v>687</v>
      </c>
      <c r="D12928" t="s">
        <v>688</v>
      </c>
      <c r="E12928" t="s">
        <v>689</v>
      </c>
      <c r="F12928" t="s">
        <v>188</v>
      </c>
      <c r="G12928" t="s">
        <v>219</v>
      </c>
      <c r="H12928" t="s">
        <v>220</v>
      </c>
      <c r="I12928" t="s">
        <v>221</v>
      </c>
      <c r="K12928" t="s">
        <v>222</v>
      </c>
      <c r="O12928" t="s">
        <v>266</v>
      </c>
      <c r="P12928">
        <v>2025</v>
      </c>
    </row>
    <row r="12929" spans="1:16" hidden="1" x14ac:dyDescent="0.25">
      <c r="A12929" t="s">
        <v>685</v>
      </c>
      <c r="B12929" t="s">
        <v>686</v>
      </c>
      <c r="C12929" t="s">
        <v>687</v>
      </c>
      <c r="D12929" t="s">
        <v>688</v>
      </c>
      <c r="E12929" t="s">
        <v>689</v>
      </c>
      <c r="F12929" t="s">
        <v>188</v>
      </c>
      <c r="G12929" t="s">
        <v>219</v>
      </c>
      <c r="H12929" t="s">
        <v>220</v>
      </c>
      <c r="I12929" t="s">
        <v>221</v>
      </c>
      <c r="K12929" t="s">
        <v>222</v>
      </c>
      <c r="O12929" t="s">
        <v>195</v>
      </c>
      <c r="P12929">
        <v>2030</v>
      </c>
    </row>
    <row r="12930" spans="1:16" hidden="1" x14ac:dyDescent="0.25">
      <c r="A12930" t="s">
        <v>685</v>
      </c>
      <c r="B12930" t="s">
        <v>686</v>
      </c>
      <c r="C12930" t="s">
        <v>687</v>
      </c>
      <c r="D12930" t="s">
        <v>688</v>
      </c>
      <c r="E12930" t="s">
        <v>689</v>
      </c>
      <c r="F12930" t="s">
        <v>188</v>
      </c>
      <c r="G12930" t="s">
        <v>219</v>
      </c>
      <c r="H12930" t="s">
        <v>220</v>
      </c>
      <c r="I12930" t="s">
        <v>221</v>
      </c>
      <c r="K12930" t="s">
        <v>222</v>
      </c>
      <c r="O12930" t="s">
        <v>195</v>
      </c>
      <c r="P12930">
        <v>2040</v>
      </c>
    </row>
    <row r="12931" spans="1:16" hidden="1" x14ac:dyDescent="0.25">
      <c r="A12931" t="s">
        <v>685</v>
      </c>
      <c r="B12931" t="s">
        <v>686</v>
      </c>
      <c r="C12931" t="s">
        <v>687</v>
      </c>
      <c r="D12931" t="s">
        <v>688</v>
      </c>
      <c r="E12931" t="s">
        <v>689</v>
      </c>
      <c r="F12931" t="s">
        <v>188</v>
      </c>
      <c r="G12931" t="s">
        <v>219</v>
      </c>
      <c r="H12931" t="s">
        <v>220</v>
      </c>
      <c r="I12931" t="s">
        <v>221</v>
      </c>
      <c r="K12931" t="s">
        <v>222</v>
      </c>
      <c r="O12931" t="s">
        <v>195</v>
      </c>
      <c r="P12931">
        <v>2050</v>
      </c>
    </row>
    <row r="12932" spans="1:16" hidden="1" x14ac:dyDescent="0.25">
      <c r="A12932" t="s">
        <v>685</v>
      </c>
      <c r="B12932" t="s">
        <v>686</v>
      </c>
      <c r="C12932" t="s">
        <v>687</v>
      </c>
      <c r="D12932" t="s">
        <v>688</v>
      </c>
      <c r="E12932" t="s">
        <v>689</v>
      </c>
      <c r="F12932" t="s">
        <v>188</v>
      </c>
      <c r="G12932" t="s">
        <v>219</v>
      </c>
      <c r="H12932" t="s">
        <v>220</v>
      </c>
      <c r="I12932" t="s">
        <v>221</v>
      </c>
      <c r="K12932" t="s">
        <v>222</v>
      </c>
      <c r="O12932" t="s">
        <v>265</v>
      </c>
      <c r="P12932">
        <v>2050</v>
      </c>
    </row>
    <row r="12933" spans="1:16" hidden="1" x14ac:dyDescent="0.25">
      <c r="A12933" t="s">
        <v>685</v>
      </c>
      <c r="B12933" t="s">
        <v>686</v>
      </c>
      <c r="C12933" t="s">
        <v>687</v>
      </c>
      <c r="D12933" t="s">
        <v>688</v>
      </c>
      <c r="E12933" t="s">
        <v>689</v>
      </c>
      <c r="F12933" t="s">
        <v>188</v>
      </c>
      <c r="G12933" t="s">
        <v>219</v>
      </c>
      <c r="H12933" t="s">
        <v>220</v>
      </c>
      <c r="I12933" t="s">
        <v>221</v>
      </c>
      <c r="K12933" t="s">
        <v>222</v>
      </c>
      <c r="O12933" t="s">
        <v>266</v>
      </c>
      <c r="P12933">
        <v>2050</v>
      </c>
    </row>
    <row r="12934" spans="1:16" hidden="1" x14ac:dyDescent="0.25">
      <c r="A12934" t="s">
        <v>685</v>
      </c>
      <c r="B12934" t="s">
        <v>686</v>
      </c>
      <c r="C12934" t="s">
        <v>687</v>
      </c>
      <c r="D12934" t="s">
        <v>688</v>
      </c>
      <c r="E12934" t="s">
        <v>689</v>
      </c>
      <c r="F12934" t="s">
        <v>188</v>
      </c>
      <c r="G12934" t="s">
        <v>219</v>
      </c>
      <c r="H12934" t="s">
        <v>224</v>
      </c>
      <c r="I12934" t="s">
        <v>225</v>
      </c>
      <c r="K12934" t="s">
        <v>222</v>
      </c>
      <c r="O12934" t="s">
        <v>195</v>
      </c>
      <c r="P12934">
        <v>2020</v>
      </c>
    </row>
    <row r="12935" spans="1:16" hidden="1" x14ac:dyDescent="0.25">
      <c r="A12935" t="s">
        <v>685</v>
      </c>
      <c r="B12935" t="s">
        <v>686</v>
      </c>
      <c r="C12935" t="s">
        <v>687</v>
      </c>
      <c r="D12935" t="s">
        <v>688</v>
      </c>
      <c r="E12935" t="s">
        <v>689</v>
      </c>
      <c r="F12935" t="s">
        <v>188</v>
      </c>
      <c r="G12935" t="s">
        <v>219</v>
      </c>
      <c r="H12935" t="s">
        <v>224</v>
      </c>
      <c r="I12935" t="s">
        <v>225</v>
      </c>
      <c r="K12935" t="s">
        <v>222</v>
      </c>
      <c r="O12935" t="s">
        <v>195</v>
      </c>
      <c r="P12935">
        <v>2025</v>
      </c>
    </row>
    <row r="12936" spans="1:16" hidden="1" x14ac:dyDescent="0.25">
      <c r="A12936" t="s">
        <v>685</v>
      </c>
      <c r="B12936" t="s">
        <v>686</v>
      </c>
      <c r="C12936" t="s">
        <v>687</v>
      </c>
      <c r="D12936" t="s">
        <v>688</v>
      </c>
      <c r="E12936" t="s">
        <v>689</v>
      </c>
      <c r="F12936" t="s">
        <v>188</v>
      </c>
      <c r="G12936" t="s">
        <v>219</v>
      </c>
      <c r="H12936" t="s">
        <v>224</v>
      </c>
      <c r="I12936" t="s">
        <v>225</v>
      </c>
      <c r="K12936" t="s">
        <v>222</v>
      </c>
      <c r="O12936" t="s">
        <v>265</v>
      </c>
      <c r="P12936">
        <v>2025</v>
      </c>
    </row>
    <row r="12937" spans="1:16" hidden="1" x14ac:dyDescent="0.25">
      <c r="A12937" t="s">
        <v>685</v>
      </c>
      <c r="B12937" t="s">
        <v>686</v>
      </c>
      <c r="C12937" t="s">
        <v>687</v>
      </c>
      <c r="D12937" t="s">
        <v>688</v>
      </c>
      <c r="E12937" t="s">
        <v>689</v>
      </c>
      <c r="F12937" t="s">
        <v>188</v>
      </c>
      <c r="G12937" t="s">
        <v>219</v>
      </c>
      <c r="H12937" t="s">
        <v>224</v>
      </c>
      <c r="I12937" t="s">
        <v>225</v>
      </c>
      <c r="K12937" t="s">
        <v>222</v>
      </c>
      <c r="O12937" t="s">
        <v>266</v>
      </c>
      <c r="P12937">
        <v>2025</v>
      </c>
    </row>
    <row r="12938" spans="1:16" hidden="1" x14ac:dyDescent="0.25">
      <c r="A12938" t="s">
        <v>685</v>
      </c>
      <c r="B12938" t="s">
        <v>686</v>
      </c>
      <c r="C12938" t="s">
        <v>687</v>
      </c>
      <c r="D12938" t="s">
        <v>688</v>
      </c>
      <c r="E12938" t="s">
        <v>689</v>
      </c>
      <c r="F12938" t="s">
        <v>188</v>
      </c>
      <c r="G12938" t="s">
        <v>219</v>
      </c>
      <c r="H12938" t="s">
        <v>224</v>
      </c>
      <c r="I12938" t="s">
        <v>225</v>
      </c>
      <c r="K12938" t="s">
        <v>222</v>
      </c>
      <c r="O12938" t="s">
        <v>195</v>
      </c>
      <c r="P12938">
        <v>2030</v>
      </c>
    </row>
    <row r="12939" spans="1:16" hidden="1" x14ac:dyDescent="0.25">
      <c r="A12939" t="s">
        <v>685</v>
      </c>
      <c r="B12939" t="s">
        <v>686</v>
      </c>
      <c r="C12939" t="s">
        <v>687</v>
      </c>
      <c r="D12939" t="s">
        <v>688</v>
      </c>
      <c r="E12939" t="s">
        <v>689</v>
      </c>
      <c r="F12939" t="s">
        <v>188</v>
      </c>
      <c r="G12939" t="s">
        <v>219</v>
      </c>
      <c r="H12939" t="s">
        <v>224</v>
      </c>
      <c r="I12939" t="s">
        <v>225</v>
      </c>
      <c r="K12939" t="s">
        <v>222</v>
      </c>
      <c r="O12939" t="s">
        <v>195</v>
      </c>
      <c r="P12939">
        <v>2040</v>
      </c>
    </row>
    <row r="12940" spans="1:16" hidden="1" x14ac:dyDescent="0.25">
      <c r="A12940" t="s">
        <v>685</v>
      </c>
      <c r="B12940" t="s">
        <v>686</v>
      </c>
      <c r="C12940" t="s">
        <v>687</v>
      </c>
      <c r="D12940" t="s">
        <v>688</v>
      </c>
      <c r="E12940" t="s">
        <v>689</v>
      </c>
      <c r="F12940" t="s">
        <v>188</v>
      </c>
      <c r="G12940" t="s">
        <v>219</v>
      </c>
      <c r="H12940" t="s">
        <v>224</v>
      </c>
      <c r="I12940" t="s">
        <v>225</v>
      </c>
      <c r="K12940" t="s">
        <v>222</v>
      </c>
      <c r="O12940" t="s">
        <v>195</v>
      </c>
      <c r="P12940">
        <v>2050</v>
      </c>
    </row>
    <row r="12941" spans="1:16" hidden="1" x14ac:dyDescent="0.25">
      <c r="A12941" t="s">
        <v>685</v>
      </c>
      <c r="B12941" t="s">
        <v>686</v>
      </c>
      <c r="C12941" t="s">
        <v>687</v>
      </c>
      <c r="D12941" t="s">
        <v>688</v>
      </c>
      <c r="E12941" t="s">
        <v>689</v>
      </c>
      <c r="F12941" t="s">
        <v>188</v>
      </c>
      <c r="G12941" t="s">
        <v>219</v>
      </c>
      <c r="H12941" t="s">
        <v>224</v>
      </c>
      <c r="I12941" t="s">
        <v>225</v>
      </c>
      <c r="K12941" t="s">
        <v>222</v>
      </c>
      <c r="O12941" t="s">
        <v>265</v>
      </c>
      <c r="P12941">
        <v>2050</v>
      </c>
    </row>
    <row r="12942" spans="1:16" hidden="1" x14ac:dyDescent="0.25">
      <c r="A12942" t="s">
        <v>685</v>
      </c>
      <c r="B12942" t="s">
        <v>686</v>
      </c>
      <c r="C12942" t="s">
        <v>687</v>
      </c>
      <c r="D12942" t="s">
        <v>688</v>
      </c>
      <c r="E12942" t="s">
        <v>689</v>
      </c>
      <c r="F12942" t="s">
        <v>188</v>
      </c>
      <c r="G12942" t="s">
        <v>219</v>
      </c>
      <c r="H12942" t="s">
        <v>224</v>
      </c>
      <c r="I12942" t="s">
        <v>225</v>
      </c>
      <c r="K12942" t="s">
        <v>222</v>
      </c>
      <c r="O12942" t="s">
        <v>266</v>
      </c>
      <c r="P12942">
        <v>2050</v>
      </c>
    </row>
    <row r="12943" spans="1:16" hidden="1" x14ac:dyDescent="0.25">
      <c r="A12943" t="s">
        <v>685</v>
      </c>
      <c r="B12943" t="s">
        <v>686</v>
      </c>
      <c r="C12943" t="s">
        <v>687</v>
      </c>
      <c r="D12943" t="s">
        <v>688</v>
      </c>
      <c r="E12943" t="s">
        <v>689</v>
      </c>
      <c r="F12943" t="s">
        <v>188</v>
      </c>
      <c r="G12943" t="s">
        <v>219</v>
      </c>
      <c r="H12943" t="s">
        <v>226</v>
      </c>
      <c r="I12943" t="s">
        <v>227</v>
      </c>
      <c r="K12943" t="s">
        <v>222</v>
      </c>
      <c r="O12943" t="s">
        <v>195</v>
      </c>
      <c r="P12943">
        <v>2020</v>
      </c>
    </row>
    <row r="12944" spans="1:16" hidden="1" x14ac:dyDescent="0.25">
      <c r="A12944" t="s">
        <v>685</v>
      </c>
      <c r="B12944" t="s">
        <v>686</v>
      </c>
      <c r="C12944" t="s">
        <v>687</v>
      </c>
      <c r="D12944" t="s">
        <v>688</v>
      </c>
      <c r="E12944" t="s">
        <v>689</v>
      </c>
      <c r="F12944" t="s">
        <v>188</v>
      </c>
      <c r="G12944" t="s">
        <v>219</v>
      </c>
      <c r="H12944" t="s">
        <v>226</v>
      </c>
      <c r="I12944" t="s">
        <v>227</v>
      </c>
      <c r="K12944" t="s">
        <v>222</v>
      </c>
      <c r="O12944" t="s">
        <v>195</v>
      </c>
      <c r="P12944">
        <v>2025</v>
      </c>
    </row>
    <row r="12945" spans="1:16" hidden="1" x14ac:dyDescent="0.25">
      <c r="A12945" t="s">
        <v>685</v>
      </c>
      <c r="B12945" t="s">
        <v>686</v>
      </c>
      <c r="C12945" t="s">
        <v>687</v>
      </c>
      <c r="D12945" t="s">
        <v>688</v>
      </c>
      <c r="E12945" t="s">
        <v>689</v>
      </c>
      <c r="F12945" t="s">
        <v>188</v>
      </c>
      <c r="G12945" t="s">
        <v>219</v>
      </c>
      <c r="H12945" t="s">
        <v>226</v>
      </c>
      <c r="I12945" t="s">
        <v>227</v>
      </c>
      <c r="K12945" t="s">
        <v>222</v>
      </c>
      <c r="O12945" t="s">
        <v>265</v>
      </c>
      <c r="P12945">
        <v>2025</v>
      </c>
    </row>
    <row r="12946" spans="1:16" hidden="1" x14ac:dyDescent="0.25">
      <c r="A12946" t="s">
        <v>685</v>
      </c>
      <c r="B12946" t="s">
        <v>686</v>
      </c>
      <c r="C12946" t="s">
        <v>687</v>
      </c>
      <c r="D12946" t="s">
        <v>688</v>
      </c>
      <c r="E12946" t="s">
        <v>689</v>
      </c>
      <c r="F12946" t="s">
        <v>188</v>
      </c>
      <c r="G12946" t="s">
        <v>219</v>
      </c>
      <c r="H12946" t="s">
        <v>226</v>
      </c>
      <c r="I12946" t="s">
        <v>227</v>
      </c>
      <c r="K12946" t="s">
        <v>222</v>
      </c>
      <c r="O12946" t="s">
        <v>266</v>
      </c>
      <c r="P12946">
        <v>2025</v>
      </c>
    </row>
    <row r="12947" spans="1:16" hidden="1" x14ac:dyDescent="0.25">
      <c r="A12947" t="s">
        <v>685</v>
      </c>
      <c r="B12947" t="s">
        <v>686</v>
      </c>
      <c r="C12947" t="s">
        <v>687</v>
      </c>
      <c r="D12947" t="s">
        <v>688</v>
      </c>
      <c r="E12947" t="s">
        <v>689</v>
      </c>
      <c r="F12947" t="s">
        <v>188</v>
      </c>
      <c r="G12947" t="s">
        <v>219</v>
      </c>
      <c r="H12947" t="s">
        <v>226</v>
      </c>
      <c r="I12947" t="s">
        <v>227</v>
      </c>
      <c r="K12947" t="s">
        <v>222</v>
      </c>
      <c r="O12947" t="s">
        <v>195</v>
      </c>
      <c r="P12947">
        <v>2030</v>
      </c>
    </row>
    <row r="12948" spans="1:16" hidden="1" x14ac:dyDescent="0.25">
      <c r="A12948" t="s">
        <v>685</v>
      </c>
      <c r="B12948" t="s">
        <v>686</v>
      </c>
      <c r="C12948" t="s">
        <v>687</v>
      </c>
      <c r="D12948" t="s">
        <v>688</v>
      </c>
      <c r="E12948" t="s">
        <v>689</v>
      </c>
      <c r="F12948" t="s">
        <v>188</v>
      </c>
      <c r="G12948" t="s">
        <v>219</v>
      </c>
      <c r="H12948" t="s">
        <v>226</v>
      </c>
      <c r="I12948" t="s">
        <v>227</v>
      </c>
      <c r="K12948" t="s">
        <v>222</v>
      </c>
      <c r="O12948" t="s">
        <v>195</v>
      </c>
      <c r="P12948">
        <v>2040</v>
      </c>
    </row>
    <row r="12949" spans="1:16" hidden="1" x14ac:dyDescent="0.25">
      <c r="A12949" t="s">
        <v>685</v>
      </c>
      <c r="B12949" t="s">
        <v>686</v>
      </c>
      <c r="C12949" t="s">
        <v>687</v>
      </c>
      <c r="D12949" t="s">
        <v>688</v>
      </c>
      <c r="E12949" t="s">
        <v>689</v>
      </c>
      <c r="F12949" t="s">
        <v>188</v>
      </c>
      <c r="G12949" t="s">
        <v>219</v>
      </c>
      <c r="H12949" t="s">
        <v>226</v>
      </c>
      <c r="I12949" t="s">
        <v>227</v>
      </c>
      <c r="K12949" t="s">
        <v>222</v>
      </c>
      <c r="O12949" t="s">
        <v>195</v>
      </c>
      <c r="P12949">
        <v>2050</v>
      </c>
    </row>
    <row r="12950" spans="1:16" hidden="1" x14ac:dyDescent="0.25">
      <c r="A12950" t="s">
        <v>685</v>
      </c>
      <c r="B12950" t="s">
        <v>686</v>
      </c>
      <c r="C12950" t="s">
        <v>687</v>
      </c>
      <c r="D12950" t="s">
        <v>688</v>
      </c>
      <c r="E12950" t="s">
        <v>689</v>
      </c>
      <c r="F12950" t="s">
        <v>188</v>
      </c>
      <c r="G12950" t="s">
        <v>219</v>
      </c>
      <c r="H12950" t="s">
        <v>226</v>
      </c>
      <c r="I12950" t="s">
        <v>227</v>
      </c>
      <c r="K12950" t="s">
        <v>222</v>
      </c>
      <c r="O12950" t="s">
        <v>265</v>
      </c>
      <c r="P12950">
        <v>2050</v>
      </c>
    </row>
    <row r="12951" spans="1:16" hidden="1" x14ac:dyDescent="0.25">
      <c r="A12951" t="s">
        <v>685</v>
      </c>
      <c r="B12951" t="s">
        <v>686</v>
      </c>
      <c r="C12951" t="s">
        <v>687</v>
      </c>
      <c r="D12951" t="s">
        <v>688</v>
      </c>
      <c r="E12951" t="s">
        <v>689</v>
      </c>
      <c r="F12951" t="s">
        <v>188</v>
      </c>
      <c r="G12951" t="s">
        <v>219</v>
      </c>
      <c r="H12951" t="s">
        <v>226</v>
      </c>
      <c r="I12951" t="s">
        <v>227</v>
      </c>
      <c r="K12951" t="s">
        <v>222</v>
      </c>
      <c r="O12951" t="s">
        <v>266</v>
      </c>
      <c r="P12951">
        <v>2050</v>
      </c>
    </row>
    <row r="12952" spans="1:16" hidden="1" x14ac:dyDescent="0.25">
      <c r="A12952" t="s">
        <v>685</v>
      </c>
      <c r="B12952" t="s">
        <v>686</v>
      </c>
      <c r="C12952" t="s">
        <v>687</v>
      </c>
      <c r="D12952" t="s">
        <v>688</v>
      </c>
      <c r="E12952" t="s">
        <v>689</v>
      </c>
      <c r="F12952" t="s">
        <v>188</v>
      </c>
      <c r="G12952" t="s">
        <v>219</v>
      </c>
      <c r="H12952" t="s">
        <v>318</v>
      </c>
      <c r="I12952" t="s">
        <v>319</v>
      </c>
      <c r="K12952" t="s">
        <v>222</v>
      </c>
      <c r="O12952" t="s">
        <v>195</v>
      </c>
      <c r="P12952">
        <v>2020</v>
      </c>
    </row>
    <row r="12953" spans="1:16" hidden="1" x14ac:dyDescent="0.25">
      <c r="A12953" t="s">
        <v>685</v>
      </c>
      <c r="B12953" t="s">
        <v>686</v>
      </c>
      <c r="C12953" t="s">
        <v>687</v>
      </c>
      <c r="D12953" t="s">
        <v>688</v>
      </c>
      <c r="E12953" t="s">
        <v>689</v>
      </c>
      <c r="F12953" t="s">
        <v>188</v>
      </c>
      <c r="G12953" t="s">
        <v>219</v>
      </c>
      <c r="H12953" t="s">
        <v>318</v>
      </c>
      <c r="I12953" t="s">
        <v>319</v>
      </c>
      <c r="K12953" t="s">
        <v>222</v>
      </c>
      <c r="O12953" t="s">
        <v>195</v>
      </c>
      <c r="P12953">
        <v>2025</v>
      </c>
    </row>
    <row r="12954" spans="1:16" hidden="1" x14ac:dyDescent="0.25">
      <c r="A12954" t="s">
        <v>685</v>
      </c>
      <c r="B12954" t="s">
        <v>686</v>
      </c>
      <c r="C12954" t="s">
        <v>687</v>
      </c>
      <c r="D12954" t="s">
        <v>688</v>
      </c>
      <c r="E12954" t="s">
        <v>689</v>
      </c>
      <c r="F12954" t="s">
        <v>188</v>
      </c>
      <c r="G12954" t="s">
        <v>219</v>
      </c>
      <c r="H12954" t="s">
        <v>318</v>
      </c>
      <c r="I12954" t="s">
        <v>319</v>
      </c>
      <c r="K12954" t="s">
        <v>222</v>
      </c>
      <c r="O12954" t="s">
        <v>265</v>
      </c>
      <c r="P12954">
        <v>2025</v>
      </c>
    </row>
    <row r="12955" spans="1:16" hidden="1" x14ac:dyDescent="0.25">
      <c r="A12955" t="s">
        <v>685</v>
      </c>
      <c r="B12955" t="s">
        <v>686</v>
      </c>
      <c r="C12955" t="s">
        <v>687</v>
      </c>
      <c r="D12955" t="s">
        <v>688</v>
      </c>
      <c r="E12955" t="s">
        <v>689</v>
      </c>
      <c r="F12955" t="s">
        <v>188</v>
      </c>
      <c r="G12955" t="s">
        <v>219</v>
      </c>
      <c r="H12955" t="s">
        <v>318</v>
      </c>
      <c r="I12955" t="s">
        <v>319</v>
      </c>
      <c r="K12955" t="s">
        <v>222</v>
      </c>
      <c r="O12955" t="s">
        <v>266</v>
      </c>
      <c r="P12955">
        <v>2025</v>
      </c>
    </row>
    <row r="12956" spans="1:16" hidden="1" x14ac:dyDescent="0.25">
      <c r="A12956" t="s">
        <v>685</v>
      </c>
      <c r="B12956" t="s">
        <v>686</v>
      </c>
      <c r="C12956" t="s">
        <v>687</v>
      </c>
      <c r="D12956" t="s">
        <v>688</v>
      </c>
      <c r="E12956" t="s">
        <v>689</v>
      </c>
      <c r="F12956" t="s">
        <v>188</v>
      </c>
      <c r="G12956" t="s">
        <v>219</v>
      </c>
      <c r="H12956" t="s">
        <v>318</v>
      </c>
      <c r="I12956" t="s">
        <v>319</v>
      </c>
      <c r="K12956" t="s">
        <v>222</v>
      </c>
      <c r="O12956" t="s">
        <v>195</v>
      </c>
      <c r="P12956">
        <v>2030</v>
      </c>
    </row>
    <row r="12957" spans="1:16" hidden="1" x14ac:dyDescent="0.25">
      <c r="A12957" t="s">
        <v>685</v>
      </c>
      <c r="B12957" t="s">
        <v>686</v>
      </c>
      <c r="C12957" t="s">
        <v>687</v>
      </c>
      <c r="D12957" t="s">
        <v>688</v>
      </c>
      <c r="E12957" t="s">
        <v>689</v>
      </c>
      <c r="F12957" t="s">
        <v>188</v>
      </c>
      <c r="G12957" t="s">
        <v>219</v>
      </c>
      <c r="H12957" t="s">
        <v>318</v>
      </c>
      <c r="I12957" t="s">
        <v>319</v>
      </c>
      <c r="K12957" t="s">
        <v>222</v>
      </c>
      <c r="O12957" t="s">
        <v>195</v>
      </c>
      <c r="P12957">
        <v>2040</v>
      </c>
    </row>
    <row r="12958" spans="1:16" hidden="1" x14ac:dyDescent="0.25">
      <c r="A12958" t="s">
        <v>685</v>
      </c>
      <c r="B12958" t="s">
        <v>686</v>
      </c>
      <c r="C12958" t="s">
        <v>687</v>
      </c>
      <c r="D12958" t="s">
        <v>688</v>
      </c>
      <c r="E12958" t="s">
        <v>689</v>
      </c>
      <c r="F12958" t="s">
        <v>188</v>
      </c>
      <c r="G12958" t="s">
        <v>219</v>
      </c>
      <c r="H12958" t="s">
        <v>318</v>
      </c>
      <c r="I12958" t="s">
        <v>319</v>
      </c>
      <c r="K12958" t="s">
        <v>222</v>
      </c>
      <c r="O12958" t="s">
        <v>195</v>
      </c>
      <c r="P12958">
        <v>2050</v>
      </c>
    </row>
    <row r="12959" spans="1:16" hidden="1" x14ac:dyDescent="0.25">
      <c r="A12959" t="s">
        <v>685</v>
      </c>
      <c r="B12959" t="s">
        <v>686</v>
      </c>
      <c r="C12959" t="s">
        <v>687</v>
      </c>
      <c r="D12959" t="s">
        <v>688</v>
      </c>
      <c r="E12959" t="s">
        <v>689</v>
      </c>
      <c r="F12959" t="s">
        <v>188</v>
      </c>
      <c r="G12959" t="s">
        <v>219</v>
      </c>
      <c r="H12959" t="s">
        <v>318</v>
      </c>
      <c r="I12959" t="s">
        <v>319</v>
      </c>
      <c r="K12959" t="s">
        <v>222</v>
      </c>
      <c r="O12959" t="s">
        <v>265</v>
      </c>
      <c r="P12959">
        <v>2050</v>
      </c>
    </row>
    <row r="12960" spans="1:16" hidden="1" x14ac:dyDescent="0.25">
      <c r="A12960" t="s">
        <v>685</v>
      </c>
      <c r="B12960" t="s">
        <v>686</v>
      </c>
      <c r="C12960" t="s">
        <v>687</v>
      </c>
      <c r="D12960" t="s">
        <v>688</v>
      </c>
      <c r="E12960" t="s">
        <v>689</v>
      </c>
      <c r="F12960" t="s">
        <v>188</v>
      </c>
      <c r="G12960" t="s">
        <v>219</v>
      </c>
      <c r="H12960" t="s">
        <v>318</v>
      </c>
      <c r="I12960" t="s">
        <v>319</v>
      </c>
      <c r="K12960" t="s">
        <v>222</v>
      </c>
      <c r="O12960" t="s">
        <v>266</v>
      </c>
      <c r="P12960">
        <v>2050</v>
      </c>
    </row>
    <row r="12961" spans="1:17" hidden="1" x14ac:dyDescent="0.2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hidden="1" x14ac:dyDescent="0.2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hidden="1" x14ac:dyDescent="0.2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hidden="1" x14ac:dyDescent="0.2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hidden="1" x14ac:dyDescent="0.2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hidden="1" x14ac:dyDescent="0.2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hidden="1" x14ac:dyDescent="0.2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hidden="1" x14ac:dyDescent="0.2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hidden="1" x14ac:dyDescent="0.2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hidden="1" x14ac:dyDescent="0.2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hidden="1" x14ac:dyDescent="0.2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hidden="1" x14ac:dyDescent="0.2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hidden="1" x14ac:dyDescent="0.2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hidden="1" x14ac:dyDescent="0.2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hidden="1" x14ac:dyDescent="0.2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hidden="1" x14ac:dyDescent="0.2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hidden="1" x14ac:dyDescent="0.2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hidden="1" x14ac:dyDescent="0.2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hidden="1" x14ac:dyDescent="0.2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hidden="1" x14ac:dyDescent="0.2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hidden="1" x14ac:dyDescent="0.2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hidden="1" x14ac:dyDescent="0.2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hidden="1" x14ac:dyDescent="0.2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hidden="1" x14ac:dyDescent="0.2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hidden="1" x14ac:dyDescent="0.2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hidden="1" x14ac:dyDescent="0.2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hidden="1" x14ac:dyDescent="0.2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hidden="1" x14ac:dyDescent="0.2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hidden="1" x14ac:dyDescent="0.2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hidden="1" x14ac:dyDescent="0.2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hidden="1" x14ac:dyDescent="0.2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hidden="1" x14ac:dyDescent="0.2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hidden="1" x14ac:dyDescent="0.2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hidden="1" x14ac:dyDescent="0.2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hidden="1" x14ac:dyDescent="0.2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hidden="1" x14ac:dyDescent="0.2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hidden="1" x14ac:dyDescent="0.2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hidden="1" x14ac:dyDescent="0.2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hidden="1" x14ac:dyDescent="0.2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hidden="1" x14ac:dyDescent="0.2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hidden="1" x14ac:dyDescent="0.2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hidden="1" x14ac:dyDescent="0.2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hidden="1" x14ac:dyDescent="0.2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hidden="1" x14ac:dyDescent="0.2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hidden="1" x14ac:dyDescent="0.2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hidden="1" x14ac:dyDescent="0.2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hidden="1" x14ac:dyDescent="0.2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hidden="1" x14ac:dyDescent="0.2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hidden="1" x14ac:dyDescent="0.2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hidden="1" x14ac:dyDescent="0.2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hidden="1" x14ac:dyDescent="0.2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hidden="1" x14ac:dyDescent="0.2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hidden="1" x14ac:dyDescent="0.2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hidden="1" x14ac:dyDescent="0.2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hidden="1" x14ac:dyDescent="0.2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hidden="1" x14ac:dyDescent="0.2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hidden="1" x14ac:dyDescent="0.2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hidden="1" x14ac:dyDescent="0.2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hidden="1" x14ac:dyDescent="0.2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hidden="1" x14ac:dyDescent="0.2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hidden="1" x14ac:dyDescent="0.2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hidden="1" x14ac:dyDescent="0.2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hidden="1" x14ac:dyDescent="0.2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hidden="1" x14ac:dyDescent="0.2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hidden="1" x14ac:dyDescent="0.2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hidden="1" x14ac:dyDescent="0.2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hidden="1" x14ac:dyDescent="0.2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hidden="1" x14ac:dyDescent="0.2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hidden="1" x14ac:dyDescent="0.2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hidden="1" x14ac:dyDescent="0.2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hidden="1" x14ac:dyDescent="0.2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hidden="1" x14ac:dyDescent="0.2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hidden="1" x14ac:dyDescent="0.2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hidden="1" x14ac:dyDescent="0.2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hidden="1" x14ac:dyDescent="0.2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hidden="1" x14ac:dyDescent="0.2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hidden="1" x14ac:dyDescent="0.2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hidden="1" x14ac:dyDescent="0.2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hidden="1" x14ac:dyDescent="0.2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hidden="1" x14ac:dyDescent="0.2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hidden="1" x14ac:dyDescent="0.2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hidden="1" x14ac:dyDescent="0.2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hidden="1" x14ac:dyDescent="0.2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hidden="1" x14ac:dyDescent="0.2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hidden="1" x14ac:dyDescent="0.2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hidden="1" x14ac:dyDescent="0.2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hidden="1" x14ac:dyDescent="0.2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hidden="1" x14ac:dyDescent="0.2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hidden="1" x14ac:dyDescent="0.2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hidden="1" x14ac:dyDescent="0.2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hidden="1" x14ac:dyDescent="0.2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hidden="1" x14ac:dyDescent="0.2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hidden="1" x14ac:dyDescent="0.2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hidden="1" x14ac:dyDescent="0.2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hidden="1" x14ac:dyDescent="0.2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hidden="1" x14ac:dyDescent="0.2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hidden="1" x14ac:dyDescent="0.2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hidden="1" x14ac:dyDescent="0.2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hidden="1" x14ac:dyDescent="0.2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hidden="1" x14ac:dyDescent="0.2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hidden="1" x14ac:dyDescent="0.2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hidden="1" x14ac:dyDescent="0.2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hidden="1" x14ac:dyDescent="0.2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hidden="1" x14ac:dyDescent="0.2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hidden="1" x14ac:dyDescent="0.2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hidden="1" x14ac:dyDescent="0.2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hidden="1" x14ac:dyDescent="0.2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hidden="1" x14ac:dyDescent="0.2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hidden="1" x14ac:dyDescent="0.2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hidden="1" x14ac:dyDescent="0.2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hidden="1" x14ac:dyDescent="0.2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hidden="1" x14ac:dyDescent="0.2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hidden="1" x14ac:dyDescent="0.2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hidden="1" x14ac:dyDescent="0.2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hidden="1" x14ac:dyDescent="0.2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hidden="1" x14ac:dyDescent="0.2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hidden="1" x14ac:dyDescent="0.2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hidden="1" x14ac:dyDescent="0.25">
      <c r="A13078" t="s">
        <v>685</v>
      </c>
      <c r="B13078" t="s">
        <v>686</v>
      </c>
      <c r="C13078" t="s">
        <v>687</v>
      </c>
      <c r="D13078" t="s">
        <v>688</v>
      </c>
      <c r="E13078" t="s">
        <v>689</v>
      </c>
      <c r="F13078" t="s">
        <v>188</v>
      </c>
      <c r="G13078" t="s">
        <v>244</v>
      </c>
      <c r="H13078" t="s">
        <v>358</v>
      </c>
      <c r="I13078" t="s">
        <v>307</v>
      </c>
      <c r="K13078" t="s">
        <v>78</v>
      </c>
      <c r="O13078" t="s">
        <v>195</v>
      </c>
      <c r="P13078">
        <v>2020</v>
      </c>
    </row>
    <row r="13079" spans="1:17" hidden="1" x14ac:dyDescent="0.25">
      <c r="A13079" t="s">
        <v>685</v>
      </c>
      <c r="B13079" t="s">
        <v>686</v>
      </c>
      <c r="C13079" t="s">
        <v>687</v>
      </c>
      <c r="D13079" t="s">
        <v>688</v>
      </c>
      <c r="E13079" t="s">
        <v>689</v>
      </c>
      <c r="F13079" t="s">
        <v>188</v>
      </c>
      <c r="G13079" t="s">
        <v>244</v>
      </c>
      <c r="H13079" t="s">
        <v>358</v>
      </c>
      <c r="I13079" t="s">
        <v>307</v>
      </c>
      <c r="K13079" t="s">
        <v>78</v>
      </c>
      <c r="O13079" t="s">
        <v>195</v>
      </c>
      <c r="P13079">
        <v>2025</v>
      </c>
    </row>
    <row r="13080" spans="1:17" hidden="1" x14ac:dyDescent="0.25">
      <c r="A13080" t="s">
        <v>685</v>
      </c>
      <c r="B13080" t="s">
        <v>686</v>
      </c>
      <c r="C13080" t="s">
        <v>687</v>
      </c>
      <c r="D13080" t="s">
        <v>688</v>
      </c>
      <c r="E13080" t="s">
        <v>689</v>
      </c>
      <c r="F13080" t="s">
        <v>188</v>
      </c>
      <c r="G13080" t="s">
        <v>244</v>
      </c>
      <c r="H13080" t="s">
        <v>358</v>
      </c>
      <c r="I13080" t="s">
        <v>307</v>
      </c>
      <c r="K13080" t="s">
        <v>78</v>
      </c>
      <c r="O13080" t="s">
        <v>265</v>
      </c>
      <c r="P13080">
        <v>2025</v>
      </c>
    </row>
    <row r="13081" spans="1:17" hidden="1" x14ac:dyDescent="0.25">
      <c r="A13081" t="s">
        <v>685</v>
      </c>
      <c r="B13081" t="s">
        <v>686</v>
      </c>
      <c r="C13081" t="s">
        <v>687</v>
      </c>
      <c r="D13081" t="s">
        <v>688</v>
      </c>
      <c r="E13081" t="s">
        <v>689</v>
      </c>
      <c r="F13081" t="s">
        <v>188</v>
      </c>
      <c r="G13081" t="s">
        <v>244</v>
      </c>
      <c r="H13081" t="s">
        <v>358</v>
      </c>
      <c r="I13081" t="s">
        <v>307</v>
      </c>
      <c r="K13081" t="s">
        <v>78</v>
      </c>
      <c r="O13081" t="s">
        <v>266</v>
      </c>
      <c r="P13081">
        <v>2025</v>
      </c>
    </row>
    <row r="13082" spans="1:17" hidden="1" x14ac:dyDescent="0.25">
      <c r="A13082" t="s">
        <v>685</v>
      </c>
      <c r="B13082" t="s">
        <v>686</v>
      </c>
      <c r="C13082" t="s">
        <v>687</v>
      </c>
      <c r="D13082" t="s">
        <v>688</v>
      </c>
      <c r="E13082" t="s">
        <v>689</v>
      </c>
      <c r="F13082" t="s">
        <v>188</v>
      </c>
      <c r="G13082" t="s">
        <v>244</v>
      </c>
      <c r="H13082" t="s">
        <v>358</v>
      </c>
      <c r="I13082" t="s">
        <v>307</v>
      </c>
      <c r="K13082" t="s">
        <v>78</v>
      </c>
      <c r="O13082" t="s">
        <v>195</v>
      </c>
      <c r="P13082">
        <v>2030</v>
      </c>
    </row>
    <row r="13083" spans="1:17" hidden="1" x14ac:dyDescent="0.25">
      <c r="A13083" t="s">
        <v>685</v>
      </c>
      <c r="B13083" t="s">
        <v>686</v>
      </c>
      <c r="C13083" t="s">
        <v>687</v>
      </c>
      <c r="D13083" t="s">
        <v>688</v>
      </c>
      <c r="E13083" t="s">
        <v>689</v>
      </c>
      <c r="F13083" t="s">
        <v>188</v>
      </c>
      <c r="G13083" t="s">
        <v>244</v>
      </c>
      <c r="H13083" t="s">
        <v>358</v>
      </c>
      <c r="I13083" t="s">
        <v>307</v>
      </c>
      <c r="K13083" t="s">
        <v>78</v>
      </c>
      <c r="O13083" t="s">
        <v>195</v>
      </c>
      <c r="P13083">
        <v>2040</v>
      </c>
    </row>
    <row r="13084" spans="1:17" hidden="1" x14ac:dyDescent="0.25">
      <c r="A13084" t="s">
        <v>685</v>
      </c>
      <c r="B13084" t="s">
        <v>686</v>
      </c>
      <c r="C13084" t="s">
        <v>687</v>
      </c>
      <c r="D13084" t="s">
        <v>688</v>
      </c>
      <c r="E13084" t="s">
        <v>689</v>
      </c>
      <c r="F13084" t="s">
        <v>188</v>
      </c>
      <c r="G13084" t="s">
        <v>244</v>
      </c>
      <c r="H13084" t="s">
        <v>358</v>
      </c>
      <c r="I13084" t="s">
        <v>307</v>
      </c>
      <c r="K13084" t="s">
        <v>78</v>
      </c>
      <c r="O13084" t="s">
        <v>195</v>
      </c>
      <c r="P13084">
        <v>2050</v>
      </c>
    </row>
    <row r="13085" spans="1:17" hidden="1" x14ac:dyDescent="0.25">
      <c r="A13085" t="s">
        <v>685</v>
      </c>
      <c r="B13085" t="s">
        <v>686</v>
      </c>
      <c r="C13085" t="s">
        <v>687</v>
      </c>
      <c r="D13085" t="s">
        <v>688</v>
      </c>
      <c r="E13085" t="s">
        <v>689</v>
      </c>
      <c r="F13085" t="s">
        <v>188</v>
      </c>
      <c r="G13085" t="s">
        <v>244</v>
      </c>
      <c r="H13085" t="s">
        <v>358</v>
      </c>
      <c r="I13085" t="s">
        <v>307</v>
      </c>
      <c r="K13085" t="s">
        <v>78</v>
      </c>
      <c r="O13085" t="s">
        <v>265</v>
      </c>
      <c r="P13085">
        <v>2050</v>
      </c>
    </row>
    <row r="13086" spans="1:17" hidden="1" x14ac:dyDescent="0.25">
      <c r="A13086" t="s">
        <v>685</v>
      </c>
      <c r="B13086" t="s">
        <v>686</v>
      </c>
      <c r="C13086" t="s">
        <v>687</v>
      </c>
      <c r="D13086" t="s">
        <v>688</v>
      </c>
      <c r="E13086" t="s">
        <v>689</v>
      </c>
      <c r="F13086" t="s">
        <v>188</v>
      </c>
      <c r="G13086" t="s">
        <v>244</v>
      </c>
      <c r="H13086" t="s">
        <v>358</v>
      </c>
      <c r="I13086" t="s">
        <v>307</v>
      </c>
      <c r="K13086" t="s">
        <v>78</v>
      </c>
      <c r="O13086" t="s">
        <v>266</v>
      </c>
      <c r="P13086">
        <v>2050</v>
      </c>
    </row>
    <row r="13087" spans="1:17" hidden="1" x14ac:dyDescent="0.2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hidden="1" x14ac:dyDescent="0.2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hidden="1" x14ac:dyDescent="0.2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hidden="1" x14ac:dyDescent="0.2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hidden="1" x14ac:dyDescent="0.2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hidden="1" x14ac:dyDescent="0.2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hidden="1" x14ac:dyDescent="0.2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hidden="1" x14ac:dyDescent="0.2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hidden="1" x14ac:dyDescent="0.2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hidden="1" x14ac:dyDescent="0.2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hidden="1" x14ac:dyDescent="0.2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hidden="1" x14ac:dyDescent="0.2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hidden="1" x14ac:dyDescent="0.2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hidden="1" x14ac:dyDescent="0.2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hidden="1" x14ac:dyDescent="0.2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hidden="1" x14ac:dyDescent="0.2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hidden="1" x14ac:dyDescent="0.2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hidden="1" x14ac:dyDescent="0.2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hidden="1" x14ac:dyDescent="0.2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hidden="1" x14ac:dyDescent="0.2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hidden="1" x14ac:dyDescent="0.2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hidden="1" x14ac:dyDescent="0.2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hidden="1" x14ac:dyDescent="0.2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hidden="1" x14ac:dyDescent="0.2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hidden="1" x14ac:dyDescent="0.2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hidden="1" x14ac:dyDescent="0.2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hidden="1" x14ac:dyDescent="0.2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hidden="1" x14ac:dyDescent="0.2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hidden="1" x14ac:dyDescent="0.2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hidden="1" x14ac:dyDescent="0.2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hidden="1" x14ac:dyDescent="0.2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hidden="1" x14ac:dyDescent="0.2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hidden="1" x14ac:dyDescent="0.2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hidden="1" x14ac:dyDescent="0.2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hidden="1" x14ac:dyDescent="0.2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hidden="1" x14ac:dyDescent="0.2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hidden="1" x14ac:dyDescent="0.2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hidden="1" x14ac:dyDescent="0.2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hidden="1" x14ac:dyDescent="0.2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hidden="1" x14ac:dyDescent="0.2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hidden="1" x14ac:dyDescent="0.2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hidden="1" x14ac:dyDescent="0.2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hidden="1" x14ac:dyDescent="0.2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hidden="1" x14ac:dyDescent="0.2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hidden="1" x14ac:dyDescent="0.2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hidden="1" x14ac:dyDescent="0.2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hidden="1" x14ac:dyDescent="0.2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hidden="1" x14ac:dyDescent="0.2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hidden="1" x14ac:dyDescent="0.2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hidden="1" x14ac:dyDescent="0.2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hidden="1" x14ac:dyDescent="0.2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hidden="1" x14ac:dyDescent="0.2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hidden="1" x14ac:dyDescent="0.2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hidden="1" x14ac:dyDescent="0.2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hidden="1" x14ac:dyDescent="0.2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hidden="1" x14ac:dyDescent="0.2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hidden="1" x14ac:dyDescent="0.2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hidden="1" x14ac:dyDescent="0.2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hidden="1" x14ac:dyDescent="0.2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hidden="1" x14ac:dyDescent="0.2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hidden="1" x14ac:dyDescent="0.2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hidden="1" x14ac:dyDescent="0.2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hidden="1" x14ac:dyDescent="0.2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hidden="1" x14ac:dyDescent="0.2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hidden="1" x14ac:dyDescent="0.2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hidden="1" x14ac:dyDescent="0.2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hidden="1" x14ac:dyDescent="0.2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hidden="1" x14ac:dyDescent="0.2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hidden="1" x14ac:dyDescent="0.2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hidden="1" x14ac:dyDescent="0.2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hidden="1" x14ac:dyDescent="0.2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hidden="1" x14ac:dyDescent="0.2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hidden="1" x14ac:dyDescent="0.2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hidden="1" x14ac:dyDescent="0.2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hidden="1" x14ac:dyDescent="0.2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hidden="1" x14ac:dyDescent="0.2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hidden="1" x14ac:dyDescent="0.2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hidden="1" x14ac:dyDescent="0.2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hidden="1" x14ac:dyDescent="0.2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hidden="1" x14ac:dyDescent="0.2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hidden="1" x14ac:dyDescent="0.2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hidden="1" x14ac:dyDescent="0.2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hidden="1" x14ac:dyDescent="0.2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hidden="1" x14ac:dyDescent="0.2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hidden="1" x14ac:dyDescent="0.2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hidden="1" x14ac:dyDescent="0.2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hidden="1" x14ac:dyDescent="0.2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hidden="1" x14ac:dyDescent="0.2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hidden="1" x14ac:dyDescent="0.2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hidden="1" x14ac:dyDescent="0.2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hidden="1" x14ac:dyDescent="0.2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hidden="1" x14ac:dyDescent="0.2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hidden="1" x14ac:dyDescent="0.2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hidden="1" x14ac:dyDescent="0.2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hidden="1" x14ac:dyDescent="0.2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hidden="1" x14ac:dyDescent="0.2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hidden="1" x14ac:dyDescent="0.2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hidden="1" x14ac:dyDescent="0.2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hidden="1" x14ac:dyDescent="0.2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hidden="1" x14ac:dyDescent="0.2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hidden="1" x14ac:dyDescent="0.2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hidden="1" x14ac:dyDescent="0.2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hidden="1" x14ac:dyDescent="0.2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hidden="1" x14ac:dyDescent="0.2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hidden="1" x14ac:dyDescent="0.2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hidden="1" x14ac:dyDescent="0.2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hidden="1" x14ac:dyDescent="0.2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hidden="1" x14ac:dyDescent="0.2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hidden="1" x14ac:dyDescent="0.2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hidden="1" x14ac:dyDescent="0.2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hidden="1" x14ac:dyDescent="0.2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hidden="1" x14ac:dyDescent="0.2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hidden="1" x14ac:dyDescent="0.2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hidden="1" x14ac:dyDescent="0.2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hidden="1" x14ac:dyDescent="0.2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hidden="1" x14ac:dyDescent="0.2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hidden="1" x14ac:dyDescent="0.2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hidden="1" x14ac:dyDescent="0.2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hidden="1" x14ac:dyDescent="0.2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hidden="1" x14ac:dyDescent="0.2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hidden="1" x14ac:dyDescent="0.2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hidden="1" x14ac:dyDescent="0.2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hidden="1" x14ac:dyDescent="0.2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hidden="1" x14ac:dyDescent="0.2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hidden="1" x14ac:dyDescent="0.2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hidden="1" x14ac:dyDescent="0.2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hidden="1" x14ac:dyDescent="0.25">
      <c r="A13213" t="s">
        <v>714</v>
      </c>
      <c r="B13213" t="s">
        <v>715</v>
      </c>
      <c r="C13213" t="s">
        <v>716</v>
      </c>
      <c r="D13213" t="s">
        <v>688</v>
      </c>
      <c r="E13213" t="s">
        <v>689</v>
      </c>
      <c r="F13213" t="s">
        <v>188</v>
      </c>
      <c r="G13213" t="s">
        <v>219</v>
      </c>
      <c r="H13213" t="s">
        <v>220</v>
      </c>
      <c r="I13213" t="s">
        <v>221</v>
      </c>
      <c r="K13213" t="s">
        <v>222</v>
      </c>
      <c r="O13213" t="s">
        <v>195</v>
      </c>
      <c r="P13213">
        <v>2020</v>
      </c>
    </row>
    <row r="13214" spans="1:17" hidden="1" x14ac:dyDescent="0.25">
      <c r="A13214" t="s">
        <v>714</v>
      </c>
      <c r="B13214" t="s">
        <v>715</v>
      </c>
      <c r="C13214" t="s">
        <v>716</v>
      </c>
      <c r="D13214" t="s">
        <v>688</v>
      </c>
      <c r="E13214" t="s">
        <v>689</v>
      </c>
      <c r="F13214" t="s">
        <v>188</v>
      </c>
      <c r="G13214" t="s">
        <v>219</v>
      </c>
      <c r="H13214" t="s">
        <v>220</v>
      </c>
      <c r="I13214" t="s">
        <v>221</v>
      </c>
      <c r="K13214" t="s">
        <v>222</v>
      </c>
      <c r="O13214" t="s">
        <v>195</v>
      </c>
      <c r="P13214">
        <v>2025</v>
      </c>
    </row>
    <row r="13215" spans="1:17" hidden="1" x14ac:dyDescent="0.25">
      <c r="A13215" t="s">
        <v>714</v>
      </c>
      <c r="B13215" t="s">
        <v>715</v>
      </c>
      <c r="C13215" t="s">
        <v>716</v>
      </c>
      <c r="D13215" t="s">
        <v>688</v>
      </c>
      <c r="E13215" t="s">
        <v>689</v>
      </c>
      <c r="F13215" t="s">
        <v>188</v>
      </c>
      <c r="G13215" t="s">
        <v>219</v>
      </c>
      <c r="H13215" t="s">
        <v>220</v>
      </c>
      <c r="I13215" t="s">
        <v>221</v>
      </c>
      <c r="K13215" t="s">
        <v>222</v>
      </c>
      <c r="O13215" t="s">
        <v>265</v>
      </c>
      <c r="P13215">
        <v>2025</v>
      </c>
    </row>
    <row r="13216" spans="1:17" hidden="1" x14ac:dyDescent="0.25">
      <c r="A13216" t="s">
        <v>714</v>
      </c>
      <c r="B13216" t="s">
        <v>715</v>
      </c>
      <c r="C13216" t="s">
        <v>716</v>
      </c>
      <c r="D13216" t="s">
        <v>688</v>
      </c>
      <c r="E13216" t="s">
        <v>689</v>
      </c>
      <c r="F13216" t="s">
        <v>188</v>
      </c>
      <c r="G13216" t="s">
        <v>219</v>
      </c>
      <c r="H13216" t="s">
        <v>220</v>
      </c>
      <c r="I13216" t="s">
        <v>221</v>
      </c>
      <c r="K13216" t="s">
        <v>222</v>
      </c>
      <c r="O13216" t="s">
        <v>266</v>
      </c>
      <c r="P13216">
        <v>2025</v>
      </c>
    </row>
    <row r="13217" spans="1:16" hidden="1" x14ac:dyDescent="0.25">
      <c r="A13217" t="s">
        <v>714</v>
      </c>
      <c r="B13217" t="s">
        <v>715</v>
      </c>
      <c r="C13217" t="s">
        <v>716</v>
      </c>
      <c r="D13217" t="s">
        <v>688</v>
      </c>
      <c r="E13217" t="s">
        <v>689</v>
      </c>
      <c r="F13217" t="s">
        <v>188</v>
      </c>
      <c r="G13217" t="s">
        <v>219</v>
      </c>
      <c r="H13217" t="s">
        <v>220</v>
      </c>
      <c r="I13217" t="s">
        <v>221</v>
      </c>
      <c r="K13217" t="s">
        <v>222</v>
      </c>
      <c r="O13217" t="s">
        <v>195</v>
      </c>
      <c r="P13217">
        <v>2030</v>
      </c>
    </row>
    <row r="13218" spans="1:16" hidden="1" x14ac:dyDescent="0.25">
      <c r="A13218" t="s">
        <v>714</v>
      </c>
      <c r="B13218" t="s">
        <v>715</v>
      </c>
      <c r="C13218" t="s">
        <v>716</v>
      </c>
      <c r="D13218" t="s">
        <v>688</v>
      </c>
      <c r="E13218" t="s">
        <v>689</v>
      </c>
      <c r="F13218" t="s">
        <v>188</v>
      </c>
      <c r="G13218" t="s">
        <v>219</v>
      </c>
      <c r="H13218" t="s">
        <v>220</v>
      </c>
      <c r="I13218" t="s">
        <v>221</v>
      </c>
      <c r="K13218" t="s">
        <v>222</v>
      </c>
      <c r="O13218" t="s">
        <v>195</v>
      </c>
      <c r="P13218">
        <v>2040</v>
      </c>
    </row>
    <row r="13219" spans="1:16" hidden="1" x14ac:dyDescent="0.25">
      <c r="A13219" t="s">
        <v>714</v>
      </c>
      <c r="B13219" t="s">
        <v>715</v>
      </c>
      <c r="C13219" t="s">
        <v>716</v>
      </c>
      <c r="D13219" t="s">
        <v>688</v>
      </c>
      <c r="E13219" t="s">
        <v>689</v>
      </c>
      <c r="F13219" t="s">
        <v>188</v>
      </c>
      <c r="G13219" t="s">
        <v>219</v>
      </c>
      <c r="H13219" t="s">
        <v>220</v>
      </c>
      <c r="I13219" t="s">
        <v>221</v>
      </c>
      <c r="K13219" t="s">
        <v>222</v>
      </c>
      <c r="O13219" t="s">
        <v>195</v>
      </c>
      <c r="P13219">
        <v>2050</v>
      </c>
    </row>
    <row r="13220" spans="1:16" hidden="1" x14ac:dyDescent="0.25">
      <c r="A13220" t="s">
        <v>714</v>
      </c>
      <c r="B13220" t="s">
        <v>715</v>
      </c>
      <c r="C13220" t="s">
        <v>716</v>
      </c>
      <c r="D13220" t="s">
        <v>688</v>
      </c>
      <c r="E13220" t="s">
        <v>689</v>
      </c>
      <c r="F13220" t="s">
        <v>188</v>
      </c>
      <c r="G13220" t="s">
        <v>219</v>
      </c>
      <c r="H13220" t="s">
        <v>220</v>
      </c>
      <c r="I13220" t="s">
        <v>221</v>
      </c>
      <c r="K13220" t="s">
        <v>222</v>
      </c>
      <c r="O13220" t="s">
        <v>265</v>
      </c>
      <c r="P13220">
        <v>2050</v>
      </c>
    </row>
    <row r="13221" spans="1:16" hidden="1" x14ac:dyDescent="0.25">
      <c r="A13221" t="s">
        <v>714</v>
      </c>
      <c r="B13221" t="s">
        <v>715</v>
      </c>
      <c r="C13221" t="s">
        <v>716</v>
      </c>
      <c r="D13221" t="s">
        <v>688</v>
      </c>
      <c r="E13221" t="s">
        <v>689</v>
      </c>
      <c r="F13221" t="s">
        <v>188</v>
      </c>
      <c r="G13221" t="s">
        <v>219</v>
      </c>
      <c r="H13221" t="s">
        <v>220</v>
      </c>
      <c r="I13221" t="s">
        <v>221</v>
      </c>
      <c r="K13221" t="s">
        <v>222</v>
      </c>
      <c r="O13221" t="s">
        <v>266</v>
      </c>
      <c r="P13221">
        <v>2050</v>
      </c>
    </row>
    <row r="13222" spans="1:16" hidden="1" x14ac:dyDescent="0.25">
      <c r="A13222" t="s">
        <v>714</v>
      </c>
      <c r="B13222" t="s">
        <v>715</v>
      </c>
      <c r="C13222" t="s">
        <v>716</v>
      </c>
      <c r="D13222" t="s">
        <v>688</v>
      </c>
      <c r="E13222" t="s">
        <v>689</v>
      </c>
      <c r="F13222" t="s">
        <v>188</v>
      </c>
      <c r="G13222" t="s">
        <v>219</v>
      </c>
      <c r="H13222" t="s">
        <v>224</v>
      </c>
      <c r="I13222" t="s">
        <v>225</v>
      </c>
      <c r="K13222" t="s">
        <v>222</v>
      </c>
      <c r="O13222" t="s">
        <v>195</v>
      </c>
      <c r="P13222">
        <v>2020</v>
      </c>
    </row>
    <row r="13223" spans="1:16" hidden="1" x14ac:dyDescent="0.25">
      <c r="A13223" t="s">
        <v>714</v>
      </c>
      <c r="B13223" t="s">
        <v>715</v>
      </c>
      <c r="C13223" t="s">
        <v>716</v>
      </c>
      <c r="D13223" t="s">
        <v>688</v>
      </c>
      <c r="E13223" t="s">
        <v>689</v>
      </c>
      <c r="F13223" t="s">
        <v>188</v>
      </c>
      <c r="G13223" t="s">
        <v>219</v>
      </c>
      <c r="H13223" t="s">
        <v>224</v>
      </c>
      <c r="I13223" t="s">
        <v>225</v>
      </c>
      <c r="K13223" t="s">
        <v>222</v>
      </c>
      <c r="O13223" t="s">
        <v>195</v>
      </c>
      <c r="P13223">
        <v>2025</v>
      </c>
    </row>
    <row r="13224" spans="1:16" hidden="1" x14ac:dyDescent="0.25">
      <c r="A13224" t="s">
        <v>714</v>
      </c>
      <c r="B13224" t="s">
        <v>715</v>
      </c>
      <c r="C13224" t="s">
        <v>716</v>
      </c>
      <c r="D13224" t="s">
        <v>688</v>
      </c>
      <c r="E13224" t="s">
        <v>689</v>
      </c>
      <c r="F13224" t="s">
        <v>188</v>
      </c>
      <c r="G13224" t="s">
        <v>219</v>
      </c>
      <c r="H13224" t="s">
        <v>224</v>
      </c>
      <c r="I13224" t="s">
        <v>225</v>
      </c>
      <c r="K13224" t="s">
        <v>222</v>
      </c>
      <c r="O13224" t="s">
        <v>265</v>
      </c>
      <c r="P13224">
        <v>2025</v>
      </c>
    </row>
    <row r="13225" spans="1:16" hidden="1" x14ac:dyDescent="0.25">
      <c r="A13225" t="s">
        <v>714</v>
      </c>
      <c r="B13225" t="s">
        <v>715</v>
      </c>
      <c r="C13225" t="s">
        <v>716</v>
      </c>
      <c r="D13225" t="s">
        <v>688</v>
      </c>
      <c r="E13225" t="s">
        <v>689</v>
      </c>
      <c r="F13225" t="s">
        <v>188</v>
      </c>
      <c r="G13225" t="s">
        <v>219</v>
      </c>
      <c r="H13225" t="s">
        <v>224</v>
      </c>
      <c r="I13225" t="s">
        <v>225</v>
      </c>
      <c r="K13225" t="s">
        <v>222</v>
      </c>
      <c r="O13225" t="s">
        <v>266</v>
      </c>
      <c r="P13225">
        <v>2025</v>
      </c>
    </row>
    <row r="13226" spans="1:16" hidden="1" x14ac:dyDescent="0.25">
      <c r="A13226" t="s">
        <v>714</v>
      </c>
      <c r="B13226" t="s">
        <v>715</v>
      </c>
      <c r="C13226" t="s">
        <v>716</v>
      </c>
      <c r="D13226" t="s">
        <v>688</v>
      </c>
      <c r="E13226" t="s">
        <v>689</v>
      </c>
      <c r="F13226" t="s">
        <v>188</v>
      </c>
      <c r="G13226" t="s">
        <v>219</v>
      </c>
      <c r="H13226" t="s">
        <v>224</v>
      </c>
      <c r="I13226" t="s">
        <v>225</v>
      </c>
      <c r="K13226" t="s">
        <v>222</v>
      </c>
      <c r="O13226" t="s">
        <v>195</v>
      </c>
      <c r="P13226">
        <v>2030</v>
      </c>
    </row>
    <row r="13227" spans="1:16" hidden="1" x14ac:dyDescent="0.25">
      <c r="A13227" t="s">
        <v>714</v>
      </c>
      <c r="B13227" t="s">
        <v>715</v>
      </c>
      <c r="C13227" t="s">
        <v>716</v>
      </c>
      <c r="D13227" t="s">
        <v>688</v>
      </c>
      <c r="E13227" t="s">
        <v>689</v>
      </c>
      <c r="F13227" t="s">
        <v>188</v>
      </c>
      <c r="G13227" t="s">
        <v>219</v>
      </c>
      <c r="H13227" t="s">
        <v>224</v>
      </c>
      <c r="I13227" t="s">
        <v>225</v>
      </c>
      <c r="K13227" t="s">
        <v>222</v>
      </c>
      <c r="O13227" t="s">
        <v>195</v>
      </c>
      <c r="P13227">
        <v>2040</v>
      </c>
    </row>
    <row r="13228" spans="1:16" hidden="1" x14ac:dyDescent="0.25">
      <c r="A13228" t="s">
        <v>714</v>
      </c>
      <c r="B13228" t="s">
        <v>715</v>
      </c>
      <c r="C13228" t="s">
        <v>716</v>
      </c>
      <c r="D13228" t="s">
        <v>688</v>
      </c>
      <c r="E13228" t="s">
        <v>689</v>
      </c>
      <c r="F13228" t="s">
        <v>188</v>
      </c>
      <c r="G13228" t="s">
        <v>219</v>
      </c>
      <c r="H13228" t="s">
        <v>224</v>
      </c>
      <c r="I13228" t="s">
        <v>225</v>
      </c>
      <c r="K13228" t="s">
        <v>222</v>
      </c>
      <c r="O13228" t="s">
        <v>195</v>
      </c>
      <c r="P13228">
        <v>2050</v>
      </c>
    </row>
    <row r="13229" spans="1:16" hidden="1" x14ac:dyDescent="0.25">
      <c r="A13229" t="s">
        <v>714</v>
      </c>
      <c r="B13229" t="s">
        <v>715</v>
      </c>
      <c r="C13229" t="s">
        <v>716</v>
      </c>
      <c r="D13229" t="s">
        <v>688</v>
      </c>
      <c r="E13229" t="s">
        <v>689</v>
      </c>
      <c r="F13229" t="s">
        <v>188</v>
      </c>
      <c r="G13229" t="s">
        <v>219</v>
      </c>
      <c r="H13229" t="s">
        <v>224</v>
      </c>
      <c r="I13229" t="s">
        <v>225</v>
      </c>
      <c r="K13229" t="s">
        <v>222</v>
      </c>
      <c r="O13229" t="s">
        <v>265</v>
      </c>
      <c r="P13229">
        <v>2050</v>
      </c>
    </row>
    <row r="13230" spans="1:16" hidden="1" x14ac:dyDescent="0.25">
      <c r="A13230" t="s">
        <v>714</v>
      </c>
      <c r="B13230" t="s">
        <v>715</v>
      </c>
      <c r="C13230" t="s">
        <v>716</v>
      </c>
      <c r="D13230" t="s">
        <v>688</v>
      </c>
      <c r="E13230" t="s">
        <v>689</v>
      </c>
      <c r="F13230" t="s">
        <v>188</v>
      </c>
      <c r="G13230" t="s">
        <v>219</v>
      </c>
      <c r="H13230" t="s">
        <v>224</v>
      </c>
      <c r="I13230" t="s">
        <v>225</v>
      </c>
      <c r="K13230" t="s">
        <v>222</v>
      </c>
      <c r="O13230" t="s">
        <v>266</v>
      </c>
      <c r="P13230">
        <v>2050</v>
      </c>
    </row>
    <row r="13231" spans="1:16" hidden="1" x14ac:dyDescent="0.25">
      <c r="A13231" t="s">
        <v>714</v>
      </c>
      <c r="B13231" t="s">
        <v>715</v>
      </c>
      <c r="C13231" t="s">
        <v>716</v>
      </c>
      <c r="D13231" t="s">
        <v>688</v>
      </c>
      <c r="E13231" t="s">
        <v>689</v>
      </c>
      <c r="F13231" t="s">
        <v>188</v>
      </c>
      <c r="G13231" t="s">
        <v>219</v>
      </c>
      <c r="H13231" t="s">
        <v>226</v>
      </c>
      <c r="I13231" t="s">
        <v>227</v>
      </c>
      <c r="K13231" t="s">
        <v>222</v>
      </c>
      <c r="O13231" t="s">
        <v>195</v>
      </c>
      <c r="P13231">
        <v>2020</v>
      </c>
    </row>
    <row r="13232" spans="1:16" hidden="1" x14ac:dyDescent="0.25">
      <c r="A13232" t="s">
        <v>714</v>
      </c>
      <c r="B13232" t="s">
        <v>715</v>
      </c>
      <c r="C13232" t="s">
        <v>716</v>
      </c>
      <c r="D13232" t="s">
        <v>688</v>
      </c>
      <c r="E13232" t="s">
        <v>689</v>
      </c>
      <c r="F13232" t="s">
        <v>188</v>
      </c>
      <c r="G13232" t="s">
        <v>219</v>
      </c>
      <c r="H13232" t="s">
        <v>226</v>
      </c>
      <c r="I13232" t="s">
        <v>227</v>
      </c>
      <c r="K13232" t="s">
        <v>222</v>
      </c>
      <c r="O13232" t="s">
        <v>195</v>
      </c>
      <c r="P13232">
        <v>2025</v>
      </c>
    </row>
    <row r="13233" spans="1:16" hidden="1" x14ac:dyDescent="0.25">
      <c r="A13233" t="s">
        <v>714</v>
      </c>
      <c r="B13233" t="s">
        <v>715</v>
      </c>
      <c r="C13233" t="s">
        <v>716</v>
      </c>
      <c r="D13233" t="s">
        <v>688</v>
      </c>
      <c r="E13233" t="s">
        <v>689</v>
      </c>
      <c r="F13233" t="s">
        <v>188</v>
      </c>
      <c r="G13233" t="s">
        <v>219</v>
      </c>
      <c r="H13233" t="s">
        <v>226</v>
      </c>
      <c r="I13233" t="s">
        <v>227</v>
      </c>
      <c r="K13233" t="s">
        <v>222</v>
      </c>
      <c r="O13233" t="s">
        <v>265</v>
      </c>
      <c r="P13233">
        <v>2025</v>
      </c>
    </row>
    <row r="13234" spans="1:16" hidden="1" x14ac:dyDescent="0.25">
      <c r="A13234" t="s">
        <v>714</v>
      </c>
      <c r="B13234" t="s">
        <v>715</v>
      </c>
      <c r="C13234" t="s">
        <v>716</v>
      </c>
      <c r="D13234" t="s">
        <v>688</v>
      </c>
      <c r="E13234" t="s">
        <v>689</v>
      </c>
      <c r="F13234" t="s">
        <v>188</v>
      </c>
      <c r="G13234" t="s">
        <v>219</v>
      </c>
      <c r="H13234" t="s">
        <v>226</v>
      </c>
      <c r="I13234" t="s">
        <v>227</v>
      </c>
      <c r="K13234" t="s">
        <v>222</v>
      </c>
      <c r="O13234" t="s">
        <v>266</v>
      </c>
      <c r="P13234">
        <v>2025</v>
      </c>
    </row>
    <row r="13235" spans="1:16" hidden="1" x14ac:dyDescent="0.25">
      <c r="A13235" t="s">
        <v>714</v>
      </c>
      <c r="B13235" t="s">
        <v>715</v>
      </c>
      <c r="C13235" t="s">
        <v>716</v>
      </c>
      <c r="D13235" t="s">
        <v>688</v>
      </c>
      <c r="E13235" t="s">
        <v>689</v>
      </c>
      <c r="F13235" t="s">
        <v>188</v>
      </c>
      <c r="G13235" t="s">
        <v>219</v>
      </c>
      <c r="H13235" t="s">
        <v>226</v>
      </c>
      <c r="I13235" t="s">
        <v>227</v>
      </c>
      <c r="K13235" t="s">
        <v>222</v>
      </c>
      <c r="O13235" t="s">
        <v>195</v>
      </c>
      <c r="P13235">
        <v>2030</v>
      </c>
    </row>
    <row r="13236" spans="1:16" hidden="1" x14ac:dyDescent="0.25">
      <c r="A13236" t="s">
        <v>714</v>
      </c>
      <c r="B13236" t="s">
        <v>715</v>
      </c>
      <c r="C13236" t="s">
        <v>716</v>
      </c>
      <c r="D13236" t="s">
        <v>688</v>
      </c>
      <c r="E13236" t="s">
        <v>689</v>
      </c>
      <c r="F13236" t="s">
        <v>188</v>
      </c>
      <c r="G13236" t="s">
        <v>219</v>
      </c>
      <c r="H13236" t="s">
        <v>226</v>
      </c>
      <c r="I13236" t="s">
        <v>227</v>
      </c>
      <c r="K13236" t="s">
        <v>222</v>
      </c>
      <c r="O13236" t="s">
        <v>195</v>
      </c>
      <c r="P13236">
        <v>2040</v>
      </c>
    </row>
    <row r="13237" spans="1:16" hidden="1" x14ac:dyDescent="0.25">
      <c r="A13237" t="s">
        <v>714</v>
      </c>
      <c r="B13237" t="s">
        <v>715</v>
      </c>
      <c r="C13237" t="s">
        <v>716</v>
      </c>
      <c r="D13237" t="s">
        <v>688</v>
      </c>
      <c r="E13237" t="s">
        <v>689</v>
      </c>
      <c r="F13237" t="s">
        <v>188</v>
      </c>
      <c r="G13237" t="s">
        <v>219</v>
      </c>
      <c r="H13237" t="s">
        <v>226</v>
      </c>
      <c r="I13237" t="s">
        <v>227</v>
      </c>
      <c r="K13237" t="s">
        <v>222</v>
      </c>
      <c r="O13237" t="s">
        <v>195</v>
      </c>
      <c r="P13237">
        <v>2050</v>
      </c>
    </row>
    <row r="13238" spans="1:16" hidden="1" x14ac:dyDescent="0.25">
      <c r="A13238" t="s">
        <v>714</v>
      </c>
      <c r="B13238" t="s">
        <v>715</v>
      </c>
      <c r="C13238" t="s">
        <v>716</v>
      </c>
      <c r="D13238" t="s">
        <v>688</v>
      </c>
      <c r="E13238" t="s">
        <v>689</v>
      </c>
      <c r="F13238" t="s">
        <v>188</v>
      </c>
      <c r="G13238" t="s">
        <v>219</v>
      </c>
      <c r="H13238" t="s">
        <v>226</v>
      </c>
      <c r="I13238" t="s">
        <v>227</v>
      </c>
      <c r="K13238" t="s">
        <v>222</v>
      </c>
      <c r="O13238" t="s">
        <v>265</v>
      </c>
      <c r="P13238">
        <v>2050</v>
      </c>
    </row>
    <row r="13239" spans="1:16" hidden="1" x14ac:dyDescent="0.25">
      <c r="A13239" t="s">
        <v>714</v>
      </c>
      <c r="B13239" t="s">
        <v>715</v>
      </c>
      <c r="C13239" t="s">
        <v>716</v>
      </c>
      <c r="D13239" t="s">
        <v>688</v>
      </c>
      <c r="E13239" t="s">
        <v>689</v>
      </c>
      <c r="F13239" t="s">
        <v>188</v>
      </c>
      <c r="G13239" t="s">
        <v>219</v>
      </c>
      <c r="H13239" t="s">
        <v>226</v>
      </c>
      <c r="I13239" t="s">
        <v>227</v>
      </c>
      <c r="K13239" t="s">
        <v>222</v>
      </c>
      <c r="O13239" t="s">
        <v>266</v>
      </c>
      <c r="P13239">
        <v>2050</v>
      </c>
    </row>
    <row r="13240" spans="1:16" hidden="1" x14ac:dyDescent="0.25">
      <c r="A13240" t="s">
        <v>714</v>
      </c>
      <c r="B13240" t="s">
        <v>715</v>
      </c>
      <c r="C13240" t="s">
        <v>716</v>
      </c>
      <c r="D13240" t="s">
        <v>688</v>
      </c>
      <c r="E13240" t="s">
        <v>689</v>
      </c>
      <c r="F13240" t="s">
        <v>188</v>
      </c>
      <c r="G13240" t="s">
        <v>219</v>
      </c>
      <c r="H13240" t="s">
        <v>318</v>
      </c>
      <c r="I13240" t="s">
        <v>319</v>
      </c>
      <c r="K13240" t="s">
        <v>222</v>
      </c>
      <c r="O13240" t="s">
        <v>195</v>
      </c>
      <c r="P13240">
        <v>2020</v>
      </c>
    </row>
    <row r="13241" spans="1:16" hidden="1" x14ac:dyDescent="0.25">
      <c r="A13241" t="s">
        <v>714</v>
      </c>
      <c r="B13241" t="s">
        <v>715</v>
      </c>
      <c r="C13241" t="s">
        <v>716</v>
      </c>
      <c r="D13241" t="s">
        <v>688</v>
      </c>
      <c r="E13241" t="s">
        <v>689</v>
      </c>
      <c r="F13241" t="s">
        <v>188</v>
      </c>
      <c r="G13241" t="s">
        <v>219</v>
      </c>
      <c r="H13241" t="s">
        <v>318</v>
      </c>
      <c r="I13241" t="s">
        <v>319</v>
      </c>
      <c r="K13241" t="s">
        <v>222</v>
      </c>
      <c r="O13241" t="s">
        <v>195</v>
      </c>
      <c r="P13241">
        <v>2025</v>
      </c>
    </row>
    <row r="13242" spans="1:16" hidden="1" x14ac:dyDescent="0.25">
      <c r="A13242" t="s">
        <v>714</v>
      </c>
      <c r="B13242" t="s">
        <v>715</v>
      </c>
      <c r="C13242" t="s">
        <v>716</v>
      </c>
      <c r="D13242" t="s">
        <v>688</v>
      </c>
      <c r="E13242" t="s">
        <v>689</v>
      </c>
      <c r="F13242" t="s">
        <v>188</v>
      </c>
      <c r="G13242" t="s">
        <v>219</v>
      </c>
      <c r="H13242" t="s">
        <v>318</v>
      </c>
      <c r="I13242" t="s">
        <v>319</v>
      </c>
      <c r="K13242" t="s">
        <v>222</v>
      </c>
      <c r="O13242" t="s">
        <v>265</v>
      </c>
      <c r="P13242">
        <v>2025</v>
      </c>
    </row>
    <row r="13243" spans="1:16" hidden="1" x14ac:dyDescent="0.25">
      <c r="A13243" t="s">
        <v>714</v>
      </c>
      <c r="B13243" t="s">
        <v>715</v>
      </c>
      <c r="C13243" t="s">
        <v>716</v>
      </c>
      <c r="D13243" t="s">
        <v>688</v>
      </c>
      <c r="E13243" t="s">
        <v>689</v>
      </c>
      <c r="F13243" t="s">
        <v>188</v>
      </c>
      <c r="G13243" t="s">
        <v>219</v>
      </c>
      <c r="H13243" t="s">
        <v>318</v>
      </c>
      <c r="I13243" t="s">
        <v>319</v>
      </c>
      <c r="K13243" t="s">
        <v>222</v>
      </c>
      <c r="O13243" t="s">
        <v>266</v>
      </c>
      <c r="P13243">
        <v>2025</v>
      </c>
    </row>
    <row r="13244" spans="1:16" hidden="1" x14ac:dyDescent="0.25">
      <c r="A13244" t="s">
        <v>714</v>
      </c>
      <c r="B13244" t="s">
        <v>715</v>
      </c>
      <c r="C13244" t="s">
        <v>716</v>
      </c>
      <c r="D13244" t="s">
        <v>688</v>
      </c>
      <c r="E13244" t="s">
        <v>689</v>
      </c>
      <c r="F13244" t="s">
        <v>188</v>
      </c>
      <c r="G13244" t="s">
        <v>219</v>
      </c>
      <c r="H13244" t="s">
        <v>318</v>
      </c>
      <c r="I13244" t="s">
        <v>319</v>
      </c>
      <c r="K13244" t="s">
        <v>222</v>
      </c>
      <c r="O13244" t="s">
        <v>195</v>
      </c>
      <c r="P13244">
        <v>2030</v>
      </c>
    </row>
    <row r="13245" spans="1:16" hidden="1" x14ac:dyDescent="0.25">
      <c r="A13245" t="s">
        <v>714</v>
      </c>
      <c r="B13245" t="s">
        <v>715</v>
      </c>
      <c r="C13245" t="s">
        <v>716</v>
      </c>
      <c r="D13245" t="s">
        <v>688</v>
      </c>
      <c r="E13245" t="s">
        <v>689</v>
      </c>
      <c r="F13245" t="s">
        <v>188</v>
      </c>
      <c r="G13245" t="s">
        <v>219</v>
      </c>
      <c r="H13245" t="s">
        <v>318</v>
      </c>
      <c r="I13245" t="s">
        <v>319</v>
      </c>
      <c r="K13245" t="s">
        <v>222</v>
      </c>
      <c r="O13245" t="s">
        <v>195</v>
      </c>
      <c r="P13245">
        <v>2040</v>
      </c>
    </row>
    <row r="13246" spans="1:16" hidden="1" x14ac:dyDescent="0.25">
      <c r="A13246" t="s">
        <v>714</v>
      </c>
      <c r="B13246" t="s">
        <v>715</v>
      </c>
      <c r="C13246" t="s">
        <v>716</v>
      </c>
      <c r="D13246" t="s">
        <v>688</v>
      </c>
      <c r="E13246" t="s">
        <v>689</v>
      </c>
      <c r="F13246" t="s">
        <v>188</v>
      </c>
      <c r="G13246" t="s">
        <v>219</v>
      </c>
      <c r="H13246" t="s">
        <v>318</v>
      </c>
      <c r="I13246" t="s">
        <v>319</v>
      </c>
      <c r="K13246" t="s">
        <v>222</v>
      </c>
      <c r="O13246" t="s">
        <v>195</v>
      </c>
      <c r="P13246">
        <v>2050</v>
      </c>
    </row>
    <row r="13247" spans="1:16" hidden="1" x14ac:dyDescent="0.25">
      <c r="A13247" t="s">
        <v>714</v>
      </c>
      <c r="B13247" t="s">
        <v>715</v>
      </c>
      <c r="C13247" t="s">
        <v>716</v>
      </c>
      <c r="D13247" t="s">
        <v>688</v>
      </c>
      <c r="E13247" t="s">
        <v>689</v>
      </c>
      <c r="F13247" t="s">
        <v>188</v>
      </c>
      <c r="G13247" t="s">
        <v>219</v>
      </c>
      <c r="H13247" t="s">
        <v>318</v>
      </c>
      <c r="I13247" t="s">
        <v>319</v>
      </c>
      <c r="K13247" t="s">
        <v>222</v>
      </c>
      <c r="O13247" t="s">
        <v>265</v>
      </c>
      <c r="P13247">
        <v>2050</v>
      </c>
    </row>
    <row r="13248" spans="1:16" hidden="1" x14ac:dyDescent="0.25">
      <c r="A13248" t="s">
        <v>714</v>
      </c>
      <c r="B13248" t="s">
        <v>715</v>
      </c>
      <c r="C13248" t="s">
        <v>716</v>
      </c>
      <c r="D13248" t="s">
        <v>688</v>
      </c>
      <c r="E13248" t="s">
        <v>689</v>
      </c>
      <c r="F13248" t="s">
        <v>188</v>
      </c>
      <c r="G13248" t="s">
        <v>219</v>
      </c>
      <c r="H13248" t="s">
        <v>318</v>
      </c>
      <c r="I13248" t="s">
        <v>319</v>
      </c>
      <c r="K13248" t="s">
        <v>222</v>
      </c>
      <c r="O13248" t="s">
        <v>266</v>
      </c>
      <c r="P13248">
        <v>2050</v>
      </c>
    </row>
    <row r="13249" spans="1:17" hidden="1" x14ac:dyDescent="0.2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hidden="1" x14ac:dyDescent="0.2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hidden="1" x14ac:dyDescent="0.2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hidden="1" x14ac:dyDescent="0.2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hidden="1" x14ac:dyDescent="0.2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hidden="1" x14ac:dyDescent="0.2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hidden="1" x14ac:dyDescent="0.2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hidden="1" x14ac:dyDescent="0.2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hidden="1" x14ac:dyDescent="0.2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hidden="1" x14ac:dyDescent="0.2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hidden="1" x14ac:dyDescent="0.2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hidden="1" x14ac:dyDescent="0.2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hidden="1" x14ac:dyDescent="0.2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hidden="1" x14ac:dyDescent="0.2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hidden="1" x14ac:dyDescent="0.2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hidden="1" x14ac:dyDescent="0.2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hidden="1" x14ac:dyDescent="0.2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hidden="1" x14ac:dyDescent="0.2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hidden="1" x14ac:dyDescent="0.2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hidden="1" x14ac:dyDescent="0.2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hidden="1" x14ac:dyDescent="0.2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hidden="1" x14ac:dyDescent="0.2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hidden="1" x14ac:dyDescent="0.2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hidden="1" x14ac:dyDescent="0.2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hidden="1" x14ac:dyDescent="0.2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hidden="1" x14ac:dyDescent="0.2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hidden="1" x14ac:dyDescent="0.2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hidden="1" x14ac:dyDescent="0.2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hidden="1" x14ac:dyDescent="0.2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hidden="1" x14ac:dyDescent="0.2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hidden="1" x14ac:dyDescent="0.2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hidden="1" x14ac:dyDescent="0.2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hidden="1" x14ac:dyDescent="0.2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hidden="1" x14ac:dyDescent="0.2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hidden="1" x14ac:dyDescent="0.2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hidden="1" x14ac:dyDescent="0.2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hidden="1" x14ac:dyDescent="0.2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hidden="1" x14ac:dyDescent="0.2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hidden="1" x14ac:dyDescent="0.2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hidden="1" x14ac:dyDescent="0.2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hidden="1" x14ac:dyDescent="0.2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hidden="1" x14ac:dyDescent="0.2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hidden="1" x14ac:dyDescent="0.2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hidden="1" x14ac:dyDescent="0.2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hidden="1" x14ac:dyDescent="0.2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hidden="1" x14ac:dyDescent="0.2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hidden="1" x14ac:dyDescent="0.2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hidden="1" x14ac:dyDescent="0.2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hidden="1" x14ac:dyDescent="0.2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hidden="1" x14ac:dyDescent="0.2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hidden="1" x14ac:dyDescent="0.2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hidden="1" x14ac:dyDescent="0.2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hidden="1" x14ac:dyDescent="0.2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hidden="1" x14ac:dyDescent="0.2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hidden="1" x14ac:dyDescent="0.2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hidden="1" x14ac:dyDescent="0.2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hidden="1" x14ac:dyDescent="0.2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hidden="1" x14ac:dyDescent="0.2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hidden="1" x14ac:dyDescent="0.2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hidden="1" x14ac:dyDescent="0.2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hidden="1" x14ac:dyDescent="0.2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hidden="1" x14ac:dyDescent="0.2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hidden="1" x14ac:dyDescent="0.2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hidden="1" x14ac:dyDescent="0.2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hidden="1" x14ac:dyDescent="0.2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hidden="1" x14ac:dyDescent="0.2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hidden="1" x14ac:dyDescent="0.2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hidden="1" x14ac:dyDescent="0.2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hidden="1" x14ac:dyDescent="0.2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hidden="1" x14ac:dyDescent="0.2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hidden="1" x14ac:dyDescent="0.2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hidden="1" x14ac:dyDescent="0.2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hidden="1" x14ac:dyDescent="0.2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hidden="1" x14ac:dyDescent="0.2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hidden="1" x14ac:dyDescent="0.2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hidden="1" x14ac:dyDescent="0.2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hidden="1" x14ac:dyDescent="0.2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hidden="1" x14ac:dyDescent="0.2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hidden="1" x14ac:dyDescent="0.2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hidden="1" x14ac:dyDescent="0.2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hidden="1" x14ac:dyDescent="0.2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hidden="1" x14ac:dyDescent="0.2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hidden="1" x14ac:dyDescent="0.2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hidden="1" x14ac:dyDescent="0.2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hidden="1" x14ac:dyDescent="0.2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hidden="1" x14ac:dyDescent="0.2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hidden="1" x14ac:dyDescent="0.2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hidden="1" x14ac:dyDescent="0.2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hidden="1" x14ac:dyDescent="0.2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hidden="1" x14ac:dyDescent="0.2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hidden="1" x14ac:dyDescent="0.2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hidden="1" x14ac:dyDescent="0.2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hidden="1" x14ac:dyDescent="0.2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hidden="1" x14ac:dyDescent="0.2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hidden="1" x14ac:dyDescent="0.2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hidden="1" x14ac:dyDescent="0.2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hidden="1" x14ac:dyDescent="0.2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hidden="1" x14ac:dyDescent="0.2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hidden="1" x14ac:dyDescent="0.2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hidden="1" x14ac:dyDescent="0.2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hidden="1" x14ac:dyDescent="0.2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hidden="1" x14ac:dyDescent="0.2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hidden="1" x14ac:dyDescent="0.2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hidden="1" x14ac:dyDescent="0.2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hidden="1" x14ac:dyDescent="0.2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hidden="1" x14ac:dyDescent="0.2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hidden="1" x14ac:dyDescent="0.2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hidden="1" x14ac:dyDescent="0.2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hidden="1" x14ac:dyDescent="0.2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hidden="1" x14ac:dyDescent="0.2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hidden="1" x14ac:dyDescent="0.2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hidden="1" x14ac:dyDescent="0.2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hidden="1" x14ac:dyDescent="0.2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hidden="1" x14ac:dyDescent="0.2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hidden="1" x14ac:dyDescent="0.2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hidden="1" x14ac:dyDescent="0.2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hidden="1" x14ac:dyDescent="0.2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hidden="1" x14ac:dyDescent="0.25">
      <c r="A13366" t="s">
        <v>714</v>
      </c>
      <c r="B13366" t="s">
        <v>715</v>
      </c>
      <c r="C13366" t="s">
        <v>716</v>
      </c>
      <c r="D13366" t="s">
        <v>688</v>
      </c>
      <c r="E13366" t="s">
        <v>689</v>
      </c>
      <c r="F13366" t="s">
        <v>188</v>
      </c>
      <c r="G13366" t="s">
        <v>244</v>
      </c>
      <c r="H13366" t="s">
        <v>358</v>
      </c>
      <c r="I13366" t="s">
        <v>307</v>
      </c>
      <c r="K13366" t="s">
        <v>78</v>
      </c>
      <c r="O13366" t="s">
        <v>195</v>
      </c>
      <c r="P13366">
        <v>2020</v>
      </c>
    </row>
    <row r="13367" spans="1:17" hidden="1" x14ac:dyDescent="0.25">
      <c r="A13367" t="s">
        <v>714</v>
      </c>
      <c r="B13367" t="s">
        <v>715</v>
      </c>
      <c r="C13367" t="s">
        <v>716</v>
      </c>
      <c r="D13367" t="s">
        <v>688</v>
      </c>
      <c r="E13367" t="s">
        <v>689</v>
      </c>
      <c r="F13367" t="s">
        <v>188</v>
      </c>
      <c r="G13367" t="s">
        <v>244</v>
      </c>
      <c r="H13367" t="s">
        <v>358</v>
      </c>
      <c r="I13367" t="s">
        <v>307</v>
      </c>
      <c r="K13367" t="s">
        <v>78</v>
      </c>
      <c r="O13367" t="s">
        <v>195</v>
      </c>
      <c r="P13367">
        <v>2025</v>
      </c>
    </row>
    <row r="13368" spans="1:17" hidden="1" x14ac:dyDescent="0.25">
      <c r="A13368" t="s">
        <v>714</v>
      </c>
      <c r="B13368" t="s">
        <v>715</v>
      </c>
      <c r="C13368" t="s">
        <v>716</v>
      </c>
      <c r="D13368" t="s">
        <v>688</v>
      </c>
      <c r="E13368" t="s">
        <v>689</v>
      </c>
      <c r="F13368" t="s">
        <v>188</v>
      </c>
      <c r="G13368" t="s">
        <v>244</v>
      </c>
      <c r="H13368" t="s">
        <v>358</v>
      </c>
      <c r="I13368" t="s">
        <v>307</v>
      </c>
      <c r="K13368" t="s">
        <v>78</v>
      </c>
      <c r="O13368" t="s">
        <v>265</v>
      </c>
      <c r="P13368">
        <v>2025</v>
      </c>
    </row>
    <row r="13369" spans="1:17" hidden="1" x14ac:dyDescent="0.25">
      <c r="A13369" t="s">
        <v>714</v>
      </c>
      <c r="B13369" t="s">
        <v>715</v>
      </c>
      <c r="C13369" t="s">
        <v>716</v>
      </c>
      <c r="D13369" t="s">
        <v>688</v>
      </c>
      <c r="E13369" t="s">
        <v>689</v>
      </c>
      <c r="F13369" t="s">
        <v>188</v>
      </c>
      <c r="G13369" t="s">
        <v>244</v>
      </c>
      <c r="H13369" t="s">
        <v>358</v>
      </c>
      <c r="I13369" t="s">
        <v>307</v>
      </c>
      <c r="K13369" t="s">
        <v>78</v>
      </c>
      <c r="O13369" t="s">
        <v>266</v>
      </c>
      <c r="P13369">
        <v>2025</v>
      </c>
    </row>
    <row r="13370" spans="1:17" hidden="1" x14ac:dyDescent="0.25">
      <c r="A13370" t="s">
        <v>714</v>
      </c>
      <c r="B13370" t="s">
        <v>715</v>
      </c>
      <c r="C13370" t="s">
        <v>716</v>
      </c>
      <c r="D13370" t="s">
        <v>688</v>
      </c>
      <c r="E13370" t="s">
        <v>689</v>
      </c>
      <c r="F13370" t="s">
        <v>188</v>
      </c>
      <c r="G13370" t="s">
        <v>244</v>
      </c>
      <c r="H13370" t="s">
        <v>358</v>
      </c>
      <c r="I13370" t="s">
        <v>307</v>
      </c>
      <c r="K13370" t="s">
        <v>78</v>
      </c>
      <c r="O13370" t="s">
        <v>195</v>
      </c>
      <c r="P13370">
        <v>2030</v>
      </c>
    </row>
    <row r="13371" spans="1:17" hidden="1" x14ac:dyDescent="0.25">
      <c r="A13371" t="s">
        <v>714</v>
      </c>
      <c r="B13371" t="s">
        <v>715</v>
      </c>
      <c r="C13371" t="s">
        <v>716</v>
      </c>
      <c r="D13371" t="s">
        <v>688</v>
      </c>
      <c r="E13371" t="s">
        <v>689</v>
      </c>
      <c r="F13371" t="s">
        <v>188</v>
      </c>
      <c r="G13371" t="s">
        <v>244</v>
      </c>
      <c r="H13371" t="s">
        <v>358</v>
      </c>
      <c r="I13371" t="s">
        <v>307</v>
      </c>
      <c r="K13371" t="s">
        <v>78</v>
      </c>
      <c r="O13371" t="s">
        <v>195</v>
      </c>
      <c r="P13371">
        <v>2040</v>
      </c>
    </row>
    <row r="13372" spans="1:17" hidden="1" x14ac:dyDescent="0.25">
      <c r="A13372" t="s">
        <v>714</v>
      </c>
      <c r="B13372" t="s">
        <v>715</v>
      </c>
      <c r="C13372" t="s">
        <v>716</v>
      </c>
      <c r="D13372" t="s">
        <v>688</v>
      </c>
      <c r="E13372" t="s">
        <v>689</v>
      </c>
      <c r="F13372" t="s">
        <v>188</v>
      </c>
      <c r="G13372" t="s">
        <v>244</v>
      </c>
      <c r="H13372" t="s">
        <v>358</v>
      </c>
      <c r="I13372" t="s">
        <v>307</v>
      </c>
      <c r="K13372" t="s">
        <v>78</v>
      </c>
      <c r="O13372" t="s">
        <v>195</v>
      </c>
      <c r="P13372">
        <v>2050</v>
      </c>
    </row>
    <row r="13373" spans="1:17" hidden="1" x14ac:dyDescent="0.25">
      <c r="A13373" t="s">
        <v>714</v>
      </c>
      <c r="B13373" t="s">
        <v>715</v>
      </c>
      <c r="C13373" t="s">
        <v>716</v>
      </c>
      <c r="D13373" t="s">
        <v>688</v>
      </c>
      <c r="E13373" t="s">
        <v>689</v>
      </c>
      <c r="F13373" t="s">
        <v>188</v>
      </c>
      <c r="G13373" t="s">
        <v>244</v>
      </c>
      <c r="H13373" t="s">
        <v>358</v>
      </c>
      <c r="I13373" t="s">
        <v>307</v>
      </c>
      <c r="K13373" t="s">
        <v>78</v>
      </c>
      <c r="O13373" t="s">
        <v>265</v>
      </c>
      <c r="P13373">
        <v>2050</v>
      </c>
    </row>
    <row r="13374" spans="1:17" hidden="1" x14ac:dyDescent="0.25">
      <c r="A13374" t="s">
        <v>714</v>
      </c>
      <c r="B13374" t="s">
        <v>715</v>
      </c>
      <c r="C13374" t="s">
        <v>716</v>
      </c>
      <c r="D13374" t="s">
        <v>688</v>
      </c>
      <c r="E13374" t="s">
        <v>689</v>
      </c>
      <c r="F13374" t="s">
        <v>188</v>
      </c>
      <c r="G13374" t="s">
        <v>244</v>
      </c>
      <c r="H13374" t="s">
        <v>358</v>
      </c>
      <c r="I13374" t="s">
        <v>307</v>
      </c>
      <c r="K13374" t="s">
        <v>78</v>
      </c>
      <c r="O13374" t="s">
        <v>266</v>
      </c>
      <c r="P13374">
        <v>2050</v>
      </c>
    </row>
    <row r="13375" spans="1:17" hidden="1" x14ac:dyDescent="0.2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hidden="1" x14ac:dyDescent="0.2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hidden="1" x14ac:dyDescent="0.2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hidden="1" x14ac:dyDescent="0.2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hidden="1" x14ac:dyDescent="0.2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hidden="1" x14ac:dyDescent="0.2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hidden="1" x14ac:dyDescent="0.2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hidden="1" x14ac:dyDescent="0.2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hidden="1" x14ac:dyDescent="0.2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hidden="1" x14ac:dyDescent="0.2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hidden="1" x14ac:dyDescent="0.2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hidden="1" x14ac:dyDescent="0.2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hidden="1" x14ac:dyDescent="0.2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hidden="1" x14ac:dyDescent="0.2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hidden="1" x14ac:dyDescent="0.2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hidden="1" x14ac:dyDescent="0.2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hidden="1" x14ac:dyDescent="0.2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hidden="1" x14ac:dyDescent="0.2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hidden="1" x14ac:dyDescent="0.2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hidden="1" x14ac:dyDescent="0.2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hidden="1" x14ac:dyDescent="0.2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hidden="1" x14ac:dyDescent="0.2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hidden="1" x14ac:dyDescent="0.2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hidden="1" x14ac:dyDescent="0.2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hidden="1" x14ac:dyDescent="0.2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hidden="1" x14ac:dyDescent="0.2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hidden="1" x14ac:dyDescent="0.2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hidden="1" x14ac:dyDescent="0.2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hidden="1" x14ac:dyDescent="0.2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hidden="1" x14ac:dyDescent="0.2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hidden="1" x14ac:dyDescent="0.2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hidden="1" x14ac:dyDescent="0.2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hidden="1" x14ac:dyDescent="0.2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hidden="1" x14ac:dyDescent="0.2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hidden="1" x14ac:dyDescent="0.2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hidden="1" x14ac:dyDescent="0.2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hidden="1" x14ac:dyDescent="0.2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hidden="1" x14ac:dyDescent="0.2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hidden="1" x14ac:dyDescent="0.2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hidden="1" x14ac:dyDescent="0.2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hidden="1" x14ac:dyDescent="0.2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hidden="1" x14ac:dyDescent="0.2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hidden="1" x14ac:dyDescent="0.2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hidden="1" x14ac:dyDescent="0.2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hidden="1" x14ac:dyDescent="0.2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hidden="1" x14ac:dyDescent="0.2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hidden="1" x14ac:dyDescent="0.2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hidden="1" x14ac:dyDescent="0.2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hidden="1" x14ac:dyDescent="0.2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hidden="1" x14ac:dyDescent="0.2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hidden="1" x14ac:dyDescent="0.2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hidden="1" x14ac:dyDescent="0.2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hidden="1" x14ac:dyDescent="0.2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hidden="1" x14ac:dyDescent="0.2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hidden="1" x14ac:dyDescent="0.2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hidden="1" x14ac:dyDescent="0.2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hidden="1" x14ac:dyDescent="0.2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hidden="1" x14ac:dyDescent="0.2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hidden="1" x14ac:dyDescent="0.2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hidden="1" x14ac:dyDescent="0.2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hidden="1" x14ac:dyDescent="0.2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hidden="1" x14ac:dyDescent="0.2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hidden="1" x14ac:dyDescent="0.2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hidden="1" x14ac:dyDescent="0.2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hidden="1" x14ac:dyDescent="0.2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hidden="1" x14ac:dyDescent="0.2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hidden="1" x14ac:dyDescent="0.2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hidden="1" x14ac:dyDescent="0.2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hidden="1" x14ac:dyDescent="0.2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hidden="1" x14ac:dyDescent="0.2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hidden="1" x14ac:dyDescent="0.2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hidden="1" x14ac:dyDescent="0.2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hidden="1" x14ac:dyDescent="0.2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hidden="1" x14ac:dyDescent="0.2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hidden="1" x14ac:dyDescent="0.2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hidden="1" x14ac:dyDescent="0.2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hidden="1" x14ac:dyDescent="0.2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hidden="1" x14ac:dyDescent="0.2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hidden="1" x14ac:dyDescent="0.2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hidden="1" x14ac:dyDescent="0.2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hidden="1" x14ac:dyDescent="0.2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hidden="1" x14ac:dyDescent="0.2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hidden="1" x14ac:dyDescent="0.2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hidden="1" x14ac:dyDescent="0.2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hidden="1" x14ac:dyDescent="0.2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hidden="1" x14ac:dyDescent="0.2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hidden="1" x14ac:dyDescent="0.2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hidden="1" x14ac:dyDescent="0.2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hidden="1" x14ac:dyDescent="0.2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hidden="1" x14ac:dyDescent="0.2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hidden="1" x14ac:dyDescent="0.2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hidden="1" x14ac:dyDescent="0.2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hidden="1" x14ac:dyDescent="0.2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hidden="1" x14ac:dyDescent="0.2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hidden="1" x14ac:dyDescent="0.2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hidden="1" x14ac:dyDescent="0.2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hidden="1" x14ac:dyDescent="0.2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hidden="1" x14ac:dyDescent="0.2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hidden="1" x14ac:dyDescent="0.2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hidden="1" x14ac:dyDescent="0.2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hidden="1" x14ac:dyDescent="0.2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hidden="1" x14ac:dyDescent="0.2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hidden="1" x14ac:dyDescent="0.2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hidden="1" x14ac:dyDescent="0.2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hidden="1" x14ac:dyDescent="0.2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hidden="1" x14ac:dyDescent="0.2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hidden="1" x14ac:dyDescent="0.2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hidden="1" x14ac:dyDescent="0.2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hidden="1" x14ac:dyDescent="0.2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hidden="1" x14ac:dyDescent="0.2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hidden="1" x14ac:dyDescent="0.2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hidden="1" x14ac:dyDescent="0.2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hidden="1" x14ac:dyDescent="0.2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hidden="1" x14ac:dyDescent="0.2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hidden="1" x14ac:dyDescent="0.2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hidden="1" x14ac:dyDescent="0.2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hidden="1" x14ac:dyDescent="0.2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hidden="1" x14ac:dyDescent="0.2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hidden="1" x14ac:dyDescent="0.2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hidden="1" x14ac:dyDescent="0.2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hidden="1" x14ac:dyDescent="0.2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hidden="1" x14ac:dyDescent="0.2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hidden="1" x14ac:dyDescent="0.2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hidden="1" x14ac:dyDescent="0.2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hidden="1" x14ac:dyDescent="0.2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hidden="1" x14ac:dyDescent="0.2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hidden="1" x14ac:dyDescent="0.25">
      <c r="A13501" t="s">
        <v>717</v>
      </c>
      <c r="B13501" t="s">
        <v>718</v>
      </c>
      <c r="C13501" t="s">
        <v>719</v>
      </c>
      <c r="D13501" t="s">
        <v>688</v>
      </c>
      <c r="E13501" t="s">
        <v>689</v>
      </c>
      <c r="F13501" t="s">
        <v>188</v>
      </c>
      <c r="G13501" t="s">
        <v>219</v>
      </c>
      <c r="H13501" t="s">
        <v>220</v>
      </c>
      <c r="I13501" t="s">
        <v>221</v>
      </c>
      <c r="K13501" t="s">
        <v>222</v>
      </c>
      <c r="O13501" t="s">
        <v>195</v>
      </c>
      <c r="P13501">
        <v>2020</v>
      </c>
    </row>
    <row r="13502" spans="1:17" hidden="1" x14ac:dyDescent="0.25">
      <c r="A13502" t="s">
        <v>717</v>
      </c>
      <c r="B13502" t="s">
        <v>718</v>
      </c>
      <c r="C13502" t="s">
        <v>719</v>
      </c>
      <c r="D13502" t="s">
        <v>688</v>
      </c>
      <c r="E13502" t="s">
        <v>689</v>
      </c>
      <c r="F13502" t="s">
        <v>188</v>
      </c>
      <c r="G13502" t="s">
        <v>219</v>
      </c>
      <c r="H13502" t="s">
        <v>220</v>
      </c>
      <c r="I13502" t="s">
        <v>221</v>
      </c>
      <c r="K13502" t="s">
        <v>222</v>
      </c>
      <c r="O13502" t="s">
        <v>195</v>
      </c>
      <c r="P13502">
        <v>2025</v>
      </c>
    </row>
    <row r="13503" spans="1:17" hidden="1" x14ac:dyDescent="0.25">
      <c r="A13503" t="s">
        <v>717</v>
      </c>
      <c r="B13503" t="s">
        <v>718</v>
      </c>
      <c r="C13503" t="s">
        <v>719</v>
      </c>
      <c r="D13503" t="s">
        <v>688</v>
      </c>
      <c r="E13503" t="s">
        <v>689</v>
      </c>
      <c r="F13503" t="s">
        <v>188</v>
      </c>
      <c r="G13503" t="s">
        <v>219</v>
      </c>
      <c r="H13503" t="s">
        <v>220</v>
      </c>
      <c r="I13503" t="s">
        <v>221</v>
      </c>
      <c r="K13503" t="s">
        <v>222</v>
      </c>
      <c r="O13503" t="s">
        <v>265</v>
      </c>
      <c r="P13503">
        <v>2025</v>
      </c>
    </row>
    <row r="13504" spans="1:17" hidden="1" x14ac:dyDescent="0.25">
      <c r="A13504" t="s">
        <v>717</v>
      </c>
      <c r="B13504" t="s">
        <v>718</v>
      </c>
      <c r="C13504" t="s">
        <v>719</v>
      </c>
      <c r="D13504" t="s">
        <v>688</v>
      </c>
      <c r="E13504" t="s">
        <v>689</v>
      </c>
      <c r="F13504" t="s">
        <v>188</v>
      </c>
      <c r="G13504" t="s">
        <v>219</v>
      </c>
      <c r="H13504" t="s">
        <v>220</v>
      </c>
      <c r="I13504" t="s">
        <v>221</v>
      </c>
      <c r="K13504" t="s">
        <v>222</v>
      </c>
      <c r="O13504" t="s">
        <v>266</v>
      </c>
      <c r="P13504">
        <v>2025</v>
      </c>
    </row>
    <row r="13505" spans="1:16" hidden="1" x14ac:dyDescent="0.25">
      <c r="A13505" t="s">
        <v>717</v>
      </c>
      <c r="B13505" t="s">
        <v>718</v>
      </c>
      <c r="C13505" t="s">
        <v>719</v>
      </c>
      <c r="D13505" t="s">
        <v>688</v>
      </c>
      <c r="E13505" t="s">
        <v>689</v>
      </c>
      <c r="F13505" t="s">
        <v>188</v>
      </c>
      <c r="G13505" t="s">
        <v>219</v>
      </c>
      <c r="H13505" t="s">
        <v>220</v>
      </c>
      <c r="I13505" t="s">
        <v>221</v>
      </c>
      <c r="K13505" t="s">
        <v>222</v>
      </c>
      <c r="O13505" t="s">
        <v>195</v>
      </c>
      <c r="P13505">
        <v>2030</v>
      </c>
    </row>
    <row r="13506" spans="1:16" hidden="1" x14ac:dyDescent="0.25">
      <c r="A13506" t="s">
        <v>717</v>
      </c>
      <c r="B13506" t="s">
        <v>718</v>
      </c>
      <c r="C13506" t="s">
        <v>719</v>
      </c>
      <c r="D13506" t="s">
        <v>688</v>
      </c>
      <c r="E13506" t="s">
        <v>689</v>
      </c>
      <c r="F13506" t="s">
        <v>188</v>
      </c>
      <c r="G13506" t="s">
        <v>219</v>
      </c>
      <c r="H13506" t="s">
        <v>220</v>
      </c>
      <c r="I13506" t="s">
        <v>221</v>
      </c>
      <c r="K13506" t="s">
        <v>222</v>
      </c>
      <c r="O13506" t="s">
        <v>195</v>
      </c>
      <c r="P13506">
        <v>2040</v>
      </c>
    </row>
    <row r="13507" spans="1:16" hidden="1" x14ac:dyDescent="0.25">
      <c r="A13507" t="s">
        <v>717</v>
      </c>
      <c r="B13507" t="s">
        <v>718</v>
      </c>
      <c r="C13507" t="s">
        <v>719</v>
      </c>
      <c r="D13507" t="s">
        <v>688</v>
      </c>
      <c r="E13507" t="s">
        <v>689</v>
      </c>
      <c r="F13507" t="s">
        <v>188</v>
      </c>
      <c r="G13507" t="s">
        <v>219</v>
      </c>
      <c r="H13507" t="s">
        <v>220</v>
      </c>
      <c r="I13507" t="s">
        <v>221</v>
      </c>
      <c r="K13507" t="s">
        <v>222</v>
      </c>
      <c r="O13507" t="s">
        <v>195</v>
      </c>
      <c r="P13507">
        <v>2050</v>
      </c>
    </row>
    <row r="13508" spans="1:16" hidden="1" x14ac:dyDescent="0.25">
      <c r="A13508" t="s">
        <v>717</v>
      </c>
      <c r="B13508" t="s">
        <v>718</v>
      </c>
      <c r="C13508" t="s">
        <v>719</v>
      </c>
      <c r="D13508" t="s">
        <v>688</v>
      </c>
      <c r="E13508" t="s">
        <v>689</v>
      </c>
      <c r="F13508" t="s">
        <v>188</v>
      </c>
      <c r="G13508" t="s">
        <v>219</v>
      </c>
      <c r="H13508" t="s">
        <v>220</v>
      </c>
      <c r="I13508" t="s">
        <v>221</v>
      </c>
      <c r="K13508" t="s">
        <v>222</v>
      </c>
      <c r="O13508" t="s">
        <v>265</v>
      </c>
      <c r="P13508">
        <v>2050</v>
      </c>
    </row>
    <row r="13509" spans="1:16" hidden="1" x14ac:dyDescent="0.25">
      <c r="A13509" t="s">
        <v>717</v>
      </c>
      <c r="B13509" t="s">
        <v>718</v>
      </c>
      <c r="C13509" t="s">
        <v>719</v>
      </c>
      <c r="D13509" t="s">
        <v>688</v>
      </c>
      <c r="E13509" t="s">
        <v>689</v>
      </c>
      <c r="F13509" t="s">
        <v>188</v>
      </c>
      <c r="G13509" t="s">
        <v>219</v>
      </c>
      <c r="H13509" t="s">
        <v>220</v>
      </c>
      <c r="I13509" t="s">
        <v>221</v>
      </c>
      <c r="K13509" t="s">
        <v>222</v>
      </c>
      <c r="O13509" t="s">
        <v>266</v>
      </c>
      <c r="P13509">
        <v>2050</v>
      </c>
    </row>
    <row r="13510" spans="1:16" hidden="1" x14ac:dyDescent="0.25">
      <c r="A13510" t="s">
        <v>717</v>
      </c>
      <c r="B13510" t="s">
        <v>718</v>
      </c>
      <c r="C13510" t="s">
        <v>719</v>
      </c>
      <c r="D13510" t="s">
        <v>688</v>
      </c>
      <c r="E13510" t="s">
        <v>689</v>
      </c>
      <c r="F13510" t="s">
        <v>188</v>
      </c>
      <c r="G13510" t="s">
        <v>219</v>
      </c>
      <c r="H13510" t="s">
        <v>224</v>
      </c>
      <c r="I13510" t="s">
        <v>225</v>
      </c>
      <c r="K13510" t="s">
        <v>222</v>
      </c>
      <c r="O13510" t="s">
        <v>195</v>
      </c>
      <c r="P13510">
        <v>2020</v>
      </c>
    </row>
    <row r="13511" spans="1:16" hidden="1" x14ac:dyDescent="0.25">
      <c r="A13511" t="s">
        <v>717</v>
      </c>
      <c r="B13511" t="s">
        <v>718</v>
      </c>
      <c r="C13511" t="s">
        <v>719</v>
      </c>
      <c r="D13511" t="s">
        <v>688</v>
      </c>
      <c r="E13511" t="s">
        <v>689</v>
      </c>
      <c r="F13511" t="s">
        <v>188</v>
      </c>
      <c r="G13511" t="s">
        <v>219</v>
      </c>
      <c r="H13511" t="s">
        <v>224</v>
      </c>
      <c r="I13511" t="s">
        <v>225</v>
      </c>
      <c r="K13511" t="s">
        <v>222</v>
      </c>
      <c r="O13511" t="s">
        <v>195</v>
      </c>
      <c r="P13511">
        <v>2025</v>
      </c>
    </row>
    <row r="13512" spans="1:16" hidden="1" x14ac:dyDescent="0.25">
      <c r="A13512" t="s">
        <v>717</v>
      </c>
      <c r="B13512" t="s">
        <v>718</v>
      </c>
      <c r="C13512" t="s">
        <v>719</v>
      </c>
      <c r="D13512" t="s">
        <v>688</v>
      </c>
      <c r="E13512" t="s">
        <v>689</v>
      </c>
      <c r="F13512" t="s">
        <v>188</v>
      </c>
      <c r="G13512" t="s">
        <v>219</v>
      </c>
      <c r="H13512" t="s">
        <v>224</v>
      </c>
      <c r="I13512" t="s">
        <v>225</v>
      </c>
      <c r="K13512" t="s">
        <v>222</v>
      </c>
      <c r="O13512" t="s">
        <v>265</v>
      </c>
      <c r="P13512">
        <v>2025</v>
      </c>
    </row>
    <row r="13513" spans="1:16" hidden="1" x14ac:dyDescent="0.25">
      <c r="A13513" t="s">
        <v>717</v>
      </c>
      <c r="B13513" t="s">
        <v>718</v>
      </c>
      <c r="C13513" t="s">
        <v>719</v>
      </c>
      <c r="D13513" t="s">
        <v>688</v>
      </c>
      <c r="E13513" t="s">
        <v>689</v>
      </c>
      <c r="F13513" t="s">
        <v>188</v>
      </c>
      <c r="G13513" t="s">
        <v>219</v>
      </c>
      <c r="H13513" t="s">
        <v>224</v>
      </c>
      <c r="I13513" t="s">
        <v>225</v>
      </c>
      <c r="K13513" t="s">
        <v>222</v>
      </c>
      <c r="O13513" t="s">
        <v>266</v>
      </c>
      <c r="P13513">
        <v>2025</v>
      </c>
    </row>
    <row r="13514" spans="1:16" hidden="1" x14ac:dyDescent="0.25">
      <c r="A13514" t="s">
        <v>717</v>
      </c>
      <c r="B13514" t="s">
        <v>718</v>
      </c>
      <c r="C13514" t="s">
        <v>719</v>
      </c>
      <c r="D13514" t="s">
        <v>688</v>
      </c>
      <c r="E13514" t="s">
        <v>689</v>
      </c>
      <c r="F13514" t="s">
        <v>188</v>
      </c>
      <c r="G13514" t="s">
        <v>219</v>
      </c>
      <c r="H13514" t="s">
        <v>224</v>
      </c>
      <c r="I13514" t="s">
        <v>225</v>
      </c>
      <c r="K13514" t="s">
        <v>222</v>
      </c>
      <c r="O13514" t="s">
        <v>195</v>
      </c>
      <c r="P13514">
        <v>2030</v>
      </c>
    </row>
    <row r="13515" spans="1:16" hidden="1" x14ac:dyDescent="0.25">
      <c r="A13515" t="s">
        <v>717</v>
      </c>
      <c r="B13515" t="s">
        <v>718</v>
      </c>
      <c r="C13515" t="s">
        <v>719</v>
      </c>
      <c r="D13515" t="s">
        <v>688</v>
      </c>
      <c r="E13515" t="s">
        <v>689</v>
      </c>
      <c r="F13515" t="s">
        <v>188</v>
      </c>
      <c r="G13515" t="s">
        <v>219</v>
      </c>
      <c r="H13515" t="s">
        <v>224</v>
      </c>
      <c r="I13515" t="s">
        <v>225</v>
      </c>
      <c r="K13515" t="s">
        <v>222</v>
      </c>
      <c r="O13515" t="s">
        <v>195</v>
      </c>
      <c r="P13515">
        <v>2040</v>
      </c>
    </row>
    <row r="13516" spans="1:16" hidden="1" x14ac:dyDescent="0.25">
      <c r="A13516" t="s">
        <v>717</v>
      </c>
      <c r="B13516" t="s">
        <v>718</v>
      </c>
      <c r="C13516" t="s">
        <v>719</v>
      </c>
      <c r="D13516" t="s">
        <v>688</v>
      </c>
      <c r="E13516" t="s">
        <v>689</v>
      </c>
      <c r="F13516" t="s">
        <v>188</v>
      </c>
      <c r="G13516" t="s">
        <v>219</v>
      </c>
      <c r="H13516" t="s">
        <v>224</v>
      </c>
      <c r="I13516" t="s">
        <v>225</v>
      </c>
      <c r="K13516" t="s">
        <v>222</v>
      </c>
      <c r="O13516" t="s">
        <v>195</v>
      </c>
      <c r="P13516">
        <v>2050</v>
      </c>
    </row>
    <row r="13517" spans="1:16" hidden="1" x14ac:dyDescent="0.25">
      <c r="A13517" t="s">
        <v>717</v>
      </c>
      <c r="B13517" t="s">
        <v>718</v>
      </c>
      <c r="C13517" t="s">
        <v>719</v>
      </c>
      <c r="D13517" t="s">
        <v>688</v>
      </c>
      <c r="E13517" t="s">
        <v>689</v>
      </c>
      <c r="F13517" t="s">
        <v>188</v>
      </c>
      <c r="G13517" t="s">
        <v>219</v>
      </c>
      <c r="H13517" t="s">
        <v>224</v>
      </c>
      <c r="I13517" t="s">
        <v>225</v>
      </c>
      <c r="K13517" t="s">
        <v>222</v>
      </c>
      <c r="O13517" t="s">
        <v>265</v>
      </c>
      <c r="P13517">
        <v>2050</v>
      </c>
    </row>
    <row r="13518" spans="1:16" hidden="1" x14ac:dyDescent="0.25">
      <c r="A13518" t="s">
        <v>717</v>
      </c>
      <c r="B13518" t="s">
        <v>718</v>
      </c>
      <c r="C13518" t="s">
        <v>719</v>
      </c>
      <c r="D13518" t="s">
        <v>688</v>
      </c>
      <c r="E13518" t="s">
        <v>689</v>
      </c>
      <c r="F13518" t="s">
        <v>188</v>
      </c>
      <c r="G13518" t="s">
        <v>219</v>
      </c>
      <c r="H13518" t="s">
        <v>224</v>
      </c>
      <c r="I13518" t="s">
        <v>225</v>
      </c>
      <c r="K13518" t="s">
        <v>222</v>
      </c>
      <c r="O13518" t="s">
        <v>266</v>
      </c>
      <c r="P13518">
        <v>2050</v>
      </c>
    </row>
    <row r="13519" spans="1:16" hidden="1" x14ac:dyDescent="0.25">
      <c r="A13519" t="s">
        <v>717</v>
      </c>
      <c r="B13519" t="s">
        <v>718</v>
      </c>
      <c r="C13519" t="s">
        <v>719</v>
      </c>
      <c r="D13519" t="s">
        <v>688</v>
      </c>
      <c r="E13519" t="s">
        <v>689</v>
      </c>
      <c r="F13519" t="s">
        <v>188</v>
      </c>
      <c r="G13519" t="s">
        <v>219</v>
      </c>
      <c r="H13519" t="s">
        <v>226</v>
      </c>
      <c r="I13519" t="s">
        <v>227</v>
      </c>
      <c r="K13519" t="s">
        <v>222</v>
      </c>
      <c r="O13519" t="s">
        <v>195</v>
      </c>
      <c r="P13519">
        <v>2020</v>
      </c>
    </row>
    <row r="13520" spans="1:16" hidden="1" x14ac:dyDescent="0.25">
      <c r="A13520" t="s">
        <v>717</v>
      </c>
      <c r="B13520" t="s">
        <v>718</v>
      </c>
      <c r="C13520" t="s">
        <v>719</v>
      </c>
      <c r="D13520" t="s">
        <v>688</v>
      </c>
      <c r="E13520" t="s">
        <v>689</v>
      </c>
      <c r="F13520" t="s">
        <v>188</v>
      </c>
      <c r="G13520" t="s">
        <v>219</v>
      </c>
      <c r="H13520" t="s">
        <v>226</v>
      </c>
      <c r="I13520" t="s">
        <v>227</v>
      </c>
      <c r="K13520" t="s">
        <v>222</v>
      </c>
      <c r="O13520" t="s">
        <v>195</v>
      </c>
      <c r="P13520">
        <v>2025</v>
      </c>
    </row>
    <row r="13521" spans="1:16" hidden="1" x14ac:dyDescent="0.25">
      <c r="A13521" t="s">
        <v>717</v>
      </c>
      <c r="B13521" t="s">
        <v>718</v>
      </c>
      <c r="C13521" t="s">
        <v>719</v>
      </c>
      <c r="D13521" t="s">
        <v>688</v>
      </c>
      <c r="E13521" t="s">
        <v>689</v>
      </c>
      <c r="F13521" t="s">
        <v>188</v>
      </c>
      <c r="G13521" t="s">
        <v>219</v>
      </c>
      <c r="H13521" t="s">
        <v>226</v>
      </c>
      <c r="I13521" t="s">
        <v>227</v>
      </c>
      <c r="K13521" t="s">
        <v>222</v>
      </c>
      <c r="O13521" t="s">
        <v>265</v>
      </c>
      <c r="P13521">
        <v>2025</v>
      </c>
    </row>
    <row r="13522" spans="1:16" hidden="1" x14ac:dyDescent="0.25">
      <c r="A13522" t="s">
        <v>717</v>
      </c>
      <c r="B13522" t="s">
        <v>718</v>
      </c>
      <c r="C13522" t="s">
        <v>719</v>
      </c>
      <c r="D13522" t="s">
        <v>688</v>
      </c>
      <c r="E13522" t="s">
        <v>689</v>
      </c>
      <c r="F13522" t="s">
        <v>188</v>
      </c>
      <c r="G13522" t="s">
        <v>219</v>
      </c>
      <c r="H13522" t="s">
        <v>226</v>
      </c>
      <c r="I13522" t="s">
        <v>227</v>
      </c>
      <c r="K13522" t="s">
        <v>222</v>
      </c>
      <c r="O13522" t="s">
        <v>266</v>
      </c>
      <c r="P13522">
        <v>2025</v>
      </c>
    </row>
    <row r="13523" spans="1:16" hidden="1" x14ac:dyDescent="0.25">
      <c r="A13523" t="s">
        <v>717</v>
      </c>
      <c r="B13523" t="s">
        <v>718</v>
      </c>
      <c r="C13523" t="s">
        <v>719</v>
      </c>
      <c r="D13523" t="s">
        <v>688</v>
      </c>
      <c r="E13523" t="s">
        <v>689</v>
      </c>
      <c r="F13523" t="s">
        <v>188</v>
      </c>
      <c r="G13523" t="s">
        <v>219</v>
      </c>
      <c r="H13523" t="s">
        <v>226</v>
      </c>
      <c r="I13523" t="s">
        <v>227</v>
      </c>
      <c r="K13523" t="s">
        <v>222</v>
      </c>
      <c r="O13523" t="s">
        <v>195</v>
      </c>
      <c r="P13523">
        <v>2030</v>
      </c>
    </row>
    <row r="13524" spans="1:16" hidden="1" x14ac:dyDescent="0.25">
      <c r="A13524" t="s">
        <v>717</v>
      </c>
      <c r="B13524" t="s">
        <v>718</v>
      </c>
      <c r="C13524" t="s">
        <v>719</v>
      </c>
      <c r="D13524" t="s">
        <v>688</v>
      </c>
      <c r="E13524" t="s">
        <v>689</v>
      </c>
      <c r="F13524" t="s">
        <v>188</v>
      </c>
      <c r="G13524" t="s">
        <v>219</v>
      </c>
      <c r="H13524" t="s">
        <v>226</v>
      </c>
      <c r="I13524" t="s">
        <v>227</v>
      </c>
      <c r="K13524" t="s">
        <v>222</v>
      </c>
      <c r="O13524" t="s">
        <v>195</v>
      </c>
      <c r="P13524">
        <v>2040</v>
      </c>
    </row>
    <row r="13525" spans="1:16" hidden="1" x14ac:dyDescent="0.25">
      <c r="A13525" t="s">
        <v>717</v>
      </c>
      <c r="B13525" t="s">
        <v>718</v>
      </c>
      <c r="C13525" t="s">
        <v>719</v>
      </c>
      <c r="D13525" t="s">
        <v>688</v>
      </c>
      <c r="E13525" t="s">
        <v>689</v>
      </c>
      <c r="F13525" t="s">
        <v>188</v>
      </c>
      <c r="G13525" t="s">
        <v>219</v>
      </c>
      <c r="H13525" t="s">
        <v>226</v>
      </c>
      <c r="I13525" t="s">
        <v>227</v>
      </c>
      <c r="K13525" t="s">
        <v>222</v>
      </c>
      <c r="O13525" t="s">
        <v>195</v>
      </c>
      <c r="P13525">
        <v>2050</v>
      </c>
    </row>
    <row r="13526" spans="1:16" hidden="1" x14ac:dyDescent="0.25">
      <c r="A13526" t="s">
        <v>717</v>
      </c>
      <c r="B13526" t="s">
        <v>718</v>
      </c>
      <c r="C13526" t="s">
        <v>719</v>
      </c>
      <c r="D13526" t="s">
        <v>688</v>
      </c>
      <c r="E13526" t="s">
        <v>689</v>
      </c>
      <c r="F13526" t="s">
        <v>188</v>
      </c>
      <c r="G13526" t="s">
        <v>219</v>
      </c>
      <c r="H13526" t="s">
        <v>226</v>
      </c>
      <c r="I13526" t="s">
        <v>227</v>
      </c>
      <c r="K13526" t="s">
        <v>222</v>
      </c>
      <c r="O13526" t="s">
        <v>265</v>
      </c>
      <c r="P13526">
        <v>2050</v>
      </c>
    </row>
    <row r="13527" spans="1:16" hidden="1" x14ac:dyDescent="0.25">
      <c r="A13527" t="s">
        <v>717</v>
      </c>
      <c r="B13527" t="s">
        <v>718</v>
      </c>
      <c r="C13527" t="s">
        <v>719</v>
      </c>
      <c r="D13527" t="s">
        <v>688</v>
      </c>
      <c r="E13527" t="s">
        <v>689</v>
      </c>
      <c r="F13527" t="s">
        <v>188</v>
      </c>
      <c r="G13527" t="s">
        <v>219</v>
      </c>
      <c r="H13527" t="s">
        <v>226</v>
      </c>
      <c r="I13527" t="s">
        <v>227</v>
      </c>
      <c r="K13527" t="s">
        <v>222</v>
      </c>
      <c r="O13527" t="s">
        <v>266</v>
      </c>
      <c r="P13527">
        <v>2050</v>
      </c>
    </row>
    <row r="13528" spans="1:16" hidden="1" x14ac:dyDescent="0.25">
      <c r="A13528" t="s">
        <v>717</v>
      </c>
      <c r="B13528" t="s">
        <v>718</v>
      </c>
      <c r="C13528" t="s">
        <v>719</v>
      </c>
      <c r="D13528" t="s">
        <v>688</v>
      </c>
      <c r="E13528" t="s">
        <v>689</v>
      </c>
      <c r="F13528" t="s">
        <v>188</v>
      </c>
      <c r="G13528" t="s">
        <v>219</v>
      </c>
      <c r="H13528" t="s">
        <v>318</v>
      </c>
      <c r="I13528" t="s">
        <v>319</v>
      </c>
      <c r="K13528" t="s">
        <v>222</v>
      </c>
      <c r="O13528" t="s">
        <v>195</v>
      </c>
      <c r="P13528">
        <v>2020</v>
      </c>
    </row>
    <row r="13529" spans="1:16" hidden="1" x14ac:dyDescent="0.25">
      <c r="A13529" t="s">
        <v>717</v>
      </c>
      <c r="B13529" t="s">
        <v>718</v>
      </c>
      <c r="C13529" t="s">
        <v>719</v>
      </c>
      <c r="D13529" t="s">
        <v>688</v>
      </c>
      <c r="E13529" t="s">
        <v>689</v>
      </c>
      <c r="F13529" t="s">
        <v>188</v>
      </c>
      <c r="G13529" t="s">
        <v>219</v>
      </c>
      <c r="H13529" t="s">
        <v>318</v>
      </c>
      <c r="I13529" t="s">
        <v>319</v>
      </c>
      <c r="K13529" t="s">
        <v>222</v>
      </c>
      <c r="O13529" t="s">
        <v>195</v>
      </c>
      <c r="P13529">
        <v>2025</v>
      </c>
    </row>
    <row r="13530" spans="1:16" hidden="1" x14ac:dyDescent="0.25">
      <c r="A13530" t="s">
        <v>717</v>
      </c>
      <c r="B13530" t="s">
        <v>718</v>
      </c>
      <c r="C13530" t="s">
        <v>719</v>
      </c>
      <c r="D13530" t="s">
        <v>688</v>
      </c>
      <c r="E13530" t="s">
        <v>689</v>
      </c>
      <c r="F13530" t="s">
        <v>188</v>
      </c>
      <c r="G13530" t="s">
        <v>219</v>
      </c>
      <c r="H13530" t="s">
        <v>318</v>
      </c>
      <c r="I13530" t="s">
        <v>319</v>
      </c>
      <c r="K13530" t="s">
        <v>222</v>
      </c>
      <c r="O13530" t="s">
        <v>265</v>
      </c>
      <c r="P13530">
        <v>2025</v>
      </c>
    </row>
    <row r="13531" spans="1:16" hidden="1" x14ac:dyDescent="0.25">
      <c r="A13531" t="s">
        <v>717</v>
      </c>
      <c r="B13531" t="s">
        <v>718</v>
      </c>
      <c r="C13531" t="s">
        <v>719</v>
      </c>
      <c r="D13531" t="s">
        <v>688</v>
      </c>
      <c r="E13531" t="s">
        <v>689</v>
      </c>
      <c r="F13531" t="s">
        <v>188</v>
      </c>
      <c r="G13531" t="s">
        <v>219</v>
      </c>
      <c r="H13531" t="s">
        <v>318</v>
      </c>
      <c r="I13531" t="s">
        <v>319</v>
      </c>
      <c r="K13531" t="s">
        <v>222</v>
      </c>
      <c r="O13531" t="s">
        <v>266</v>
      </c>
      <c r="P13531">
        <v>2025</v>
      </c>
    </row>
    <row r="13532" spans="1:16" hidden="1" x14ac:dyDescent="0.25">
      <c r="A13532" t="s">
        <v>717</v>
      </c>
      <c r="B13532" t="s">
        <v>718</v>
      </c>
      <c r="C13532" t="s">
        <v>719</v>
      </c>
      <c r="D13532" t="s">
        <v>688</v>
      </c>
      <c r="E13532" t="s">
        <v>689</v>
      </c>
      <c r="F13532" t="s">
        <v>188</v>
      </c>
      <c r="G13532" t="s">
        <v>219</v>
      </c>
      <c r="H13532" t="s">
        <v>318</v>
      </c>
      <c r="I13532" t="s">
        <v>319</v>
      </c>
      <c r="K13532" t="s">
        <v>222</v>
      </c>
      <c r="O13532" t="s">
        <v>195</v>
      </c>
      <c r="P13532">
        <v>2030</v>
      </c>
    </row>
    <row r="13533" spans="1:16" hidden="1" x14ac:dyDescent="0.25">
      <c r="A13533" t="s">
        <v>717</v>
      </c>
      <c r="B13533" t="s">
        <v>718</v>
      </c>
      <c r="C13533" t="s">
        <v>719</v>
      </c>
      <c r="D13533" t="s">
        <v>688</v>
      </c>
      <c r="E13533" t="s">
        <v>689</v>
      </c>
      <c r="F13533" t="s">
        <v>188</v>
      </c>
      <c r="G13533" t="s">
        <v>219</v>
      </c>
      <c r="H13533" t="s">
        <v>318</v>
      </c>
      <c r="I13533" t="s">
        <v>319</v>
      </c>
      <c r="K13533" t="s">
        <v>222</v>
      </c>
      <c r="O13533" t="s">
        <v>195</v>
      </c>
      <c r="P13533">
        <v>2040</v>
      </c>
    </row>
    <row r="13534" spans="1:16" hidden="1" x14ac:dyDescent="0.25">
      <c r="A13534" t="s">
        <v>717</v>
      </c>
      <c r="B13534" t="s">
        <v>718</v>
      </c>
      <c r="C13534" t="s">
        <v>719</v>
      </c>
      <c r="D13534" t="s">
        <v>688</v>
      </c>
      <c r="E13534" t="s">
        <v>689</v>
      </c>
      <c r="F13534" t="s">
        <v>188</v>
      </c>
      <c r="G13534" t="s">
        <v>219</v>
      </c>
      <c r="H13534" t="s">
        <v>318</v>
      </c>
      <c r="I13534" t="s">
        <v>319</v>
      </c>
      <c r="K13534" t="s">
        <v>222</v>
      </c>
      <c r="O13534" t="s">
        <v>195</v>
      </c>
      <c r="P13534">
        <v>2050</v>
      </c>
    </row>
    <row r="13535" spans="1:16" hidden="1" x14ac:dyDescent="0.25">
      <c r="A13535" t="s">
        <v>717</v>
      </c>
      <c r="B13535" t="s">
        <v>718</v>
      </c>
      <c r="C13535" t="s">
        <v>719</v>
      </c>
      <c r="D13535" t="s">
        <v>688</v>
      </c>
      <c r="E13535" t="s">
        <v>689</v>
      </c>
      <c r="F13535" t="s">
        <v>188</v>
      </c>
      <c r="G13535" t="s">
        <v>219</v>
      </c>
      <c r="H13535" t="s">
        <v>318</v>
      </c>
      <c r="I13535" t="s">
        <v>319</v>
      </c>
      <c r="K13535" t="s">
        <v>222</v>
      </c>
      <c r="O13535" t="s">
        <v>265</v>
      </c>
      <c r="P13535">
        <v>2050</v>
      </c>
    </row>
    <row r="13536" spans="1:16" hidden="1" x14ac:dyDescent="0.25">
      <c r="A13536" t="s">
        <v>717</v>
      </c>
      <c r="B13536" t="s">
        <v>718</v>
      </c>
      <c r="C13536" t="s">
        <v>719</v>
      </c>
      <c r="D13536" t="s">
        <v>688</v>
      </c>
      <c r="E13536" t="s">
        <v>689</v>
      </c>
      <c r="F13536" t="s">
        <v>188</v>
      </c>
      <c r="G13536" t="s">
        <v>219</v>
      </c>
      <c r="H13536" t="s">
        <v>318</v>
      </c>
      <c r="I13536" t="s">
        <v>319</v>
      </c>
      <c r="K13536" t="s">
        <v>222</v>
      </c>
      <c r="O13536" t="s">
        <v>266</v>
      </c>
      <c r="P13536">
        <v>2050</v>
      </c>
    </row>
    <row r="13537" spans="1:17" hidden="1" x14ac:dyDescent="0.2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hidden="1" x14ac:dyDescent="0.2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hidden="1" x14ac:dyDescent="0.2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hidden="1" x14ac:dyDescent="0.2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hidden="1" x14ac:dyDescent="0.2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hidden="1" x14ac:dyDescent="0.2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hidden="1" x14ac:dyDescent="0.2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hidden="1" x14ac:dyDescent="0.2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hidden="1" x14ac:dyDescent="0.2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hidden="1" x14ac:dyDescent="0.2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hidden="1" x14ac:dyDescent="0.2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hidden="1" x14ac:dyDescent="0.2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hidden="1" x14ac:dyDescent="0.2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hidden="1" x14ac:dyDescent="0.2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hidden="1" x14ac:dyDescent="0.2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hidden="1" x14ac:dyDescent="0.2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hidden="1" x14ac:dyDescent="0.2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hidden="1" x14ac:dyDescent="0.2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hidden="1" x14ac:dyDescent="0.2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hidden="1" x14ac:dyDescent="0.2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hidden="1" x14ac:dyDescent="0.2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hidden="1" x14ac:dyDescent="0.2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hidden="1" x14ac:dyDescent="0.2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hidden="1" x14ac:dyDescent="0.2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hidden="1" x14ac:dyDescent="0.2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hidden="1" x14ac:dyDescent="0.2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hidden="1" x14ac:dyDescent="0.2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hidden="1" x14ac:dyDescent="0.2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hidden="1" x14ac:dyDescent="0.2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hidden="1" x14ac:dyDescent="0.2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hidden="1" x14ac:dyDescent="0.2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hidden="1" x14ac:dyDescent="0.2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hidden="1" x14ac:dyDescent="0.2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hidden="1" x14ac:dyDescent="0.2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hidden="1" x14ac:dyDescent="0.2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hidden="1" x14ac:dyDescent="0.2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hidden="1" x14ac:dyDescent="0.2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hidden="1" x14ac:dyDescent="0.2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hidden="1" x14ac:dyDescent="0.2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hidden="1" x14ac:dyDescent="0.2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hidden="1" x14ac:dyDescent="0.2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hidden="1" x14ac:dyDescent="0.2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hidden="1" x14ac:dyDescent="0.2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hidden="1" x14ac:dyDescent="0.2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hidden="1" x14ac:dyDescent="0.2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hidden="1" x14ac:dyDescent="0.2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hidden="1" x14ac:dyDescent="0.2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hidden="1" x14ac:dyDescent="0.2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hidden="1" x14ac:dyDescent="0.2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hidden="1" x14ac:dyDescent="0.2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hidden="1" x14ac:dyDescent="0.2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hidden="1" x14ac:dyDescent="0.2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hidden="1" x14ac:dyDescent="0.2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hidden="1" x14ac:dyDescent="0.2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hidden="1" x14ac:dyDescent="0.2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hidden="1" x14ac:dyDescent="0.2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hidden="1" x14ac:dyDescent="0.2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hidden="1" x14ac:dyDescent="0.2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hidden="1" x14ac:dyDescent="0.2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hidden="1" x14ac:dyDescent="0.2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hidden="1" x14ac:dyDescent="0.2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hidden="1" x14ac:dyDescent="0.2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hidden="1" x14ac:dyDescent="0.2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hidden="1" x14ac:dyDescent="0.2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hidden="1" x14ac:dyDescent="0.2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hidden="1" x14ac:dyDescent="0.2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hidden="1" x14ac:dyDescent="0.2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hidden="1" x14ac:dyDescent="0.2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hidden="1" x14ac:dyDescent="0.2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hidden="1" x14ac:dyDescent="0.2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hidden="1" x14ac:dyDescent="0.2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hidden="1" x14ac:dyDescent="0.2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hidden="1" x14ac:dyDescent="0.2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hidden="1" x14ac:dyDescent="0.2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hidden="1" x14ac:dyDescent="0.2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hidden="1" x14ac:dyDescent="0.2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hidden="1" x14ac:dyDescent="0.2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hidden="1" x14ac:dyDescent="0.2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hidden="1" x14ac:dyDescent="0.2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hidden="1" x14ac:dyDescent="0.2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hidden="1" x14ac:dyDescent="0.2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hidden="1" x14ac:dyDescent="0.2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hidden="1" x14ac:dyDescent="0.2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hidden="1" x14ac:dyDescent="0.2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hidden="1" x14ac:dyDescent="0.2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hidden="1" x14ac:dyDescent="0.2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hidden="1" x14ac:dyDescent="0.2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hidden="1" x14ac:dyDescent="0.2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hidden="1" x14ac:dyDescent="0.2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hidden="1" x14ac:dyDescent="0.2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hidden="1" x14ac:dyDescent="0.2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hidden="1" x14ac:dyDescent="0.2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hidden="1" x14ac:dyDescent="0.2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hidden="1" x14ac:dyDescent="0.2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hidden="1" x14ac:dyDescent="0.2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hidden="1" x14ac:dyDescent="0.2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hidden="1" x14ac:dyDescent="0.2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hidden="1" x14ac:dyDescent="0.2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hidden="1" x14ac:dyDescent="0.2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hidden="1" x14ac:dyDescent="0.2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hidden="1" x14ac:dyDescent="0.2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hidden="1" x14ac:dyDescent="0.2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hidden="1" x14ac:dyDescent="0.2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hidden="1" x14ac:dyDescent="0.2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hidden="1" x14ac:dyDescent="0.2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hidden="1" x14ac:dyDescent="0.2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hidden="1" x14ac:dyDescent="0.2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hidden="1" x14ac:dyDescent="0.2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hidden="1" x14ac:dyDescent="0.2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hidden="1" x14ac:dyDescent="0.2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hidden="1" x14ac:dyDescent="0.2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hidden="1" x14ac:dyDescent="0.2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hidden="1" x14ac:dyDescent="0.2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hidden="1" x14ac:dyDescent="0.2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hidden="1" x14ac:dyDescent="0.2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hidden="1" x14ac:dyDescent="0.2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hidden="1" x14ac:dyDescent="0.2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hidden="1" x14ac:dyDescent="0.25">
      <c r="A13654" t="s">
        <v>717</v>
      </c>
      <c r="B13654" t="s">
        <v>718</v>
      </c>
      <c r="C13654" t="s">
        <v>719</v>
      </c>
      <c r="D13654" t="s">
        <v>688</v>
      </c>
      <c r="E13654" t="s">
        <v>689</v>
      </c>
      <c r="F13654" t="s">
        <v>188</v>
      </c>
      <c r="G13654" t="s">
        <v>244</v>
      </c>
      <c r="H13654" t="s">
        <v>358</v>
      </c>
      <c r="I13654" t="s">
        <v>307</v>
      </c>
      <c r="K13654" t="s">
        <v>78</v>
      </c>
      <c r="O13654" t="s">
        <v>195</v>
      </c>
      <c r="P13654">
        <v>2020</v>
      </c>
    </row>
    <row r="13655" spans="1:17" hidden="1" x14ac:dyDescent="0.25">
      <c r="A13655" t="s">
        <v>717</v>
      </c>
      <c r="B13655" t="s">
        <v>718</v>
      </c>
      <c r="C13655" t="s">
        <v>719</v>
      </c>
      <c r="D13655" t="s">
        <v>688</v>
      </c>
      <c r="E13655" t="s">
        <v>689</v>
      </c>
      <c r="F13655" t="s">
        <v>188</v>
      </c>
      <c r="G13655" t="s">
        <v>244</v>
      </c>
      <c r="H13655" t="s">
        <v>358</v>
      </c>
      <c r="I13655" t="s">
        <v>307</v>
      </c>
      <c r="K13655" t="s">
        <v>78</v>
      </c>
      <c r="O13655" t="s">
        <v>195</v>
      </c>
      <c r="P13655">
        <v>2025</v>
      </c>
    </row>
    <row r="13656" spans="1:17" hidden="1" x14ac:dyDescent="0.25">
      <c r="A13656" t="s">
        <v>717</v>
      </c>
      <c r="B13656" t="s">
        <v>718</v>
      </c>
      <c r="C13656" t="s">
        <v>719</v>
      </c>
      <c r="D13656" t="s">
        <v>688</v>
      </c>
      <c r="E13656" t="s">
        <v>689</v>
      </c>
      <c r="F13656" t="s">
        <v>188</v>
      </c>
      <c r="G13656" t="s">
        <v>244</v>
      </c>
      <c r="H13656" t="s">
        <v>358</v>
      </c>
      <c r="I13656" t="s">
        <v>307</v>
      </c>
      <c r="K13656" t="s">
        <v>78</v>
      </c>
      <c r="O13656" t="s">
        <v>265</v>
      </c>
      <c r="P13656">
        <v>2025</v>
      </c>
    </row>
    <row r="13657" spans="1:17" hidden="1" x14ac:dyDescent="0.25">
      <c r="A13657" t="s">
        <v>717</v>
      </c>
      <c r="B13657" t="s">
        <v>718</v>
      </c>
      <c r="C13657" t="s">
        <v>719</v>
      </c>
      <c r="D13657" t="s">
        <v>688</v>
      </c>
      <c r="E13657" t="s">
        <v>689</v>
      </c>
      <c r="F13657" t="s">
        <v>188</v>
      </c>
      <c r="G13657" t="s">
        <v>244</v>
      </c>
      <c r="H13657" t="s">
        <v>358</v>
      </c>
      <c r="I13657" t="s">
        <v>307</v>
      </c>
      <c r="K13657" t="s">
        <v>78</v>
      </c>
      <c r="O13657" t="s">
        <v>266</v>
      </c>
      <c r="P13657">
        <v>2025</v>
      </c>
    </row>
    <row r="13658" spans="1:17" hidden="1" x14ac:dyDescent="0.25">
      <c r="A13658" t="s">
        <v>717</v>
      </c>
      <c r="B13658" t="s">
        <v>718</v>
      </c>
      <c r="C13658" t="s">
        <v>719</v>
      </c>
      <c r="D13658" t="s">
        <v>688</v>
      </c>
      <c r="E13658" t="s">
        <v>689</v>
      </c>
      <c r="F13658" t="s">
        <v>188</v>
      </c>
      <c r="G13658" t="s">
        <v>244</v>
      </c>
      <c r="H13658" t="s">
        <v>358</v>
      </c>
      <c r="I13658" t="s">
        <v>307</v>
      </c>
      <c r="K13658" t="s">
        <v>78</v>
      </c>
      <c r="O13658" t="s">
        <v>195</v>
      </c>
      <c r="P13658">
        <v>2030</v>
      </c>
    </row>
    <row r="13659" spans="1:17" hidden="1" x14ac:dyDescent="0.25">
      <c r="A13659" t="s">
        <v>717</v>
      </c>
      <c r="B13659" t="s">
        <v>718</v>
      </c>
      <c r="C13659" t="s">
        <v>719</v>
      </c>
      <c r="D13659" t="s">
        <v>688</v>
      </c>
      <c r="E13659" t="s">
        <v>689</v>
      </c>
      <c r="F13659" t="s">
        <v>188</v>
      </c>
      <c r="G13659" t="s">
        <v>244</v>
      </c>
      <c r="H13659" t="s">
        <v>358</v>
      </c>
      <c r="I13659" t="s">
        <v>307</v>
      </c>
      <c r="K13659" t="s">
        <v>78</v>
      </c>
      <c r="O13659" t="s">
        <v>195</v>
      </c>
      <c r="P13659">
        <v>2040</v>
      </c>
    </row>
    <row r="13660" spans="1:17" hidden="1" x14ac:dyDescent="0.25">
      <c r="A13660" t="s">
        <v>717</v>
      </c>
      <c r="B13660" t="s">
        <v>718</v>
      </c>
      <c r="C13660" t="s">
        <v>719</v>
      </c>
      <c r="D13660" t="s">
        <v>688</v>
      </c>
      <c r="E13660" t="s">
        <v>689</v>
      </c>
      <c r="F13660" t="s">
        <v>188</v>
      </c>
      <c r="G13660" t="s">
        <v>244</v>
      </c>
      <c r="H13660" t="s">
        <v>358</v>
      </c>
      <c r="I13660" t="s">
        <v>307</v>
      </c>
      <c r="K13660" t="s">
        <v>78</v>
      </c>
      <c r="O13660" t="s">
        <v>195</v>
      </c>
      <c r="P13660">
        <v>2050</v>
      </c>
    </row>
    <row r="13661" spans="1:17" hidden="1" x14ac:dyDescent="0.25">
      <c r="A13661" t="s">
        <v>717</v>
      </c>
      <c r="B13661" t="s">
        <v>718</v>
      </c>
      <c r="C13661" t="s">
        <v>719</v>
      </c>
      <c r="D13661" t="s">
        <v>688</v>
      </c>
      <c r="E13661" t="s">
        <v>689</v>
      </c>
      <c r="F13661" t="s">
        <v>188</v>
      </c>
      <c r="G13661" t="s">
        <v>244</v>
      </c>
      <c r="H13661" t="s">
        <v>358</v>
      </c>
      <c r="I13661" t="s">
        <v>307</v>
      </c>
      <c r="K13661" t="s">
        <v>78</v>
      </c>
      <c r="O13661" t="s">
        <v>265</v>
      </c>
      <c r="P13661">
        <v>2050</v>
      </c>
    </row>
    <row r="13662" spans="1:17" hidden="1" x14ac:dyDescent="0.25">
      <c r="A13662" t="s">
        <v>717</v>
      </c>
      <c r="B13662" t="s">
        <v>718</v>
      </c>
      <c r="C13662" t="s">
        <v>719</v>
      </c>
      <c r="D13662" t="s">
        <v>688</v>
      </c>
      <c r="E13662" t="s">
        <v>689</v>
      </c>
      <c r="F13662" t="s">
        <v>188</v>
      </c>
      <c r="G13662" t="s">
        <v>244</v>
      </c>
      <c r="H13662" t="s">
        <v>358</v>
      </c>
      <c r="I13662" t="s">
        <v>307</v>
      </c>
      <c r="K13662" t="s">
        <v>78</v>
      </c>
      <c r="O13662" t="s">
        <v>266</v>
      </c>
      <c r="P13662">
        <v>2050</v>
      </c>
    </row>
    <row r="13663" spans="1:17" hidden="1" x14ac:dyDescent="0.2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hidden="1" x14ac:dyDescent="0.2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hidden="1" x14ac:dyDescent="0.2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hidden="1" x14ac:dyDescent="0.2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hidden="1" x14ac:dyDescent="0.2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hidden="1" x14ac:dyDescent="0.2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hidden="1" x14ac:dyDescent="0.2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hidden="1" x14ac:dyDescent="0.2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hidden="1" x14ac:dyDescent="0.2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hidden="1" x14ac:dyDescent="0.2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hidden="1" x14ac:dyDescent="0.2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hidden="1" x14ac:dyDescent="0.2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hidden="1" x14ac:dyDescent="0.2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hidden="1" x14ac:dyDescent="0.2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hidden="1" x14ac:dyDescent="0.2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hidden="1" x14ac:dyDescent="0.2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hidden="1" x14ac:dyDescent="0.2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hidden="1" x14ac:dyDescent="0.2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hidden="1" x14ac:dyDescent="0.2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hidden="1" x14ac:dyDescent="0.2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hidden="1" x14ac:dyDescent="0.2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hidden="1" x14ac:dyDescent="0.2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hidden="1" x14ac:dyDescent="0.2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hidden="1" x14ac:dyDescent="0.2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hidden="1" x14ac:dyDescent="0.2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hidden="1" x14ac:dyDescent="0.2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hidden="1" x14ac:dyDescent="0.2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hidden="1" x14ac:dyDescent="0.2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hidden="1" x14ac:dyDescent="0.2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hidden="1" x14ac:dyDescent="0.2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hidden="1" x14ac:dyDescent="0.2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hidden="1" x14ac:dyDescent="0.2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hidden="1" x14ac:dyDescent="0.2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hidden="1" x14ac:dyDescent="0.2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hidden="1" x14ac:dyDescent="0.2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hidden="1" x14ac:dyDescent="0.2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hidden="1" x14ac:dyDescent="0.2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hidden="1" x14ac:dyDescent="0.2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hidden="1" x14ac:dyDescent="0.2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hidden="1" x14ac:dyDescent="0.2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hidden="1" x14ac:dyDescent="0.2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hidden="1" x14ac:dyDescent="0.2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hidden="1" x14ac:dyDescent="0.2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hidden="1" x14ac:dyDescent="0.2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hidden="1" x14ac:dyDescent="0.2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hidden="1" x14ac:dyDescent="0.2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hidden="1" x14ac:dyDescent="0.2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hidden="1" x14ac:dyDescent="0.2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hidden="1" x14ac:dyDescent="0.2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hidden="1" x14ac:dyDescent="0.2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hidden="1" x14ac:dyDescent="0.2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hidden="1" x14ac:dyDescent="0.2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hidden="1" x14ac:dyDescent="0.2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hidden="1" x14ac:dyDescent="0.2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hidden="1" x14ac:dyDescent="0.2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hidden="1" x14ac:dyDescent="0.2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hidden="1" x14ac:dyDescent="0.2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hidden="1" x14ac:dyDescent="0.2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hidden="1" x14ac:dyDescent="0.2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hidden="1" x14ac:dyDescent="0.2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hidden="1" x14ac:dyDescent="0.2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hidden="1" x14ac:dyDescent="0.2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hidden="1" x14ac:dyDescent="0.2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hidden="1" x14ac:dyDescent="0.2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hidden="1" x14ac:dyDescent="0.2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hidden="1" x14ac:dyDescent="0.2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hidden="1" x14ac:dyDescent="0.2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hidden="1" x14ac:dyDescent="0.2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hidden="1" x14ac:dyDescent="0.2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hidden="1" x14ac:dyDescent="0.2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hidden="1" x14ac:dyDescent="0.2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hidden="1" x14ac:dyDescent="0.2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hidden="1" x14ac:dyDescent="0.2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hidden="1" x14ac:dyDescent="0.2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hidden="1" x14ac:dyDescent="0.2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hidden="1" x14ac:dyDescent="0.2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hidden="1" x14ac:dyDescent="0.2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hidden="1" x14ac:dyDescent="0.2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hidden="1" x14ac:dyDescent="0.2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hidden="1" x14ac:dyDescent="0.2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hidden="1" x14ac:dyDescent="0.2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hidden="1" x14ac:dyDescent="0.2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hidden="1" x14ac:dyDescent="0.2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hidden="1" x14ac:dyDescent="0.2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hidden="1" x14ac:dyDescent="0.2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hidden="1" x14ac:dyDescent="0.2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hidden="1" x14ac:dyDescent="0.2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hidden="1" x14ac:dyDescent="0.2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hidden="1" x14ac:dyDescent="0.2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hidden="1" x14ac:dyDescent="0.2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hidden="1" x14ac:dyDescent="0.2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hidden="1" x14ac:dyDescent="0.2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hidden="1" x14ac:dyDescent="0.2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hidden="1" x14ac:dyDescent="0.2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hidden="1" x14ac:dyDescent="0.2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hidden="1" x14ac:dyDescent="0.2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hidden="1" x14ac:dyDescent="0.2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hidden="1" x14ac:dyDescent="0.2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hidden="1" x14ac:dyDescent="0.2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hidden="1" x14ac:dyDescent="0.2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hidden="1" x14ac:dyDescent="0.2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hidden="1" x14ac:dyDescent="0.2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hidden="1" x14ac:dyDescent="0.2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hidden="1" x14ac:dyDescent="0.2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hidden="1" x14ac:dyDescent="0.2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hidden="1" x14ac:dyDescent="0.2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hidden="1" x14ac:dyDescent="0.2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hidden="1" x14ac:dyDescent="0.2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hidden="1" x14ac:dyDescent="0.2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hidden="1" x14ac:dyDescent="0.2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hidden="1" x14ac:dyDescent="0.2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hidden="1" x14ac:dyDescent="0.2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hidden="1" x14ac:dyDescent="0.2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hidden="1" x14ac:dyDescent="0.2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hidden="1" x14ac:dyDescent="0.2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hidden="1" x14ac:dyDescent="0.2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hidden="1" x14ac:dyDescent="0.2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hidden="1" x14ac:dyDescent="0.2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hidden="1" x14ac:dyDescent="0.2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hidden="1" x14ac:dyDescent="0.2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hidden="1" x14ac:dyDescent="0.2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hidden="1" x14ac:dyDescent="0.2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hidden="1" x14ac:dyDescent="0.2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hidden="1" x14ac:dyDescent="0.2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hidden="1" x14ac:dyDescent="0.2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hidden="1" x14ac:dyDescent="0.2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hidden="1" x14ac:dyDescent="0.25">
      <c r="A13789" t="s">
        <v>720</v>
      </c>
      <c r="B13789" t="s">
        <v>721</v>
      </c>
      <c r="C13789" t="s">
        <v>722</v>
      </c>
      <c r="D13789" t="s">
        <v>688</v>
      </c>
      <c r="E13789" t="s">
        <v>689</v>
      </c>
      <c r="F13789" t="s">
        <v>188</v>
      </c>
      <c r="G13789" t="s">
        <v>219</v>
      </c>
      <c r="H13789" t="s">
        <v>220</v>
      </c>
      <c r="I13789" t="s">
        <v>221</v>
      </c>
      <c r="K13789" t="s">
        <v>222</v>
      </c>
      <c r="O13789" t="s">
        <v>195</v>
      </c>
      <c r="P13789">
        <v>2020</v>
      </c>
    </row>
    <row r="13790" spans="1:17" hidden="1" x14ac:dyDescent="0.25">
      <c r="A13790" t="s">
        <v>720</v>
      </c>
      <c r="B13790" t="s">
        <v>721</v>
      </c>
      <c r="C13790" t="s">
        <v>722</v>
      </c>
      <c r="D13790" t="s">
        <v>688</v>
      </c>
      <c r="E13790" t="s">
        <v>689</v>
      </c>
      <c r="F13790" t="s">
        <v>188</v>
      </c>
      <c r="G13790" t="s">
        <v>219</v>
      </c>
      <c r="H13790" t="s">
        <v>220</v>
      </c>
      <c r="I13790" t="s">
        <v>221</v>
      </c>
      <c r="K13790" t="s">
        <v>222</v>
      </c>
      <c r="O13790" t="s">
        <v>195</v>
      </c>
      <c r="P13790">
        <v>2025</v>
      </c>
    </row>
    <row r="13791" spans="1:17" hidden="1" x14ac:dyDescent="0.25">
      <c r="A13791" t="s">
        <v>720</v>
      </c>
      <c r="B13791" t="s">
        <v>721</v>
      </c>
      <c r="C13791" t="s">
        <v>722</v>
      </c>
      <c r="D13791" t="s">
        <v>688</v>
      </c>
      <c r="E13791" t="s">
        <v>689</v>
      </c>
      <c r="F13791" t="s">
        <v>188</v>
      </c>
      <c r="G13791" t="s">
        <v>219</v>
      </c>
      <c r="H13791" t="s">
        <v>220</v>
      </c>
      <c r="I13791" t="s">
        <v>221</v>
      </c>
      <c r="K13791" t="s">
        <v>222</v>
      </c>
      <c r="O13791" t="s">
        <v>265</v>
      </c>
      <c r="P13791">
        <v>2025</v>
      </c>
    </row>
    <row r="13792" spans="1:17" hidden="1" x14ac:dyDescent="0.25">
      <c r="A13792" t="s">
        <v>720</v>
      </c>
      <c r="B13792" t="s">
        <v>721</v>
      </c>
      <c r="C13792" t="s">
        <v>722</v>
      </c>
      <c r="D13792" t="s">
        <v>688</v>
      </c>
      <c r="E13792" t="s">
        <v>689</v>
      </c>
      <c r="F13792" t="s">
        <v>188</v>
      </c>
      <c r="G13792" t="s">
        <v>219</v>
      </c>
      <c r="H13792" t="s">
        <v>220</v>
      </c>
      <c r="I13792" t="s">
        <v>221</v>
      </c>
      <c r="K13792" t="s">
        <v>222</v>
      </c>
      <c r="O13792" t="s">
        <v>266</v>
      </c>
      <c r="P13792">
        <v>2025</v>
      </c>
    </row>
    <row r="13793" spans="1:16" hidden="1" x14ac:dyDescent="0.25">
      <c r="A13793" t="s">
        <v>720</v>
      </c>
      <c r="B13793" t="s">
        <v>721</v>
      </c>
      <c r="C13793" t="s">
        <v>722</v>
      </c>
      <c r="D13793" t="s">
        <v>688</v>
      </c>
      <c r="E13793" t="s">
        <v>689</v>
      </c>
      <c r="F13793" t="s">
        <v>188</v>
      </c>
      <c r="G13793" t="s">
        <v>219</v>
      </c>
      <c r="H13793" t="s">
        <v>220</v>
      </c>
      <c r="I13793" t="s">
        <v>221</v>
      </c>
      <c r="K13793" t="s">
        <v>222</v>
      </c>
      <c r="O13793" t="s">
        <v>195</v>
      </c>
      <c r="P13793">
        <v>2030</v>
      </c>
    </row>
    <row r="13794" spans="1:16" hidden="1" x14ac:dyDescent="0.25">
      <c r="A13794" t="s">
        <v>720</v>
      </c>
      <c r="B13794" t="s">
        <v>721</v>
      </c>
      <c r="C13794" t="s">
        <v>722</v>
      </c>
      <c r="D13794" t="s">
        <v>688</v>
      </c>
      <c r="E13794" t="s">
        <v>689</v>
      </c>
      <c r="F13794" t="s">
        <v>188</v>
      </c>
      <c r="G13794" t="s">
        <v>219</v>
      </c>
      <c r="H13794" t="s">
        <v>220</v>
      </c>
      <c r="I13794" t="s">
        <v>221</v>
      </c>
      <c r="K13794" t="s">
        <v>222</v>
      </c>
      <c r="O13794" t="s">
        <v>195</v>
      </c>
      <c r="P13794">
        <v>2040</v>
      </c>
    </row>
    <row r="13795" spans="1:16" hidden="1" x14ac:dyDescent="0.25">
      <c r="A13795" t="s">
        <v>720</v>
      </c>
      <c r="B13795" t="s">
        <v>721</v>
      </c>
      <c r="C13795" t="s">
        <v>722</v>
      </c>
      <c r="D13795" t="s">
        <v>688</v>
      </c>
      <c r="E13795" t="s">
        <v>689</v>
      </c>
      <c r="F13795" t="s">
        <v>188</v>
      </c>
      <c r="G13795" t="s">
        <v>219</v>
      </c>
      <c r="H13795" t="s">
        <v>220</v>
      </c>
      <c r="I13795" t="s">
        <v>221</v>
      </c>
      <c r="K13795" t="s">
        <v>222</v>
      </c>
      <c r="O13795" t="s">
        <v>195</v>
      </c>
      <c r="P13795">
        <v>2050</v>
      </c>
    </row>
    <row r="13796" spans="1:16" hidden="1" x14ac:dyDescent="0.25">
      <c r="A13796" t="s">
        <v>720</v>
      </c>
      <c r="B13796" t="s">
        <v>721</v>
      </c>
      <c r="C13796" t="s">
        <v>722</v>
      </c>
      <c r="D13796" t="s">
        <v>688</v>
      </c>
      <c r="E13796" t="s">
        <v>689</v>
      </c>
      <c r="F13796" t="s">
        <v>188</v>
      </c>
      <c r="G13796" t="s">
        <v>219</v>
      </c>
      <c r="H13796" t="s">
        <v>220</v>
      </c>
      <c r="I13796" t="s">
        <v>221</v>
      </c>
      <c r="K13796" t="s">
        <v>222</v>
      </c>
      <c r="O13796" t="s">
        <v>265</v>
      </c>
      <c r="P13796">
        <v>2050</v>
      </c>
    </row>
    <row r="13797" spans="1:16" hidden="1" x14ac:dyDescent="0.25">
      <c r="A13797" t="s">
        <v>720</v>
      </c>
      <c r="B13797" t="s">
        <v>721</v>
      </c>
      <c r="C13797" t="s">
        <v>722</v>
      </c>
      <c r="D13797" t="s">
        <v>688</v>
      </c>
      <c r="E13797" t="s">
        <v>689</v>
      </c>
      <c r="F13797" t="s">
        <v>188</v>
      </c>
      <c r="G13797" t="s">
        <v>219</v>
      </c>
      <c r="H13797" t="s">
        <v>220</v>
      </c>
      <c r="I13797" t="s">
        <v>221</v>
      </c>
      <c r="K13797" t="s">
        <v>222</v>
      </c>
      <c r="O13797" t="s">
        <v>266</v>
      </c>
      <c r="P13797">
        <v>2050</v>
      </c>
    </row>
    <row r="13798" spans="1:16" hidden="1" x14ac:dyDescent="0.25">
      <c r="A13798" t="s">
        <v>720</v>
      </c>
      <c r="B13798" t="s">
        <v>721</v>
      </c>
      <c r="C13798" t="s">
        <v>722</v>
      </c>
      <c r="D13798" t="s">
        <v>688</v>
      </c>
      <c r="E13798" t="s">
        <v>689</v>
      </c>
      <c r="F13798" t="s">
        <v>188</v>
      </c>
      <c r="G13798" t="s">
        <v>219</v>
      </c>
      <c r="H13798" t="s">
        <v>224</v>
      </c>
      <c r="I13798" t="s">
        <v>225</v>
      </c>
      <c r="K13798" t="s">
        <v>222</v>
      </c>
      <c r="O13798" t="s">
        <v>195</v>
      </c>
      <c r="P13798">
        <v>2020</v>
      </c>
    </row>
    <row r="13799" spans="1:16" hidden="1" x14ac:dyDescent="0.25">
      <c r="A13799" t="s">
        <v>720</v>
      </c>
      <c r="B13799" t="s">
        <v>721</v>
      </c>
      <c r="C13799" t="s">
        <v>722</v>
      </c>
      <c r="D13799" t="s">
        <v>688</v>
      </c>
      <c r="E13799" t="s">
        <v>689</v>
      </c>
      <c r="F13799" t="s">
        <v>188</v>
      </c>
      <c r="G13799" t="s">
        <v>219</v>
      </c>
      <c r="H13799" t="s">
        <v>224</v>
      </c>
      <c r="I13799" t="s">
        <v>225</v>
      </c>
      <c r="K13799" t="s">
        <v>222</v>
      </c>
      <c r="O13799" t="s">
        <v>195</v>
      </c>
      <c r="P13799">
        <v>2025</v>
      </c>
    </row>
    <row r="13800" spans="1:16" hidden="1" x14ac:dyDescent="0.25">
      <c r="A13800" t="s">
        <v>720</v>
      </c>
      <c r="B13800" t="s">
        <v>721</v>
      </c>
      <c r="C13800" t="s">
        <v>722</v>
      </c>
      <c r="D13800" t="s">
        <v>688</v>
      </c>
      <c r="E13800" t="s">
        <v>689</v>
      </c>
      <c r="F13800" t="s">
        <v>188</v>
      </c>
      <c r="G13800" t="s">
        <v>219</v>
      </c>
      <c r="H13800" t="s">
        <v>224</v>
      </c>
      <c r="I13800" t="s">
        <v>225</v>
      </c>
      <c r="K13800" t="s">
        <v>222</v>
      </c>
      <c r="O13800" t="s">
        <v>265</v>
      </c>
      <c r="P13800">
        <v>2025</v>
      </c>
    </row>
    <row r="13801" spans="1:16" hidden="1" x14ac:dyDescent="0.25">
      <c r="A13801" t="s">
        <v>720</v>
      </c>
      <c r="B13801" t="s">
        <v>721</v>
      </c>
      <c r="C13801" t="s">
        <v>722</v>
      </c>
      <c r="D13801" t="s">
        <v>688</v>
      </c>
      <c r="E13801" t="s">
        <v>689</v>
      </c>
      <c r="F13801" t="s">
        <v>188</v>
      </c>
      <c r="G13801" t="s">
        <v>219</v>
      </c>
      <c r="H13801" t="s">
        <v>224</v>
      </c>
      <c r="I13801" t="s">
        <v>225</v>
      </c>
      <c r="K13801" t="s">
        <v>222</v>
      </c>
      <c r="O13801" t="s">
        <v>266</v>
      </c>
      <c r="P13801">
        <v>2025</v>
      </c>
    </row>
    <row r="13802" spans="1:16" hidden="1" x14ac:dyDescent="0.25">
      <c r="A13802" t="s">
        <v>720</v>
      </c>
      <c r="B13802" t="s">
        <v>721</v>
      </c>
      <c r="C13802" t="s">
        <v>722</v>
      </c>
      <c r="D13802" t="s">
        <v>688</v>
      </c>
      <c r="E13802" t="s">
        <v>689</v>
      </c>
      <c r="F13802" t="s">
        <v>188</v>
      </c>
      <c r="G13802" t="s">
        <v>219</v>
      </c>
      <c r="H13802" t="s">
        <v>224</v>
      </c>
      <c r="I13802" t="s">
        <v>225</v>
      </c>
      <c r="K13802" t="s">
        <v>222</v>
      </c>
      <c r="O13802" t="s">
        <v>195</v>
      </c>
      <c r="P13802">
        <v>2030</v>
      </c>
    </row>
    <row r="13803" spans="1:16" hidden="1" x14ac:dyDescent="0.25">
      <c r="A13803" t="s">
        <v>720</v>
      </c>
      <c r="B13803" t="s">
        <v>721</v>
      </c>
      <c r="C13803" t="s">
        <v>722</v>
      </c>
      <c r="D13803" t="s">
        <v>688</v>
      </c>
      <c r="E13803" t="s">
        <v>689</v>
      </c>
      <c r="F13803" t="s">
        <v>188</v>
      </c>
      <c r="G13803" t="s">
        <v>219</v>
      </c>
      <c r="H13803" t="s">
        <v>224</v>
      </c>
      <c r="I13803" t="s">
        <v>225</v>
      </c>
      <c r="K13803" t="s">
        <v>222</v>
      </c>
      <c r="O13803" t="s">
        <v>195</v>
      </c>
      <c r="P13803">
        <v>2040</v>
      </c>
    </row>
    <row r="13804" spans="1:16" hidden="1" x14ac:dyDescent="0.25">
      <c r="A13804" t="s">
        <v>720</v>
      </c>
      <c r="B13804" t="s">
        <v>721</v>
      </c>
      <c r="C13804" t="s">
        <v>722</v>
      </c>
      <c r="D13804" t="s">
        <v>688</v>
      </c>
      <c r="E13804" t="s">
        <v>689</v>
      </c>
      <c r="F13804" t="s">
        <v>188</v>
      </c>
      <c r="G13804" t="s">
        <v>219</v>
      </c>
      <c r="H13804" t="s">
        <v>224</v>
      </c>
      <c r="I13804" t="s">
        <v>225</v>
      </c>
      <c r="K13804" t="s">
        <v>222</v>
      </c>
      <c r="O13804" t="s">
        <v>195</v>
      </c>
      <c r="P13804">
        <v>2050</v>
      </c>
    </row>
    <row r="13805" spans="1:16" hidden="1" x14ac:dyDescent="0.25">
      <c r="A13805" t="s">
        <v>720</v>
      </c>
      <c r="B13805" t="s">
        <v>721</v>
      </c>
      <c r="C13805" t="s">
        <v>722</v>
      </c>
      <c r="D13805" t="s">
        <v>688</v>
      </c>
      <c r="E13805" t="s">
        <v>689</v>
      </c>
      <c r="F13805" t="s">
        <v>188</v>
      </c>
      <c r="G13805" t="s">
        <v>219</v>
      </c>
      <c r="H13805" t="s">
        <v>224</v>
      </c>
      <c r="I13805" t="s">
        <v>225</v>
      </c>
      <c r="K13805" t="s">
        <v>222</v>
      </c>
      <c r="O13805" t="s">
        <v>265</v>
      </c>
      <c r="P13805">
        <v>2050</v>
      </c>
    </row>
    <row r="13806" spans="1:16" hidden="1" x14ac:dyDescent="0.25">
      <c r="A13806" t="s">
        <v>720</v>
      </c>
      <c r="B13806" t="s">
        <v>721</v>
      </c>
      <c r="C13806" t="s">
        <v>722</v>
      </c>
      <c r="D13806" t="s">
        <v>688</v>
      </c>
      <c r="E13806" t="s">
        <v>689</v>
      </c>
      <c r="F13806" t="s">
        <v>188</v>
      </c>
      <c r="G13806" t="s">
        <v>219</v>
      </c>
      <c r="H13806" t="s">
        <v>224</v>
      </c>
      <c r="I13806" t="s">
        <v>225</v>
      </c>
      <c r="K13806" t="s">
        <v>222</v>
      </c>
      <c r="O13806" t="s">
        <v>266</v>
      </c>
      <c r="P13806">
        <v>2050</v>
      </c>
    </row>
    <row r="13807" spans="1:16" hidden="1" x14ac:dyDescent="0.25">
      <c r="A13807" t="s">
        <v>720</v>
      </c>
      <c r="B13807" t="s">
        <v>721</v>
      </c>
      <c r="C13807" t="s">
        <v>722</v>
      </c>
      <c r="D13807" t="s">
        <v>688</v>
      </c>
      <c r="E13807" t="s">
        <v>689</v>
      </c>
      <c r="F13807" t="s">
        <v>188</v>
      </c>
      <c r="G13807" t="s">
        <v>219</v>
      </c>
      <c r="H13807" t="s">
        <v>226</v>
      </c>
      <c r="I13807" t="s">
        <v>227</v>
      </c>
      <c r="K13807" t="s">
        <v>222</v>
      </c>
      <c r="O13807" t="s">
        <v>195</v>
      </c>
      <c r="P13807">
        <v>2020</v>
      </c>
    </row>
    <row r="13808" spans="1:16" hidden="1" x14ac:dyDescent="0.25">
      <c r="A13808" t="s">
        <v>720</v>
      </c>
      <c r="B13808" t="s">
        <v>721</v>
      </c>
      <c r="C13808" t="s">
        <v>722</v>
      </c>
      <c r="D13808" t="s">
        <v>688</v>
      </c>
      <c r="E13808" t="s">
        <v>689</v>
      </c>
      <c r="F13808" t="s">
        <v>188</v>
      </c>
      <c r="G13808" t="s">
        <v>219</v>
      </c>
      <c r="H13808" t="s">
        <v>226</v>
      </c>
      <c r="I13808" t="s">
        <v>227</v>
      </c>
      <c r="K13808" t="s">
        <v>222</v>
      </c>
      <c r="O13808" t="s">
        <v>195</v>
      </c>
      <c r="P13808">
        <v>2025</v>
      </c>
    </row>
    <row r="13809" spans="1:16" hidden="1" x14ac:dyDescent="0.25">
      <c r="A13809" t="s">
        <v>720</v>
      </c>
      <c r="B13809" t="s">
        <v>721</v>
      </c>
      <c r="C13809" t="s">
        <v>722</v>
      </c>
      <c r="D13809" t="s">
        <v>688</v>
      </c>
      <c r="E13809" t="s">
        <v>689</v>
      </c>
      <c r="F13809" t="s">
        <v>188</v>
      </c>
      <c r="G13809" t="s">
        <v>219</v>
      </c>
      <c r="H13809" t="s">
        <v>226</v>
      </c>
      <c r="I13809" t="s">
        <v>227</v>
      </c>
      <c r="K13809" t="s">
        <v>222</v>
      </c>
      <c r="O13809" t="s">
        <v>265</v>
      </c>
      <c r="P13809">
        <v>2025</v>
      </c>
    </row>
    <row r="13810" spans="1:16" hidden="1" x14ac:dyDescent="0.25">
      <c r="A13810" t="s">
        <v>720</v>
      </c>
      <c r="B13810" t="s">
        <v>721</v>
      </c>
      <c r="C13810" t="s">
        <v>722</v>
      </c>
      <c r="D13810" t="s">
        <v>688</v>
      </c>
      <c r="E13810" t="s">
        <v>689</v>
      </c>
      <c r="F13810" t="s">
        <v>188</v>
      </c>
      <c r="G13810" t="s">
        <v>219</v>
      </c>
      <c r="H13810" t="s">
        <v>226</v>
      </c>
      <c r="I13810" t="s">
        <v>227</v>
      </c>
      <c r="K13810" t="s">
        <v>222</v>
      </c>
      <c r="O13810" t="s">
        <v>266</v>
      </c>
      <c r="P13810">
        <v>2025</v>
      </c>
    </row>
    <row r="13811" spans="1:16" hidden="1" x14ac:dyDescent="0.25">
      <c r="A13811" t="s">
        <v>720</v>
      </c>
      <c r="B13811" t="s">
        <v>721</v>
      </c>
      <c r="C13811" t="s">
        <v>722</v>
      </c>
      <c r="D13811" t="s">
        <v>688</v>
      </c>
      <c r="E13811" t="s">
        <v>689</v>
      </c>
      <c r="F13811" t="s">
        <v>188</v>
      </c>
      <c r="G13811" t="s">
        <v>219</v>
      </c>
      <c r="H13811" t="s">
        <v>226</v>
      </c>
      <c r="I13811" t="s">
        <v>227</v>
      </c>
      <c r="K13811" t="s">
        <v>222</v>
      </c>
      <c r="O13811" t="s">
        <v>195</v>
      </c>
      <c r="P13811">
        <v>2030</v>
      </c>
    </row>
    <row r="13812" spans="1:16" hidden="1" x14ac:dyDescent="0.25">
      <c r="A13812" t="s">
        <v>720</v>
      </c>
      <c r="B13812" t="s">
        <v>721</v>
      </c>
      <c r="C13812" t="s">
        <v>722</v>
      </c>
      <c r="D13812" t="s">
        <v>688</v>
      </c>
      <c r="E13812" t="s">
        <v>689</v>
      </c>
      <c r="F13812" t="s">
        <v>188</v>
      </c>
      <c r="G13812" t="s">
        <v>219</v>
      </c>
      <c r="H13812" t="s">
        <v>226</v>
      </c>
      <c r="I13812" t="s">
        <v>227</v>
      </c>
      <c r="K13812" t="s">
        <v>222</v>
      </c>
      <c r="O13812" t="s">
        <v>195</v>
      </c>
      <c r="P13812">
        <v>2040</v>
      </c>
    </row>
    <row r="13813" spans="1:16" hidden="1" x14ac:dyDescent="0.25">
      <c r="A13813" t="s">
        <v>720</v>
      </c>
      <c r="B13813" t="s">
        <v>721</v>
      </c>
      <c r="C13813" t="s">
        <v>722</v>
      </c>
      <c r="D13813" t="s">
        <v>688</v>
      </c>
      <c r="E13813" t="s">
        <v>689</v>
      </c>
      <c r="F13813" t="s">
        <v>188</v>
      </c>
      <c r="G13813" t="s">
        <v>219</v>
      </c>
      <c r="H13813" t="s">
        <v>226</v>
      </c>
      <c r="I13813" t="s">
        <v>227</v>
      </c>
      <c r="K13813" t="s">
        <v>222</v>
      </c>
      <c r="O13813" t="s">
        <v>195</v>
      </c>
      <c r="P13813">
        <v>2050</v>
      </c>
    </row>
    <row r="13814" spans="1:16" hidden="1" x14ac:dyDescent="0.25">
      <c r="A13814" t="s">
        <v>720</v>
      </c>
      <c r="B13814" t="s">
        <v>721</v>
      </c>
      <c r="C13814" t="s">
        <v>722</v>
      </c>
      <c r="D13814" t="s">
        <v>688</v>
      </c>
      <c r="E13814" t="s">
        <v>689</v>
      </c>
      <c r="F13814" t="s">
        <v>188</v>
      </c>
      <c r="G13814" t="s">
        <v>219</v>
      </c>
      <c r="H13814" t="s">
        <v>226</v>
      </c>
      <c r="I13814" t="s">
        <v>227</v>
      </c>
      <c r="K13814" t="s">
        <v>222</v>
      </c>
      <c r="O13814" t="s">
        <v>265</v>
      </c>
      <c r="P13814">
        <v>2050</v>
      </c>
    </row>
    <row r="13815" spans="1:16" hidden="1" x14ac:dyDescent="0.25">
      <c r="A13815" t="s">
        <v>720</v>
      </c>
      <c r="B13815" t="s">
        <v>721</v>
      </c>
      <c r="C13815" t="s">
        <v>722</v>
      </c>
      <c r="D13815" t="s">
        <v>688</v>
      </c>
      <c r="E13815" t="s">
        <v>689</v>
      </c>
      <c r="F13815" t="s">
        <v>188</v>
      </c>
      <c r="G13815" t="s">
        <v>219</v>
      </c>
      <c r="H13815" t="s">
        <v>226</v>
      </c>
      <c r="I13815" t="s">
        <v>227</v>
      </c>
      <c r="K13815" t="s">
        <v>222</v>
      </c>
      <c r="O13815" t="s">
        <v>266</v>
      </c>
      <c r="P13815">
        <v>2050</v>
      </c>
    </row>
    <row r="13816" spans="1:16" hidden="1" x14ac:dyDescent="0.25">
      <c r="A13816" t="s">
        <v>720</v>
      </c>
      <c r="B13816" t="s">
        <v>721</v>
      </c>
      <c r="C13816" t="s">
        <v>722</v>
      </c>
      <c r="D13816" t="s">
        <v>688</v>
      </c>
      <c r="E13816" t="s">
        <v>689</v>
      </c>
      <c r="F13816" t="s">
        <v>188</v>
      </c>
      <c r="G13816" t="s">
        <v>219</v>
      </c>
      <c r="H13816" t="s">
        <v>318</v>
      </c>
      <c r="I13816" t="s">
        <v>319</v>
      </c>
      <c r="K13816" t="s">
        <v>222</v>
      </c>
      <c r="O13816" t="s">
        <v>195</v>
      </c>
      <c r="P13816">
        <v>2020</v>
      </c>
    </row>
    <row r="13817" spans="1:16" hidden="1" x14ac:dyDescent="0.25">
      <c r="A13817" t="s">
        <v>720</v>
      </c>
      <c r="B13817" t="s">
        <v>721</v>
      </c>
      <c r="C13817" t="s">
        <v>722</v>
      </c>
      <c r="D13817" t="s">
        <v>688</v>
      </c>
      <c r="E13817" t="s">
        <v>689</v>
      </c>
      <c r="F13817" t="s">
        <v>188</v>
      </c>
      <c r="G13817" t="s">
        <v>219</v>
      </c>
      <c r="H13817" t="s">
        <v>318</v>
      </c>
      <c r="I13817" t="s">
        <v>319</v>
      </c>
      <c r="K13817" t="s">
        <v>222</v>
      </c>
      <c r="O13817" t="s">
        <v>195</v>
      </c>
      <c r="P13817">
        <v>2025</v>
      </c>
    </row>
    <row r="13818" spans="1:16" hidden="1" x14ac:dyDescent="0.25">
      <c r="A13818" t="s">
        <v>720</v>
      </c>
      <c r="B13818" t="s">
        <v>721</v>
      </c>
      <c r="C13818" t="s">
        <v>722</v>
      </c>
      <c r="D13818" t="s">
        <v>688</v>
      </c>
      <c r="E13818" t="s">
        <v>689</v>
      </c>
      <c r="F13818" t="s">
        <v>188</v>
      </c>
      <c r="G13818" t="s">
        <v>219</v>
      </c>
      <c r="H13818" t="s">
        <v>318</v>
      </c>
      <c r="I13818" t="s">
        <v>319</v>
      </c>
      <c r="K13818" t="s">
        <v>222</v>
      </c>
      <c r="O13818" t="s">
        <v>265</v>
      </c>
      <c r="P13818">
        <v>2025</v>
      </c>
    </row>
    <row r="13819" spans="1:16" hidden="1" x14ac:dyDescent="0.25">
      <c r="A13819" t="s">
        <v>720</v>
      </c>
      <c r="B13819" t="s">
        <v>721</v>
      </c>
      <c r="C13819" t="s">
        <v>722</v>
      </c>
      <c r="D13819" t="s">
        <v>688</v>
      </c>
      <c r="E13819" t="s">
        <v>689</v>
      </c>
      <c r="F13819" t="s">
        <v>188</v>
      </c>
      <c r="G13819" t="s">
        <v>219</v>
      </c>
      <c r="H13819" t="s">
        <v>318</v>
      </c>
      <c r="I13819" t="s">
        <v>319</v>
      </c>
      <c r="K13819" t="s">
        <v>222</v>
      </c>
      <c r="O13819" t="s">
        <v>266</v>
      </c>
      <c r="P13819">
        <v>2025</v>
      </c>
    </row>
    <row r="13820" spans="1:16" hidden="1" x14ac:dyDescent="0.25">
      <c r="A13820" t="s">
        <v>720</v>
      </c>
      <c r="B13820" t="s">
        <v>721</v>
      </c>
      <c r="C13820" t="s">
        <v>722</v>
      </c>
      <c r="D13820" t="s">
        <v>688</v>
      </c>
      <c r="E13820" t="s">
        <v>689</v>
      </c>
      <c r="F13820" t="s">
        <v>188</v>
      </c>
      <c r="G13820" t="s">
        <v>219</v>
      </c>
      <c r="H13820" t="s">
        <v>318</v>
      </c>
      <c r="I13820" t="s">
        <v>319</v>
      </c>
      <c r="K13820" t="s">
        <v>222</v>
      </c>
      <c r="O13820" t="s">
        <v>195</v>
      </c>
      <c r="P13820">
        <v>2030</v>
      </c>
    </row>
    <row r="13821" spans="1:16" hidden="1" x14ac:dyDescent="0.25">
      <c r="A13821" t="s">
        <v>720</v>
      </c>
      <c r="B13821" t="s">
        <v>721</v>
      </c>
      <c r="C13821" t="s">
        <v>722</v>
      </c>
      <c r="D13821" t="s">
        <v>688</v>
      </c>
      <c r="E13821" t="s">
        <v>689</v>
      </c>
      <c r="F13821" t="s">
        <v>188</v>
      </c>
      <c r="G13821" t="s">
        <v>219</v>
      </c>
      <c r="H13821" t="s">
        <v>318</v>
      </c>
      <c r="I13821" t="s">
        <v>319</v>
      </c>
      <c r="K13821" t="s">
        <v>222</v>
      </c>
      <c r="O13821" t="s">
        <v>195</v>
      </c>
      <c r="P13821">
        <v>2040</v>
      </c>
    </row>
    <row r="13822" spans="1:16" hidden="1" x14ac:dyDescent="0.25">
      <c r="A13822" t="s">
        <v>720</v>
      </c>
      <c r="B13822" t="s">
        <v>721</v>
      </c>
      <c r="C13822" t="s">
        <v>722</v>
      </c>
      <c r="D13822" t="s">
        <v>688</v>
      </c>
      <c r="E13822" t="s">
        <v>689</v>
      </c>
      <c r="F13822" t="s">
        <v>188</v>
      </c>
      <c r="G13822" t="s">
        <v>219</v>
      </c>
      <c r="H13822" t="s">
        <v>318</v>
      </c>
      <c r="I13822" t="s">
        <v>319</v>
      </c>
      <c r="K13822" t="s">
        <v>222</v>
      </c>
      <c r="O13822" t="s">
        <v>195</v>
      </c>
      <c r="P13822">
        <v>2050</v>
      </c>
    </row>
    <row r="13823" spans="1:16" hidden="1" x14ac:dyDescent="0.25">
      <c r="A13823" t="s">
        <v>720</v>
      </c>
      <c r="B13823" t="s">
        <v>721</v>
      </c>
      <c r="C13823" t="s">
        <v>722</v>
      </c>
      <c r="D13823" t="s">
        <v>688</v>
      </c>
      <c r="E13823" t="s">
        <v>689</v>
      </c>
      <c r="F13823" t="s">
        <v>188</v>
      </c>
      <c r="G13823" t="s">
        <v>219</v>
      </c>
      <c r="H13823" t="s">
        <v>318</v>
      </c>
      <c r="I13823" t="s">
        <v>319</v>
      </c>
      <c r="K13823" t="s">
        <v>222</v>
      </c>
      <c r="O13823" t="s">
        <v>265</v>
      </c>
      <c r="P13823">
        <v>2050</v>
      </c>
    </row>
    <row r="13824" spans="1:16" hidden="1" x14ac:dyDescent="0.25">
      <c r="A13824" t="s">
        <v>720</v>
      </c>
      <c r="B13824" t="s">
        <v>721</v>
      </c>
      <c r="C13824" t="s">
        <v>722</v>
      </c>
      <c r="D13824" t="s">
        <v>688</v>
      </c>
      <c r="E13824" t="s">
        <v>689</v>
      </c>
      <c r="F13824" t="s">
        <v>188</v>
      </c>
      <c r="G13824" t="s">
        <v>219</v>
      </c>
      <c r="H13824" t="s">
        <v>318</v>
      </c>
      <c r="I13824" t="s">
        <v>319</v>
      </c>
      <c r="K13824" t="s">
        <v>222</v>
      </c>
      <c r="O13824" t="s">
        <v>266</v>
      </c>
      <c r="P13824">
        <v>2050</v>
      </c>
    </row>
    <row r="13825" spans="1:17" hidden="1" x14ac:dyDescent="0.2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hidden="1" x14ac:dyDescent="0.2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hidden="1" x14ac:dyDescent="0.2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hidden="1" x14ac:dyDescent="0.2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hidden="1" x14ac:dyDescent="0.2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hidden="1" x14ac:dyDescent="0.2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hidden="1" x14ac:dyDescent="0.2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hidden="1" x14ac:dyDescent="0.2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hidden="1" x14ac:dyDescent="0.2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hidden="1" x14ac:dyDescent="0.2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hidden="1" x14ac:dyDescent="0.2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hidden="1" x14ac:dyDescent="0.2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hidden="1" x14ac:dyDescent="0.2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hidden="1" x14ac:dyDescent="0.2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hidden="1" x14ac:dyDescent="0.2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hidden="1" x14ac:dyDescent="0.2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hidden="1" x14ac:dyDescent="0.2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hidden="1" x14ac:dyDescent="0.2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hidden="1" x14ac:dyDescent="0.2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hidden="1" x14ac:dyDescent="0.2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hidden="1" x14ac:dyDescent="0.2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hidden="1" x14ac:dyDescent="0.2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hidden="1" x14ac:dyDescent="0.2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hidden="1" x14ac:dyDescent="0.2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hidden="1" x14ac:dyDescent="0.2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hidden="1" x14ac:dyDescent="0.2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hidden="1" x14ac:dyDescent="0.2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hidden="1" x14ac:dyDescent="0.2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hidden="1" x14ac:dyDescent="0.2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hidden="1" x14ac:dyDescent="0.2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hidden="1" x14ac:dyDescent="0.2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hidden="1" x14ac:dyDescent="0.2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hidden="1" x14ac:dyDescent="0.2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hidden="1" x14ac:dyDescent="0.2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hidden="1" x14ac:dyDescent="0.2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hidden="1" x14ac:dyDescent="0.2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hidden="1" x14ac:dyDescent="0.2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hidden="1" x14ac:dyDescent="0.2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hidden="1" x14ac:dyDescent="0.2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hidden="1" x14ac:dyDescent="0.2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hidden="1" x14ac:dyDescent="0.2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hidden="1" x14ac:dyDescent="0.2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hidden="1" x14ac:dyDescent="0.2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hidden="1" x14ac:dyDescent="0.2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hidden="1" x14ac:dyDescent="0.2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hidden="1" x14ac:dyDescent="0.2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hidden="1" x14ac:dyDescent="0.2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hidden="1" x14ac:dyDescent="0.2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hidden="1" x14ac:dyDescent="0.2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hidden="1" x14ac:dyDescent="0.2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hidden="1" x14ac:dyDescent="0.2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hidden="1" x14ac:dyDescent="0.2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hidden="1" x14ac:dyDescent="0.2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hidden="1" x14ac:dyDescent="0.2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hidden="1" x14ac:dyDescent="0.2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hidden="1" x14ac:dyDescent="0.2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hidden="1" x14ac:dyDescent="0.2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hidden="1" x14ac:dyDescent="0.2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hidden="1" x14ac:dyDescent="0.2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hidden="1" x14ac:dyDescent="0.2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hidden="1" x14ac:dyDescent="0.2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hidden="1" x14ac:dyDescent="0.2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hidden="1" x14ac:dyDescent="0.2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hidden="1" x14ac:dyDescent="0.2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hidden="1" x14ac:dyDescent="0.2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hidden="1" x14ac:dyDescent="0.2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hidden="1" x14ac:dyDescent="0.2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hidden="1" x14ac:dyDescent="0.2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hidden="1" x14ac:dyDescent="0.2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hidden="1" x14ac:dyDescent="0.2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hidden="1" x14ac:dyDescent="0.2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hidden="1" x14ac:dyDescent="0.2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hidden="1" x14ac:dyDescent="0.2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hidden="1" x14ac:dyDescent="0.2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hidden="1" x14ac:dyDescent="0.2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hidden="1" x14ac:dyDescent="0.2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hidden="1" x14ac:dyDescent="0.2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hidden="1" x14ac:dyDescent="0.2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hidden="1" x14ac:dyDescent="0.2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hidden="1" x14ac:dyDescent="0.2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hidden="1" x14ac:dyDescent="0.2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hidden="1" x14ac:dyDescent="0.2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hidden="1" x14ac:dyDescent="0.2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hidden="1" x14ac:dyDescent="0.2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hidden="1" x14ac:dyDescent="0.2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hidden="1" x14ac:dyDescent="0.2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hidden="1" x14ac:dyDescent="0.2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hidden="1" x14ac:dyDescent="0.2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hidden="1" x14ac:dyDescent="0.2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hidden="1" x14ac:dyDescent="0.2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hidden="1" x14ac:dyDescent="0.2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hidden="1" x14ac:dyDescent="0.2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hidden="1" x14ac:dyDescent="0.2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hidden="1" x14ac:dyDescent="0.2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hidden="1" x14ac:dyDescent="0.2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hidden="1" x14ac:dyDescent="0.2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hidden="1" x14ac:dyDescent="0.2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hidden="1" x14ac:dyDescent="0.2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hidden="1" x14ac:dyDescent="0.2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hidden="1" x14ac:dyDescent="0.2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hidden="1" x14ac:dyDescent="0.2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hidden="1" x14ac:dyDescent="0.2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hidden="1" x14ac:dyDescent="0.2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hidden="1" x14ac:dyDescent="0.2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hidden="1" x14ac:dyDescent="0.2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hidden="1" x14ac:dyDescent="0.2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hidden="1" x14ac:dyDescent="0.2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hidden="1" x14ac:dyDescent="0.2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hidden="1" x14ac:dyDescent="0.2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hidden="1" x14ac:dyDescent="0.2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hidden="1" x14ac:dyDescent="0.2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hidden="1" x14ac:dyDescent="0.2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hidden="1" x14ac:dyDescent="0.2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hidden="1" x14ac:dyDescent="0.2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hidden="1" x14ac:dyDescent="0.2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hidden="1" x14ac:dyDescent="0.2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hidden="1" x14ac:dyDescent="0.2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hidden="1" x14ac:dyDescent="0.25">
      <c r="A13942" t="s">
        <v>720</v>
      </c>
      <c r="B13942" t="s">
        <v>721</v>
      </c>
      <c r="C13942" t="s">
        <v>722</v>
      </c>
      <c r="D13942" t="s">
        <v>688</v>
      </c>
      <c r="E13942" t="s">
        <v>689</v>
      </c>
      <c r="F13942" t="s">
        <v>188</v>
      </c>
      <c r="G13942" t="s">
        <v>244</v>
      </c>
      <c r="H13942" t="s">
        <v>358</v>
      </c>
      <c r="I13942" t="s">
        <v>307</v>
      </c>
      <c r="K13942" t="s">
        <v>78</v>
      </c>
      <c r="O13942" t="s">
        <v>195</v>
      </c>
      <c r="P13942">
        <v>2020</v>
      </c>
    </row>
    <row r="13943" spans="1:17" hidden="1" x14ac:dyDescent="0.25">
      <c r="A13943" t="s">
        <v>720</v>
      </c>
      <c r="B13943" t="s">
        <v>721</v>
      </c>
      <c r="C13943" t="s">
        <v>722</v>
      </c>
      <c r="D13943" t="s">
        <v>688</v>
      </c>
      <c r="E13943" t="s">
        <v>689</v>
      </c>
      <c r="F13943" t="s">
        <v>188</v>
      </c>
      <c r="G13943" t="s">
        <v>244</v>
      </c>
      <c r="H13943" t="s">
        <v>358</v>
      </c>
      <c r="I13943" t="s">
        <v>307</v>
      </c>
      <c r="K13943" t="s">
        <v>78</v>
      </c>
      <c r="O13943" t="s">
        <v>195</v>
      </c>
      <c r="P13943">
        <v>2025</v>
      </c>
    </row>
    <row r="13944" spans="1:17" hidden="1" x14ac:dyDescent="0.25">
      <c r="A13944" t="s">
        <v>720</v>
      </c>
      <c r="B13944" t="s">
        <v>721</v>
      </c>
      <c r="C13944" t="s">
        <v>722</v>
      </c>
      <c r="D13944" t="s">
        <v>688</v>
      </c>
      <c r="E13944" t="s">
        <v>689</v>
      </c>
      <c r="F13944" t="s">
        <v>188</v>
      </c>
      <c r="G13944" t="s">
        <v>244</v>
      </c>
      <c r="H13944" t="s">
        <v>358</v>
      </c>
      <c r="I13944" t="s">
        <v>307</v>
      </c>
      <c r="K13944" t="s">
        <v>78</v>
      </c>
      <c r="O13944" t="s">
        <v>265</v>
      </c>
      <c r="P13944">
        <v>2025</v>
      </c>
    </row>
    <row r="13945" spans="1:17" hidden="1" x14ac:dyDescent="0.25">
      <c r="A13945" t="s">
        <v>720</v>
      </c>
      <c r="B13945" t="s">
        <v>721</v>
      </c>
      <c r="C13945" t="s">
        <v>722</v>
      </c>
      <c r="D13945" t="s">
        <v>688</v>
      </c>
      <c r="E13945" t="s">
        <v>689</v>
      </c>
      <c r="F13945" t="s">
        <v>188</v>
      </c>
      <c r="G13945" t="s">
        <v>244</v>
      </c>
      <c r="H13945" t="s">
        <v>358</v>
      </c>
      <c r="I13945" t="s">
        <v>307</v>
      </c>
      <c r="K13945" t="s">
        <v>78</v>
      </c>
      <c r="O13945" t="s">
        <v>266</v>
      </c>
      <c r="P13945">
        <v>2025</v>
      </c>
    </row>
    <row r="13946" spans="1:17" hidden="1" x14ac:dyDescent="0.25">
      <c r="A13946" t="s">
        <v>720</v>
      </c>
      <c r="B13946" t="s">
        <v>721</v>
      </c>
      <c r="C13946" t="s">
        <v>722</v>
      </c>
      <c r="D13946" t="s">
        <v>688</v>
      </c>
      <c r="E13946" t="s">
        <v>689</v>
      </c>
      <c r="F13946" t="s">
        <v>188</v>
      </c>
      <c r="G13946" t="s">
        <v>244</v>
      </c>
      <c r="H13946" t="s">
        <v>358</v>
      </c>
      <c r="I13946" t="s">
        <v>307</v>
      </c>
      <c r="K13946" t="s">
        <v>78</v>
      </c>
      <c r="O13946" t="s">
        <v>195</v>
      </c>
      <c r="P13946">
        <v>2030</v>
      </c>
    </row>
    <row r="13947" spans="1:17" hidden="1" x14ac:dyDescent="0.25">
      <c r="A13947" t="s">
        <v>720</v>
      </c>
      <c r="B13947" t="s">
        <v>721</v>
      </c>
      <c r="C13947" t="s">
        <v>722</v>
      </c>
      <c r="D13947" t="s">
        <v>688</v>
      </c>
      <c r="E13947" t="s">
        <v>689</v>
      </c>
      <c r="F13947" t="s">
        <v>188</v>
      </c>
      <c r="G13947" t="s">
        <v>244</v>
      </c>
      <c r="H13947" t="s">
        <v>358</v>
      </c>
      <c r="I13947" t="s">
        <v>307</v>
      </c>
      <c r="K13947" t="s">
        <v>78</v>
      </c>
      <c r="O13947" t="s">
        <v>195</v>
      </c>
      <c r="P13947">
        <v>2040</v>
      </c>
    </row>
    <row r="13948" spans="1:17" hidden="1" x14ac:dyDescent="0.25">
      <c r="A13948" t="s">
        <v>720</v>
      </c>
      <c r="B13948" t="s">
        <v>721</v>
      </c>
      <c r="C13948" t="s">
        <v>722</v>
      </c>
      <c r="D13948" t="s">
        <v>688</v>
      </c>
      <c r="E13948" t="s">
        <v>689</v>
      </c>
      <c r="F13948" t="s">
        <v>188</v>
      </c>
      <c r="G13948" t="s">
        <v>244</v>
      </c>
      <c r="H13948" t="s">
        <v>358</v>
      </c>
      <c r="I13948" t="s">
        <v>307</v>
      </c>
      <c r="K13948" t="s">
        <v>78</v>
      </c>
      <c r="O13948" t="s">
        <v>195</v>
      </c>
      <c r="P13948">
        <v>2050</v>
      </c>
    </row>
    <row r="13949" spans="1:17" hidden="1" x14ac:dyDescent="0.25">
      <c r="A13949" t="s">
        <v>720</v>
      </c>
      <c r="B13949" t="s">
        <v>721</v>
      </c>
      <c r="C13949" t="s">
        <v>722</v>
      </c>
      <c r="D13949" t="s">
        <v>688</v>
      </c>
      <c r="E13949" t="s">
        <v>689</v>
      </c>
      <c r="F13949" t="s">
        <v>188</v>
      </c>
      <c r="G13949" t="s">
        <v>244</v>
      </c>
      <c r="H13949" t="s">
        <v>358</v>
      </c>
      <c r="I13949" t="s">
        <v>307</v>
      </c>
      <c r="K13949" t="s">
        <v>78</v>
      </c>
      <c r="O13949" t="s">
        <v>265</v>
      </c>
      <c r="P13949">
        <v>2050</v>
      </c>
    </row>
    <row r="13950" spans="1:17" hidden="1" x14ac:dyDescent="0.25">
      <c r="A13950" t="s">
        <v>720</v>
      </c>
      <c r="B13950" t="s">
        <v>721</v>
      </c>
      <c r="C13950" t="s">
        <v>722</v>
      </c>
      <c r="D13950" t="s">
        <v>688</v>
      </c>
      <c r="E13950" t="s">
        <v>689</v>
      </c>
      <c r="F13950" t="s">
        <v>188</v>
      </c>
      <c r="G13950" t="s">
        <v>244</v>
      </c>
      <c r="H13950" t="s">
        <v>358</v>
      </c>
      <c r="I13950" t="s">
        <v>307</v>
      </c>
      <c r="K13950" t="s">
        <v>78</v>
      </c>
      <c r="O13950" t="s">
        <v>266</v>
      </c>
      <c r="P13950">
        <v>2050</v>
      </c>
    </row>
    <row r="13951" spans="1:17" hidden="1" x14ac:dyDescent="0.2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hidden="1" x14ac:dyDescent="0.2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hidden="1" x14ac:dyDescent="0.2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hidden="1" x14ac:dyDescent="0.2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hidden="1" x14ac:dyDescent="0.2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hidden="1" x14ac:dyDescent="0.2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hidden="1" x14ac:dyDescent="0.2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hidden="1" x14ac:dyDescent="0.2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hidden="1" x14ac:dyDescent="0.2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hidden="1" x14ac:dyDescent="0.2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hidden="1" x14ac:dyDescent="0.2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hidden="1" x14ac:dyDescent="0.2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hidden="1" x14ac:dyDescent="0.2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hidden="1" x14ac:dyDescent="0.2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hidden="1" x14ac:dyDescent="0.2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hidden="1" x14ac:dyDescent="0.2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hidden="1" x14ac:dyDescent="0.2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hidden="1" x14ac:dyDescent="0.2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hidden="1" x14ac:dyDescent="0.2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hidden="1" x14ac:dyDescent="0.2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hidden="1" x14ac:dyDescent="0.2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hidden="1" x14ac:dyDescent="0.2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hidden="1" x14ac:dyDescent="0.2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hidden="1" x14ac:dyDescent="0.2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hidden="1" x14ac:dyDescent="0.2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hidden="1" x14ac:dyDescent="0.2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hidden="1" x14ac:dyDescent="0.2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hidden="1" x14ac:dyDescent="0.2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hidden="1" x14ac:dyDescent="0.2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hidden="1" x14ac:dyDescent="0.2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hidden="1" x14ac:dyDescent="0.2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hidden="1" x14ac:dyDescent="0.2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hidden="1" x14ac:dyDescent="0.2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hidden="1" x14ac:dyDescent="0.2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hidden="1" x14ac:dyDescent="0.2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hidden="1" x14ac:dyDescent="0.2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hidden="1" x14ac:dyDescent="0.2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hidden="1" x14ac:dyDescent="0.2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hidden="1" x14ac:dyDescent="0.2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hidden="1" x14ac:dyDescent="0.2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hidden="1" x14ac:dyDescent="0.2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hidden="1" x14ac:dyDescent="0.2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hidden="1" x14ac:dyDescent="0.2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hidden="1" x14ac:dyDescent="0.2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hidden="1" x14ac:dyDescent="0.2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hidden="1" x14ac:dyDescent="0.2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hidden="1" x14ac:dyDescent="0.2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hidden="1" x14ac:dyDescent="0.2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hidden="1" x14ac:dyDescent="0.2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hidden="1" x14ac:dyDescent="0.2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hidden="1" x14ac:dyDescent="0.2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hidden="1" x14ac:dyDescent="0.2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hidden="1" x14ac:dyDescent="0.2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hidden="1" x14ac:dyDescent="0.2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hidden="1" x14ac:dyDescent="0.2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hidden="1" x14ac:dyDescent="0.2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hidden="1" x14ac:dyDescent="0.2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hidden="1" x14ac:dyDescent="0.2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hidden="1" x14ac:dyDescent="0.2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hidden="1" x14ac:dyDescent="0.2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hidden="1" x14ac:dyDescent="0.2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hidden="1" x14ac:dyDescent="0.2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hidden="1" x14ac:dyDescent="0.2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hidden="1" x14ac:dyDescent="0.2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hidden="1" x14ac:dyDescent="0.2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hidden="1" x14ac:dyDescent="0.2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hidden="1" x14ac:dyDescent="0.2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hidden="1" x14ac:dyDescent="0.2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hidden="1" x14ac:dyDescent="0.2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hidden="1" x14ac:dyDescent="0.2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hidden="1" x14ac:dyDescent="0.2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hidden="1" x14ac:dyDescent="0.2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hidden="1" x14ac:dyDescent="0.2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hidden="1" x14ac:dyDescent="0.2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hidden="1" x14ac:dyDescent="0.2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hidden="1" x14ac:dyDescent="0.2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hidden="1" x14ac:dyDescent="0.2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hidden="1" x14ac:dyDescent="0.2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hidden="1" x14ac:dyDescent="0.2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hidden="1" x14ac:dyDescent="0.2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hidden="1" x14ac:dyDescent="0.2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hidden="1" x14ac:dyDescent="0.2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hidden="1" x14ac:dyDescent="0.2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hidden="1" x14ac:dyDescent="0.2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hidden="1" x14ac:dyDescent="0.2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hidden="1" x14ac:dyDescent="0.2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hidden="1" x14ac:dyDescent="0.2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hidden="1" x14ac:dyDescent="0.2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hidden="1" x14ac:dyDescent="0.2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hidden="1" x14ac:dyDescent="0.2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hidden="1" x14ac:dyDescent="0.2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hidden="1" x14ac:dyDescent="0.2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hidden="1" x14ac:dyDescent="0.2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hidden="1" x14ac:dyDescent="0.2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hidden="1" x14ac:dyDescent="0.2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hidden="1" x14ac:dyDescent="0.2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hidden="1" x14ac:dyDescent="0.2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hidden="1" x14ac:dyDescent="0.2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hidden="1" x14ac:dyDescent="0.2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hidden="1" x14ac:dyDescent="0.2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hidden="1" x14ac:dyDescent="0.2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hidden="1" x14ac:dyDescent="0.2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hidden="1" x14ac:dyDescent="0.2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hidden="1" x14ac:dyDescent="0.2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hidden="1" x14ac:dyDescent="0.2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hidden="1" x14ac:dyDescent="0.2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hidden="1" x14ac:dyDescent="0.2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hidden="1" x14ac:dyDescent="0.2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hidden="1" x14ac:dyDescent="0.2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hidden="1" x14ac:dyDescent="0.2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hidden="1" x14ac:dyDescent="0.2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hidden="1" x14ac:dyDescent="0.2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hidden="1" x14ac:dyDescent="0.2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hidden="1" x14ac:dyDescent="0.2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hidden="1" x14ac:dyDescent="0.2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hidden="1" x14ac:dyDescent="0.2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hidden="1" x14ac:dyDescent="0.2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hidden="1" x14ac:dyDescent="0.2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hidden="1" x14ac:dyDescent="0.2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hidden="1" x14ac:dyDescent="0.2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hidden="1" x14ac:dyDescent="0.2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hidden="1" x14ac:dyDescent="0.2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hidden="1" x14ac:dyDescent="0.2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hidden="1" x14ac:dyDescent="0.2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hidden="1" x14ac:dyDescent="0.2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hidden="1" x14ac:dyDescent="0.2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hidden="1" x14ac:dyDescent="0.25">
      <c r="A14077" t="s">
        <v>723</v>
      </c>
      <c r="B14077" t="s">
        <v>724</v>
      </c>
      <c r="C14077" t="s">
        <v>725</v>
      </c>
      <c r="D14077" t="s">
        <v>688</v>
      </c>
      <c r="E14077" t="s">
        <v>689</v>
      </c>
      <c r="F14077" t="s">
        <v>188</v>
      </c>
      <c r="G14077" t="s">
        <v>219</v>
      </c>
      <c r="H14077" t="s">
        <v>220</v>
      </c>
      <c r="I14077" t="s">
        <v>221</v>
      </c>
      <c r="K14077" t="s">
        <v>222</v>
      </c>
      <c r="O14077" t="s">
        <v>195</v>
      </c>
      <c r="P14077">
        <v>2020</v>
      </c>
    </row>
    <row r="14078" spans="1:17" hidden="1" x14ac:dyDescent="0.25">
      <c r="A14078" t="s">
        <v>723</v>
      </c>
      <c r="B14078" t="s">
        <v>724</v>
      </c>
      <c r="C14078" t="s">
        <v>725</v>
      </c>
      <c r="D14078" t="s">
        <v>688</v>
      </c>
      <c r="E14078" t="s">
        <v>689</v>
      </c>
      <c r="F14078" t="s">
        <v>188</v>
      </c>
      <c r="G14078" t="s">
        <v>219</v>
      </c>
      <c r="H14078" t="s">
        <v>220</v>
      </c>
      <c r="I14078" t="s">
        <v>221</v>
      </c>
      <c r="K14078" t="s">
        <v>222</v>
      </c>
      <c r="O14078" t="s">
        <v>195</v>
      </c>
      <c r="P14078">
        <v>2025</v>
      </c>
    </row>
    <row r="14079" spans="1:17" hidden="1" x14ac:dyDescent="0.25">
      <c r="A14079" t="s">
        <v>723</v>
      </c>
      <c r="B14079" t="s">
        <v>724</v>
      </c>
      <c r="C14079" t="s">
        <v>725</v>
      </c>
      <c r="D14079" t="s">
        <v>688</v>
      </c>
      <c r="E14079" t="s">
        <v>689</v>
      </c>
      <c r="F14079" t="s">
        <v>188</v>
      </c>
      <c r="G14079" t="s">
        <v>219</v>
      </c>
      <c r="H14079" t="s">
        <v>220</v>
      </c>
      <c r="I14079" t="s">
        <v>221</v>
      </c>
      <c r="K14079" t="s">
        <v>222</v>
      </c>
      <c r="O14079" t="s">
        <v>265</v>
      </c>
      <c r="P14079">
        <v>2025</v>
      </c>
    </row>
    <row r="14080" spans="1:17" hidden="1" x14ac:dyDescent="0.25">
      <c r="A14080" t="s">
        <v>723</v>
      </c>
      <c r="B14080" t="s">
        <v>724</v>
      </c>
      <c r="C14080" t="s">
        <v>725</v>
      </c>
      <c r="D14080" t="s">
        <v>688</v>
      </c>
      <c r="E14080" t="s">
        <v>689</v>
      </c>
      <c r="F14080" t="s">
        <v>188</v>
      </c>
      <c r="G14080" t="s">
        <v>219</v>
      </c>
      <c r="H14080" t="s">
        <v>220</v>
      </c>
      <c r="I14080" t="s">
        <v>221</v>
      </c>
      <c r="K14080" t="s">
        <v>222</v>
      </c>
      <c r="O14080" t="s">
        <v>266</v>
      </c>
      <c r="P14080">
        <v>2025</v>
      </c>
    </row>
    <row r="14081" spans="1:16" hidden="1" x14ac:dyDescent="0.25">
      <c r="A14081" t="s">
        <v>723</v>
      </c>
      <c r="B14081" t="s">
        <v>724</v>
      </c>
      <c r="C14081" t="s">
        <v>725</v>
      </c>
      <c r="D14081" t="s">
        <v>688</v>
      </c>
      <c r="E14081" t="s">
        <v>689</v>
      </c>
      <c r="F14081" t="s">
        <v>188</v>
      </c>
      <c r="G14081" t="s">
        <v>219</v>
      </c>
      <c r="H14081" t="s">
        <v>220</v>
      </c>
      <c r="I14081" t="s">
        <v>221</v>
      </c>
      <c r="K14081" t="s">
        <v>222</v>
      </c>
      <c r="O14081" t="s">
        <v>195</v>
      </c>
      <c r="P14081">
        <v>2030</v>
      </c>
    </row>
    <row r="14082" spans="1:16" hidden="1" x14ac:dyDescent="0.25">
      <c r="A14082" t="s">
        <v>723</v>
      </c>
      <c r="B14082" t="s">
        <v>724</v>
      </c>
      <c r="C14082" t="s">
        <v>725</v>
      </c>
      <c r="D14082" t="s">
        <v>688</v>
      </c>
      <c r="E14082" t="s">
        <v>689</v>
      </c>
      <c r="F14082" t="s">
        <v>188</v>
      </c>
      <c r="G14082" t="s">
        <v>219</v>
      </c>
      <c r="H14082" t="s">
        <v>220</v>
      </c>
      <c r="I14082" t="s">
        <v>221</v>
      </c>
      <c r="K14082" t="s">
        <v>222</v>
      </c>
      <c r="O14082" t="s">
        <v>195</v>
      </c>
      <c r="P14082">
        <v>2040</v>
      </c>
    </row>
    <row r="14083" spans="1:16" hidden="1" x14ac:dyDescent="0.25">
      <c r="A14083" t="s">
        <v>723</v>
      </c>
      <c r="B14083" t="s">
        <v>724</v>
      </c>
      <c r="C14083" t="s">
        <v>725</v>
      </c>
      <c r="D14083" t="s">
        <v>688</v>
      </c>
      <c r="E14083" t="s">
        <v>689</v>
      </c>
      <c r="F14083" t="s">
        <v>188</v>
      </c>
      <c r="G14083" t="s">
        <v>219</v>
      </c>
      <c r="H14083" t="s">
        <v>220</v>
      </c>
      <c r="I14083" t="s">
        <v>221</v>
      </c>
      <c r="K14083" t="s">
        <v>222</v>
      </c>
      <c r="O14083" t="s">
        <v>195</v>
      </c>
      <c r="P14083">
        <v>2050</v>
      </c>
    </row>
    <row r="14084" spans="1:16" hidden="1" x14ac:dyDescent="0.25">
      <c r="A14084" t="s">
        <v>723</v>
      </c>
      <c r="B14084" t="s">
        <v>724</v>
      </c>
      <c r="C14084" t="s">
        <v>725</v>
      </c>
      <c r="D14084" t="s">
        <v>688</v>
      </c>
      <c r="E14084" t="s">
        <v>689</v>
      </c>
      <c r="F14084" t="s">
        <v>188</v>
      </c>
      <c r="G14084" t="s">
        <v>219</v>
      </c>
      <c r="H14084" t="s">
        <v>220</v>
      </c>
      <c r="I14084" t="s">
        <v>221</v>
      </c>
      <c r="K14084" t="s">
        <v>222</v>
      </c>
      <c r="O14084" t="s">
        <v>265</v>
      </c>
      <c r="P14084">
        <v>2050</v>
      </c>
    </row>
    <row r="14085" spans="1:16" hidden="1" x14ac:dyDescent="0.25">
      <c r="A14085" t="s">
        <v>723</v>
      </c>
      <c r="B14085" t="s">
        <v>724</v>
      </c>
      <c r="C14085" t="s">
        <v>725</v>
      </c>
      <c r="D14085" t="s">
        <v>688</v>
      </c>
      <c r="E14085" t="s">
        <v>689</v>
      </c>
      <c r="F14085" t="s">
        <v>188</v>
      </c>
      <c r="G14085" t="s">
        <v>219</v>
      </c>
      <c r="H14085" t="s">
        <v>220</v>
      </c>
      <c r="I14085" t="s">
        <v>221</v>
      </c>
      <c r="K14085" t="s">
        <v>222</v>
      </c>
      <c r="O14085" t="s">
        <v>266</v>
      </c>
      <c r="P14085">
        <v>2050</v>
      </c>
    </row>
    <row r="14086" spans="1:16" hidden="1" x14ac:dyDescent="0.25">
      <c r="A14086" t="s">
        <v>723</v>
      </c>
      <c r="B14086" t="s">
        <v>724</v>
      </c>
      <c r="C14086" t="s">
        <v>725</v>
      </c>
      <c r="D14086" t="s">
        <v>688</v>
      </c>
      <c r="E14086" t="s">
        <v>689</v>
      </c>
      <c r="F14086" t="s">
        <v>188</v>
      </c>
      <c r="G14086" t="s">
        <v>219</v>
      </c>
      <c r="H14086" t="s">
        <v>224</v>
      </c>
      <c r="I14086" t="s">
        <v>225</v>
      </c>
      <c r="K14086" t="s">
        <v>222</v>
      </c>
      <c r="O14086" t="s">
        <v>195</v>
      </c>
      <c r="P14086">
        <v>2020</v>
      </c>
    </row>
    <row r="14087" spans="1:16" hidden="1" x14ac:dyDescent="0.25">
      <c r="A14087" t="s">
        <v>723</v>
      </c>
      <c r="B14087" t="s">
        <v>724</v>
      </c>
      <c r="C14087" t="s">
        <v>725</v>
      </c>
      <c r="D14087" t="s">
        <v>688</v>
      </c>
      <c r="E14087" t="s">
        <v>689</v>
      </c>
      <c r="F14087" t="s">
        <v>188</v>
      </c>
      <c r="G14087" t="s">
        <v>219</v>
      </c>
      <c r="H14087" t="s">
        <v>224</v>
      </c>
      <c r="I14087" t="s">
        <v>225</v>
      </c>
      <c r="K14087" t="s">
        <v>222</v>
      </c>
      <c r="O14087" t="s">
        <v>195</v>
      </c>
      <c r="P14087">
        <v>2025</v>
      </c>
    </row>
    <row r="14088" spans="1:16" hidden="1" x14ac:dyDescent="0.25">
      <c r="A14088" t="s">
        <v>723</v>
      </c>
      <c r="B14088" t="s">
        <v>724</v>
      </c>
      <c r="C14088" t="s">
        <v>725</v>
      </c>
      <c r="D14088" t="s">
        <v>688</v>
      </c>
      <c r="E14088" t="s">
        <v>689</v>
      </c>
      <c r="F14088" t="s">
        <v>188</v>
      </c>
      <c r="G14088" t="s">
        <v>219</v>
      </c>
      <c r="H14088" t="s">
        <v>224</v>
      </c>
      <c r="I14088" t="s">
        <v>225</v>
      </c>
      <c r="K14088" t="s">
        <v>222</v>
      </c>
      <c r="O14088" t="s">
        <v>265</v>
      </c>
      <c r="P14088">
        <v>2025</v>
      </c>
    </row>
    <row r="14089" spans="1:16" hidden="1" x14ac:dyDescent="0.25">
      <c r="A14089" t="s">
        <v>723</v>
      </c>
      <c r="B14089" t="s">
        <v>724</v>
      </c>
      <c r="C14089" t="s">
        <v>725</v>
      </c>
      <c r="D14089" t="s">
        <v>688</v>
      </c>
      <c r="E14089" t="s">
        <v>689</v>
      </c>
      <c r="F14089" t="s">
        <v>188</v>
      </c>
      <c r="G14089" t="s">
        <v>219</v>
      </c>
      <c r="H14089" t="s">
        <v>224</v>
      </c>
      <c r="I14089" t="s">
        <v>225</v>
      </c>
      <c r="K14089" t="s">
        <v>222</v>
      </c>
      <c r="O14089" t="s">
        <v>266</v>
      </c>
      <c r="P14089">
        <v>2025</v>
      </c>
    </row>
    <row r="14090" spans="1:16" hidden="1" x14ac:dyDescent="0.25">
      <c r="A14090" t="s">
        <v>723</v>
      </c>
      <c r="B14090" t="s">
        <v>724</v>
      </c>
      <c r="C14090" t="s">
        <v>725</v>
      </c>
      <c r="D14090" t="s">
        <v>688</v>
      </c>
      <c r="E14090" t="s">
        <v>689</v>
      </c>
      <c r="F14090" t="s">
        <v>188</v>
      </c>
      <c r="G14090" t="s">
        <v>219</v>
      </c>
      <c r="H14090" t="s">
        <v>224</v>
      </c>
      <c r="I14090" t="s">
        <v>225</v>
      </c>
      <c r="K14090" t="s">
        <v>222</v>
      </c>
      <c r="O14090" t="s">
        <v>195</v>
      </c>
      <c r="P14090">
        <v>2030</v>
      </c>
    </row>
    <row r="14091" spans="1:16" hidden="1" x14ac:dyDescent="0.25">
      <c r="A14091" t="s">
        <v>723</v>
      </c>
      <c r="B14091" t="s">
        <v>724</v>
      </c>
      <c r="C14091" t="s">
        <v>725</v>
      </c>
      <c r="D14091" t="s">
        <v>688</v>
      </c>
      <c r="E14091" t="s">
        <v>689</v>
      </c>
      <c r="F14091" t="s">
        <v>188</v>
      </c>
      <c r="G14091" t="s">
        <v>219</v>
      </c>
      <c r="H14091" t="s">
        <v>224</v>
      </c>
      <c r="I14091" t="s">
        <v>225</v>
      </c>
      <c r="K14091" t="s">
        <v>222</v>
      </c>
      <c r="O14091" t="s">
        <v>195</v>
      </c>
      <c r="P14091">
        <v>2040</v>
      </c>
    </row>
    <row r="14092" spans="1:16" hidden="1" x14ac:dyDescent="0.25">
      <c r="A14092" t="s">
        <v>723</v>
      </c>
      <c r="B14092" t="s">
        <v>724</v>
      </c>
      <c r="C14092" t="s">
        <v>725</v>
      </c>
      <c r="D14092" t="s">
        <v>688</v>
      </c>
      <c r="E14092" t="s">
        <v>689</v>
      </c>
      <c r="F14092" t="s">
        <v>188</v>
      </c>
      <c r="G14092" t="s">
        <v>219</v>
      </c>
      <c r="H14092" t="s">
        <v>224</v>
      </c>
      <c r="I14092" t="s">
        <v>225</v>
      </c>
      <c r="K14092" t="s">
        <v>222</v>
      </c>
      <c r="O14092" t="s">
        <v>195</v>
      </c>
      <c r="P14092">
        <v>2050</v>
      </c>
    </row>
    <row r="14093" spans="1:16" hidden="1" x14ac:dyDescent="0.25">
      <c r="A14093" t="s">
        <v>723</v>
      </c>
      <c r="B14093" t="s">
        <v>724</v>
      </c>
      <c r="C14093" t="s">
        <v>725</v>
      </c>
      <c r="D14093" t="s">
        <v>688</v>
      </c>
      <c r="E14093" t="s">
        <v>689</v>
      </c>
      <c r="F14093" t="s">
        <v>188</v>
      </c>
      <c r="G14093" t="s">
        <v>219</v>
      </c>
      <c r="H14093" t="s">
        <v>224</v>
      </c>
      <c r="I14093" t="s">
        <v>225</v>
      </c>
      <c r="K14093" t="s">
        <v>222</v>
      </c>
      <c r="O14093" t="s">
        <v>265</v>
      </c>
      <c r="P14093">
        <v>2050</v>
      </c>
    </row>
    <row r="14094" spans="1:16" hidden="1" x14ac:dyDescent="0.25">
      <c r="A14094" t="s">
        <v>723</v>
      </c>
      <c r="B14094" t="s">
        <v>724</v>
      </c>
      <c r="C14094" t="s">
        <v>725</v>
      </c>
      <c r="D14094" t="s">
        <v>688</v>
      </c>
      <c r="E14094" t="s">
        <v>689</v>
      </c>
      <c r="F14094" t="s">
        <v>188</v>
      </c>
      <c r="G14094" t="s">
        <v>219</v>
      </c>
      <c r="H14094" t="s">
        <v>224</v>
      </c>
      <c r="I14094" t="s">
        <v>225</v>
      </c>
      <c r="K14094" t="s">
        <v>222</v>
      </c>
      <c r="O14094" t="s">
        <v>266</v>
      </c>
      <c r="P14094">
        <v>2050</v>
      </c>
    </row>
    <row r="14095" spans="1:16" hidden="1" x14ac:dyDescent="0.25">
      <c r="A14095" t="s">
        <v>723</v>
      </c>
      <c r="B14095" t="s">
        <v>724</v>
      </c>
      <c r="C14095" t="s">
        <v>725</v>
      </c>
      <c r="D14095" t="s">
        <v>688</v>
      </c>
      <c r="E14095" t="s">
        <v>689</v>
      </c>
      <c r="F14095" t="s">
        <v>188</v>
      </c>
      <c r="G14095" t="s">
        <v>219</v>
      </c>
      <c r="H14095" t="s">
        <v>226</v>
      </c>
      <c r="I14095" t="s">
        <v>227</v>
      </c>
      <c r="K14095" t="s">
        <v>222</v>
      </c>
      <c r="O14095" t="s">
        <v>195</v>
      </c>
      <c r="P14095">
        <v>2020</v>
      </c>
    </row>
    <row r="14096" spans="1:16" hidden="1" x14ac:dyDescent="0.25">
      <c r="A14096" t="s">
        <v>723</v>
      </c>
      <c r="B14096" t="s">
        <v>724</v>
      </c>
      <c r="C14096" t="s">
        <v>725</v>
      </c>
      <c r="D14096" t="s">
        <v>688</v>
      </c>
      <c r="E14096" t="s">
        <v>689</v>
      </c>
      <c r="F14096" t="s">
        <v>188</v>
      </c>
      <c r="G14096" t="s">
        <v>219</v>
      </c>
      <c r="H14096" t="s">
        <v>226</v>
      </c>
      <c r="I14096" t="s">
        <v>227</v>
      </c>
      <c r="K14096" t="s">
        <v>222</v>
      </c>
      <c r="O14096" t="s">
        <v>195</v>
      </c>
      <c r="P14096">
        <v>2025</v>
      </c>
    </row>
    <row r="14097" spans="1:16" hidden="1" x14ac:dyDescent="0.25">
      <c r="A14097" t="s">
        <v>723</v>
      </c>
      <c r="B14097" t="s">
        <v>724</v>
      </c>
      <c r="C14097" t="s">
        <v>725</v>
      </c>
      <c r="D14097" t="s">
        <v>688</v>
      </c>
      <c r="E14097" t="s">
        <v>689</v>
      </c>
      <c r="F14097" t="s">
        <v>188</v>
      </c>
      <c r="G14097" t="s">
        <v>219</v>
      </c>
      <c r="H14097" t="s">
        <v>226</v>
      </c>
      <c r="I14097" t="s">
        <v>227</v>
      </c>
      <c r="K14097" t="s">
        <v>222</v>
      </c>
      <c r="O14097" t="s">
        <v>265</v>
      </c>
      <c r="P14097">
        <v>2025</v>
      </c>
    </row>
    <row r="14098" spans="1:16" hidden="1" x14ac:dyDescent="0.25">
      <c r="A14098" t="s">
        <v>723</v>
      </c>
      <c r="B14098" t="s">
        <v>724</v>
      </c>
      <c r="C14098" t="s">
        <v>725</v>
      </c>
      <c r="D14098" t="s">
        <v>688</v>
      </c>
      <c r="E14098" t="s">
        <v>689</v>
      </c>
      <c r="F14098" t="s">
        <v>188</v>
      </c>
      <c r="G14098" t="s">
        <v>219</v>
      </c>
      <c r="H14098" t="s">
        <v>226</v>
      </c>
      <c r="I14098" t="s">
        <v>227</v>
      </c>
      <c r="K14098" t="s">
        <v>222</v>
      </c>
      <c r="O14098" t="s">
        <v>266</v>
      </c>
      <c r="P14098">
        <v>2025</v>
      </c>
    </row>
    <row r="14099" spans="1:16" hidden="1" x14ac:dyDescent="0.25">
      <c r="A14099" t="s">
        <v>723</v>
      </c>
      <c r="B14099" t="s">
        <v>724</v>
      </c>
      <c r="C14099" t="s">
        <v>725</v>
      </c>
      <c r="D14099" t="s">
        <v>688</v>
      </c>
      <c r="E14099" t="s">
        <v>689</v>
      </c>
      <c r="F14099" t="s">
        <v>188</v>
      </c>
      <c r="G14099" t="s">
        <v>219</v>
      </c>
      <c r="H14099" t="s">
        <v>226</v>
      </c>
      <c r="I14099" t="s">
        <v>227</v>
      </c>
      <c r="K14099" t="s">
        <v>222</v>
      </c>
      <c r="O14099" t="s">
        <v>195</v>
      </c>
      <c r="P14099">
        <v>2030</v>
      </c>
    </row>
    <row r="14100" spans="1:16" hidden="1" x14ac:dyDescent="0.25">
      <c r="A14100" t="s">
        <v>723</v>
      </c>
      <c r="B14100" t="s">
        <v>724</v>
      </c>
      <c r="C14100" t="s">
        <v>725</v>
      </c>
      <c r="D14100" t="s">
        <v>688</v>
      </c>
      <c r="E14100" t="s">
        <v>689</v>
      </c>
      <c r="F14100" t="s">
        <v>188</v>
      </c>
      <c r="G14100" t="s">
        <v>219</v>
      </c>
      <c r="H14100" t="s">
        <v>226</v>
      </c>
      <c r="I14100" t="s">
        <v>227</v>
      </c>
      <c r="K14100" t="s">
        <v>222</v>
      </c>
      <c r="O14100" t="s">
        <v>195</v>
      </c>
      <c r="P14100">
        <v>2040</v>
      </c>
    </row>
    <row r="14101" spans="1:16" hidden="1" x14ac:dyDescent="0.25">
      <c r="A14101" t="s">
        <v>723</v>
      </c>
      <c r="B14101" t="s">
        <v>724</v>
      </c>
      <c r="C14101" t="s">
        <v>725</v>
      </c>
      <c r="D14101" t="s">
        <v>688</v>
      </c>
      <c r="E14101" t="s">
        <v>689</v>
      </c>
      <c r="F14101" t="s">
        <v>188</v>
      </c>
      <c r="G14101" t="s">
        <v>219</v>
      </c>
      <c r="H14101" t="s">
        <v>226</v>
      </c>
      <c r="I14101" t="s">
        <v>227</v>
      </c>
      <c r="K14101" t="s">
        <v>222</v>
      </c>
      <c r="O14101" t="s">
        <v>195</v>
      </c>
      <c r="P14101">
        <v>2050</v>
      </c>
    </row>
    <row r="14102" spans="1:16" hidden="1" x14ac:dyDescent="0.25">
      <c r="A14102" t="s">
        <v>723</v>
      </c>
      <c r="B14102" t="s">
        <v>724</v>
      </c>
      <c r="C14102" t="s">
        <v>725</v>
      </c>
      <c r="D14102" t="s">
        <v>688</v>
      </c>
      <c r="E14102" t="s">
        <v>689</v>
      </c>
      <c r="F14102" t="s">
        <v>188</v>
      </c>
      <c r="G14102" t="s">
        <v>219</v>
      </c>
      <c r="H14102" t="s">
        <v>226</v>
      </c>
      <c r="I14102" t="s">
        <v>227</v>
      </c>
      <c r="K14102" t="s">
        <v>222</v>
      </c>
      <c r="O14102" t="s">
        <v>265</v>
      </c>
      <c r="P14102">
        <v>2050</v>
      </c>
    </row>
    <row r="14103" spans="1:16" hidden="1" x14ac:dyDescent="0.25">
      <c r="A14103" t="s">
        <v>723</v>
      </c>
      <c r="B14103" t="s">
        <v>724</v>
      </c>
      <c r="C14103" t="s">
        <v>725</v>
      </c>
      <c r="D14103" t="s">
        <v>688</v>
      </c>
      <c r="E14103" t="s">
        <v>689</v>
      </c>
      <c r="F14103" t="s">
        <v>188</v>
      </c>
      <c r="G14103" t="s">
        <v>219</v>
      </c>
      <c r="H14103" t="s">
        <v>226</v>
      </c>
      <c r="I14103" t="s">
        <v>227</v>
      </c>
      <c r="K14103" t="s">
        <v>222</v>
      </c>
      <c r="O14103" t="s">
        <v>266</v>
      </c>
      <c r="P14103">
        <v>2050</v>
      </c>
    </row>
    <row r="14104" spans="1:16" hidden="1" x14ac:dyDescent="0.25">
      <c r="A14104" t="s">
        <v>723</v>
      </c>
      <c r="B14104" t="s">
        <v>724</v>
      </c>
      <c r="C14104" t="s">
        <v>725</v>
      </c>
      <c r="D14104" t="s">
        <v>688</v>
      </c>
      <c r="E14104" t="s">
        <v>689</v>
      </c>
      <c r="F14104" t="s">
        <v>188</v>
      </c>
      <c r="G14104" t="s">
        <v>219</v>
      </c>
      <c r="H14104" t="s">
        <v>318</v>
      </c>
      <c r="I14104" t="s">
        <v>319</v>
      </c>
      <c r="K14104" t="s">
        <v>222</v>
      </c>
      <c r="O14104" t="s">
        <v>195</v>
      </c>
      <c r="P14104">
        <v>2020</v>
      </c>
    </row>
    <row r="14105" spans="1:16" hidden="1" x14ac:dyDescent="0.25">
      <c r="A14105" t="s">
        <v>723</v>
      </c>
      <c r="B14105" t="s">
        <v>724</v>
      </c>
      <c r="C14105" t="s">
        <v>725</v>
      </c>
      <c r="D14105" t="s">
        <v>688</v>
      </c>
      <c r="E14105" t="s">
        <v>689</v>
      </c>
      <c r="F14105" t="s">
        <v>188</v>
      </c>
      <c r="G14105" t="s">
        <v>219</v>
      </c>
      <c r="H14105" t="s">
        <v>318</v>
      </c>
      <c r="I14105" t="s">
        <v>319</v>
      </c>
      <c r="K14105" t="s">
        <v>222</v>
      </c>
      <c r="O14105" t="s">
        <v>195</v>
      </c>
      <c r="P14105">
        <v>2025</v>
      </c>
    </row>
    <row r="14106" spans="1:16" hidden="1" x14ac:dyDescent="0.25">
      <c r="A14106" t="s">
        <v>723</v>
      </c>
      <c r="B14106" t="s">
        <v>724</v>
      </c>
      <c r="C14106" t="s">
        <v>725</v>
      </c>
      <c r="D14106" t="s">
        <v>688</v>
      </c>
      <c r="E14106" t="s">
        <v>689</v>
      </c>
      <c r="F14106" t="s">
        <v>188</v>
      </c>
      <c r="G14106" t="s">
        <v>219</v>
      </c>
      <c r="H14106" t="s">
        <v>318</v>
      </c>
      <c r="I14106" t="s">
        <v>319</v>
      </c>
      <c r="K14106" t="s">
        <v>222</v>
      </c>
      <c r="O14106" t="s">
        <v>265</v>
      </c>
      <c r="P14106">
        <v>2025</v>
      </c>
    </row>
    <row r="14107" spans="1:16" hidden="1" x14ac:dyDescent="0.25">
      <c r="A14107" t="s">
        <v>723</v>
      </c>
      <c r="B14107" t="s">
        <v>724</v>
      </c>
      <c r="C14107" t="s">
        <v>725</v>
      </c>
      <c r="D14107" t="s">
        <v>688</v>
      </c>
      <c r="E14107" t="s">
        <v>689</v>
      </c>
      <c r="F14107" t="s">
        <v>188</v>
      </c>
      <c r="G14107" t="s">
        <v>219</v>
      </c>
      <c r="H14107" t="s">
        <v>318</v>
      </c>
      <c r="I14107" t="s">
        <v>319</v>
      </c>
      <c r="K14107" t="s">
        <v>222</v>
      </c>
      <c r="O14107" t="s">
        <v>266</v>
      </c>
      <c r="P14107">
        <v>2025</v>
      </c>
    </row>
    <row r="14108" spans="1:16" hidden="1" x14ac:dyDescent="0.25">
      <c r="A14108" t="s">
        <v>723</v>
      </c>
      <c r="B14108" t="s">
        <v>724</v>
      </c>
      <c r="C14108" t="s">
        <v>725</v>
      </c>
      <c r="D14108" t="s">
        <v>688</v>
      </c>
      <c r="E14108" t="s">
        <v>689</v>
      </c>
      <c r="F14108" t="s">
        <v>188</v>
      </c>
      <c r="G14108" t="s">
        <v>219</v>
      </c>
      <c r="H14108" t="s">
        <v>318</v>
      </c>
      <c r="I14108" t="s">
        <v>319</v>
      </c>
      <c r="K14108" t="s">
        <v>222</v>
      </c>
      <c r="O14108" t="s">
        <v>195</v>
      </c>
      <c r="P14108">
        <v>2030</v>
      </c>
    </row>
    <row r="14109" spans="1:16" hidden="1" x14ac:dyDescent="0.25">
      <c r="A14109" t="s">
        <v>723</v>
      </c>
      <c r="B14109" t="s">
        <v>724</v>
      </c>
      <c r="C14109" t="s">
        <v>725</v>
      </c>
      <c r="D14109" t="s">
        <v>688</v>
      </c>
      <c r="E14109" t="s">
        <v>689</v>
      </c>
      <c r="F14109" t="s">
        <v>188</v>
      </c>
      <c r="G14109" t="s">
        <v>219</v>
      </c>
      <c r="H14109" t="s">
        <v>318</v>
      </c>
      <c r="I14109" t="s">
        <v>319</v>
      </c>
      <c r="K14109" t="s">
        <v>222</v>
      </c>
      <c r="O14109" t="s">
        <v>195</v>
      </c>
      <c r="P14109">
        <v>2040</v>
      </c>
    </row>
    <row r="14110" spans="1:16" hidden="1" x14ac:dyDescent="0.25">
      <c r="A14110" t="s">
        <v>723</v>
      </c>
      <c r="B14110" t="s">
        <v>724</v>
      </c>
      <c r="C14110" t="s">
        <v>725</v>
      </c>
      <c r="D14110" t="s">
        <v>688</v>
      </c>
      <c r="E14110" t="s">
        <v>689</v>
      </c>
      <c r="F14110" t="s">
        <v>188</v>
      </c>
      <c r="G14110" t="s">
        <v>219</v>
      </c>
      <c r="H14110" t="s">
        <v>318</v>
      </c>
      <c r="I14110" t="s">
        <v>319</v>
      </c>
      <c r="K14110" t="s">
        <v>222</v>
      </c>
      <c r="O14110" t="s">
        <v>195</v>
      </c>
      <c r="P14110">
        <v>2050</v>
      </c>
    </row>
    <row r="14111" spans="1:16" hidden="1" x14ac:dyDescent="0.25">
      <c r="A14111" t="s">
        <v>723</v>
      </c>
      <c r="B14111" t="s">
        <v>724</v>
      </c>
      <c r="C14111" t="s">
        <v>725</v>
      </c>
      <c r="D14111" t="s">
        <v>688</v>
      </c>
      <c r="E14111" t="s">
        <v>689</v>
      </c>
      <c r="F14111" t="s">
        <v>188</v>
      </c>
      <c r="G14111" t="s">
        <v>219</v>
      </c>
      <c r="H14111" t="s">
        <v>318</v>
      </c>
      <c r="I14111" t="s">
        <v>319</v>
      </c>
      <c r="K14111" t="s">
        <v>222</v>
      </c>
      <c r="O14111" t="s">
        <v>265</v>
      </c>
      <c r="P14111">
        <v>2050</v>
      </c>
    </row>
    <row r="14112" spans="1:16" hidden="1" x14ac:dyDescent="0.25">
      <c r="A14112" t="s">
        <v>723</v>
      </c>
      <c r="B14112" t="s">
        <v>724</v>
      </c>
      <c r="C14112" t="s">
        <v>725</v>
      </c>
      <c r="D14112" t="s">
        <v>688</v>
      </c>
      <c r="E14112" t="s">
        <v>689</v>
      </c>
      <c r="F14112" t="s">
        <v>188</v>
      </c>
      <c r="G14112" t="s">
        <v>219</v>
      </c>
      <c r="H14112" t="s">
        <v>318</v>
      </c>
      <c r="I14112" t="s">
        <v>319</v>
      </c>
      <c r="K14112" t="s">
        <v>222</v>
      </c>
      <c r="O14112" t="s">
        <v>266</v>
      </c>
      <c r="P14112">
        <v>2050</v>
      </c>
    </row>
    <row r="14113" spans="1:17" hidden="1" x14ac:dyDescent="0.2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hidden="1" x14ac:dyDescent="0.2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hidden="1" x14ac:dyDescent="0.2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hidden="1" x14ac:dyDescent="0.2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hidden="1" x14ac:dyDescent="0.2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hidden="1" x14ac:dyDescent="0.2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hidden="1" x14ac:dyDescent="0.2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hidden="1" x14ac:dyDescent="0.2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hidden="1" x14ac:dyDescent="0.2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hidden="1" x14ac:dyDescent="0.2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hidden="1" x14ac:dyDescent="0.2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hidden="1" x14ac:dyDescent="0.2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hidden="1" x14ac:dyDescent="0.2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hidden="1" x14ac:dyDescent="0.2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hidden="1" x14ac:dyDescent="0.2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hidden="1" x14ac:dyDescent="0.2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hidden="1" x14ac:dyDescent="0.2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hidden="1" x14ac:dyDescent="0.2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hidden="1" x14ac:dyDescent="0.2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hidden="1" x14ac:dyDescent="0.2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hidden="1" x14ac:dyDescent="0.2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hidden="1" x14ac:dyDescent="0.2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hidden="1" x14ac:dyDescent="0.2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hidden="1" x14ac:dyDescent="0.2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hidden="1" x14ac:dyDescent="0.2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hidden="1" x14ac:dyDescent="0.2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hidden="1" x14ac:dyDescent="0.2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hidden="1" x14ac:dyDescent="0.2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hidden="1" x14ac:dyDescent="0.2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hidden="1" x14ac:dyDescent="0.2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hidden="1" x14ac:dyDescent="0.2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hidden="1" x14ac:dyDescent="0.2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hidden="1" x14ac:dyDescent="0.2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hidden="1" x14ac:dyDescent="0.2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hidden="1" x14ac:dyDescent="0.2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hidden="1" x14ac:dyDescent="0.2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hidden="1" x14ac:dyDescent="0.2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hidden="1" x14ac:dyDescent="0.2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hidden="1" x14ac:dyDescent="0.2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hidden="1" x14ac:dyDescent="0.2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hidden="1" x14ac:dyDescent="0.2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hidden="1" x14ac:dyDescent="0.2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hidden="1" x14ac:dyDescent="0.2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hidden="1" x14ac:dyDescent="0.2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hidden="1" x14ac:dyDescent="0.2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hidden="1" x14ac:dyDescent="0.2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hidden="1" x14ac:dyDescent="0.2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hidden="1" x14ac:dyDescent="0.2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hidden="1" x14ac:dyDescent="0.2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hidden="1" x14ac:dyDescent="0.2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hidden="1" x14ac:dyDescent="0.2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hidden="1" x14ac:dyDescent="0.2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hidden="1" x14ac:dyDescent="0.2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hidden="1" x14ac:dyDescent="0.2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hidden="1" x14ac:dyDescent="0.2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hidden="1" x14ac:dyDescent="0.2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hidden="1" x14ac:dyDescent="0.2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hidden="1" x14ac:dyDescent="0.2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hidden="1" x14ac:dyDescent="0.2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hidden="1" x14ac:dyDescent="0.2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hidden="1" x14ac:dyDescent="0.2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hidden="1" x14ac:dyDescent="0.2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hidden="1" x14ac:dyDescent="0.2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hidden="1" x14ac:dyDescent="0.2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hidden="1" x14ac:dyDescent="0.2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hidden="1" x14ac:dyDescent="0.2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hidden="1" x14ac:dyDescent="0.2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hidden="1" x14ac:dyDescent="0.2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hidden="1" x14ac:dyDescent="0.2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hidden="1" x14ac:dyDescent="0.2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hidden="1" x14ac:dyDescent="0.2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hidden="1" x14ac:dyDescent="0.2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hidden="1" x14ac:dyDescent="0.2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hidden="1" x14ac:dyDescent="0.2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hidden="1" x14ac:dyDescent="0.2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hidden="1" x14ac:dyDescent="0.2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hidden="1" x14ac:dyDescent="0.2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hidden="1" x14ac:dyDescent="0.2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hidden="1" x14ac:dyDescent="0.2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hidden="1" x14ac:dyDescent="0.2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hidden="1" x14ac:dyDescent="0.2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hidden="1" x14ac:dyDescent="0.2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hidden="1" x14ac:dyDescent="0.2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hidden="1" x14ac:dyDescent="0.2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hidden="1" x14ac:dyDescent="0.2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hidden="1" x14ac:dyDescent="0.2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hidden="1" x14ac:dyDescent="0.2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hidden="1" x14ac:dyDescent="0.2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hidden="1" x14ac:dyDescent="0.2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hidden="1" x14ac:dyDescent="0.2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hidden="1" x14ac:dyDescent="0.2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hidden="1" x14ac:dyDescent="0.2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hidden="1" x14ac:dyDescent="0.2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hidden="1" x14ac:dyDescent="0.2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hidden="1" x14ac:dyDescent="0.2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hidden="1" x14ac:dyDescent="0.2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hidden="1" x14ac:dyDescent="0.2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hidden="1" x14ac:dyDescent="0.2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hidden="1" x14ac:dyDescent="0.2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hidden="1" x14ac:dyDescent="0.2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hidden="1" x14ac:dyDescent="0.2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hidden="1" x14ac:dyDescent="0.2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hidden="1" x14ac:dyDescent="0.2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hidden="1" x14ac:dyDescent="0.2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hidden="1" x14ac:dyDescent="0.2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hidden="1" x14ac:dyDescent="0.2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hidden="1" x14ac:dyDescent="0.2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hidden="1" x14ac:dyDescent="0.2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hidden="1" x14ac:dyDescent="0.2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hidden="1" x14ac:dyDescent="0.2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hidden="1" x14ac:dyDescent="0.2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hidden="1" x14ac:dyDescent="0.2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hidden="1" x14ac:dyDescent="0.2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hidden="1" x14ac:dyDescent="0.2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hidden="1" x14ac:dyDescent="0.2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hidden="1" x14ac:dyDescent="0.2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hidden="1" x14ac:dyDescent="0.2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hidden="1" x14ac:dyDescent="0.25">
      <c r="A14230" t="s">
        <v>723</v>
      </c>
      <c r="B14230" t="s">
        <v>724</v>
      </c>
      <c r="C14230" t="s">
        <v>725</v>
      </c>
      <c r="D14230" t="s">
        <v>688</v>
      </c>
      <c r="E14230" t="s">
        <v>689</v>
      </c>
      <c r="F14230" t="s">
        <v>188</v>
      </c>
      <c r="G14230" t="s">
        <v>244</v>
      </c>
      <c r="H14230" t="s">
        <v>358</v>
      </c>
      <c r="I14230" t="s">
        <v>307</v>
      </c>
      <c r="K14230" t="s">
        <v>78</v>
      </c>
      <c r="O14230" t="s">
        <v>195</v>
      </c>
      <c r="P14230">
        <v>2020</v>
      </c>
    </row>
    <row r="14231" spans="1:17" hidden="1" x14ac:dyDescent="0.25">
      <c r="A14231" t="s">
        <v>723</v>
      </c>
      <c r="B14231" t="s">
        <v>724</v>
      </c>
      <c r="C14231" t="s">
        <v>725</v>
      </c>
      <c r="D14231" t="s">
        <v>688</v>
      </c>
      <c r="E14231" t="s">
        <v>689</v>
      </c>
      <c r="F14231" t="s">
        <v>188</v>
      </c>
      <c r="G14231" t="s">
        <v>244</v>
      </c>
      <c r="H14231" t="s">
        <v>358</v>
      </c>
      <c r="I14231" t="s">
        <v>307</v>
      </c>
      <c r="K14231" t="s">
        <v>78</v>
      </c>
      <c r="O14231" t="s">
        <v>195</v>
      </c>
      <c r="P14231">
        <v>2025</v>
      </c>
    </row>
    <row r="14232" spans="1:17" hidden="1" x14ac:dyDescent="0.25">
      <c r="A14232" t="s">
        <v>723</v>
      </c>
      <c r="B14232" t="s">
        <v>724</v>
      </c>
      <c r="C14232" t="s">
        <v>725</v>
      </c>
      <c r="D14232" t="s">
        <v>688</v>
      </c>
      <c r="E14232" t="s">
        <v>689</v>
      </c>
      <c r="F14232" t="s">
        <v>188</v>
      </c>
      <c r="G14232" t="s">
        <v>244</v>
      </c>
      <c r="H14232" t="s">
        <v>358</v>
      </c>
      <c r="I14232" t="s">
        <v>307</v>
      </c>
      <c r="K14232" t="s">
        <v>78</v>
      </c>
      <c r="O14232" t="s">
        <v>265</v>
      </c>
      <c r="P14232">
        <v>2025</v>
      </c>
    </row>
    <row r="14233" spans="1:17" hidden="1" x14ac:dyDescent="0.25">
      <c r="A14233" t="s">
        <v>723</v>
      </c>
      <c r="B14233" t="s">
        <v>724</v>
      </c>
      <c r="C14233" t="s">
        <v>725</v>
      </c>
      <c r="D14233" t="s">
        <v>688</v>
      </c>
      <c r="E14233" t="s">
        <v>689</v>
      </c>
      <c r="F14233" t="s">
        <v>188</v>
      </c>
      <c r="G14233" t="s">
        <v>244</v>
      </c>
      <c r="H14233" t="s">
        <v>358</v>
      </c>
      <c r="I14233" t="s">
        <v>307</v>
      </c>
      <c r="K14233" t="s">
        <v>78</v>
      </c>
      <c r="O14233" t="s">
        <v>266</v>
      </c>
      <c r="P14233">
        <v>2025</v>
      </c>
    </row>
    <row r="14234" spans="1:17" hidden="1" x14ac:dyDescent="0.25">
      <c r="A14234" t="s">
        <v>723</v>
      </c>
      <c r="B14234" t="s">
        <v>724</v>
      </c>
      <c r="C14234" t="s">
        <v>725</v>
      </c>
      <c r="D14234" t="s">
        <v>688</v>
      </c>
      <c r="E14234" t="s">
        <v>689</v>
      </c>
      <c r="F14234" t="s">
        <v>188</v>
      </c>
      <c r="G14234" t="s">
        <v>244</v>
      </c>
      <c r="H14234" t="s">
        <v>358</v>
      </c>
      <c r="I14234" t="s">
        <v>307</v>
      </c>
      <c r="K14234" t="s">
        <v>78</v>
      </c>
      <c r="O14234" t="s">
        <v>195</v>
      </c>
      <c r="P14234">
        <v>2030</v>
      </c>
    </row>
    <row r="14235" spans="1:17" hidden="1" x14ac:dyDescent="0.25">
      <c r="A14235" t="s">
        <v>723</v>
      </c>
      <c r="B14235" t="s">
        <v>724</v>
      </c>
      <c r="C14235" t="s">
        <v>725</v>
      </c>
      <c r="D14235" t="s">
        <v>688</v>
      </c>
      <c r="E14235" t="s">
        <v>689</v>
      </c>
      <c r="F14235" t="s">
        <v>188</v>
      </c>
      <c r="G14235" t="s">
        <v>244</v>
      </c>
      <c r="H14235" t="s">
        <v>358</v>
      </c>
      <c r="I14235" t="s">
        <v>307</v>
      </c>
      <c r="K14235" t="s">
        <v>78</v>
      </c>
      <c r="O14235" t="s">
        <v>195</v>
      </c>
      <c r="P14235">
        <v>2040</v>
      </c>
    </row>
    <row r="14236" spans="1:17" hidden="1" x14ac:dyDescent="0.25">
      <c r="A14236" t="s">
        <v>723</v>
      </c>
      <c r="B14236" t="s">
        <v>724</v>
      </c>
      <c r="C14236" t="s">
        <v>725</v>
      </c>
      <c r="D14236" t="s">
        <v>688</v>
      </c>
      <c r="E14236" t="s">
        <v>689</v>
      </c>
      <c r="F14236" t="s">
        <v>188</v>
      </c>
      <c r="G14236" t="s">
        <v>244</v>
      </c>
      <c r="H14236" t="s">
        <v>358</v>
      </c>
      <c r="I14236" t="s">
        <v>307</v>
      </c>
      <c r="K14236" t="s">
        <v>78</v>
      </c>
      <c r="O14236" t="s">
        <v>195</v>
      </c>
      <c r="P14236">
        <v>2050</v>
      </c>
    </row>
    <row r="14237" spans="1:17" hidden="1" x14ac:dyDescent="0.25">
      <c r="A14237" t="s">
        <v>723</v>
      </c>
      <c r="B14237" t="s">
        <v>724</v>
      </c>
      <c r="C14237" t="s">
        <v>725</v>
      </c>
      <c r="D14237" t="s">
        <v>688</v>
      </c>
      <c r="E14237" t="s">
        <v>689</v>
      </c>
      <c r="F14237" t="s">
        <v>188</v>
      </c>
      <c r="G14237" t="s">
        <v>244</v>
      </c>
      <c r="H14237" t="s">
        <v>358</v>
      </c>
      <c r="I14237" t="s">
        <v>307</v>
      </c>
      <c r="K14237" t="s">
        <v>78</v>
      </c>
      <c r="O14237" t="s">
        <v>265</v>
      </c>
      <c r="P14237">
        <v>2050</v>
      </c>
    </row>
    <row r="14238" spans="1:17" hidden="1" x14ac:dyDescent="0.25">
      <c r="A14238" t="s">
        <v>723</v>
      </c>
      <c r="B14238" t="s">
        <v>724</v>
      </c>
      <c r="C14238" t="s">
        <v>725</v>
      </c>
      <c r="D14238" t="s">
        <v>688</v>
      </c>
      <c r="E14238" t="s">
        <v>689</v>
      </c>
      <c r="F14238" t="s">
        <v>188</v>
      </c>
      <c r="G14238" t="s">
        <v>244</v>
      </c>
      <c r="H14238" t="s">
        <v>358</v>
      </c>
      <c r="I14238" t="s">
        <v>307</v>
      </c>
      <c r="K14238" t="s">
        <v>78</v>
      </c>
      <c r="O14238" t="s">
        <v>266</v>
      </c>
      <c r="P14238">
        <v>2050</v>
      </c>
    </row>
    <row r="14239" spans="1:17" hidden="1" x14ac:dyDescent="0.2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hidden="1" x14ac:dyDescent="0.2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hidden="1" x14ac:dyDescent="0.2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hidden="1" x14ac:dyDescent="0.2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hidden="1" x14ac:dyDescent="0.2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hidden="1" x14ac:dyDescent="0.2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hidden="1" x14ac:dyDescent="0.2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hidden="1" x14ac:dyDescent="0.2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hidden="1" x14ac:dyDescent="0.2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hidden="1" x14ac:dyDescent="0.2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hidden="1" x14ac:dyDescent="0.2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hidden="1" x14ac:dyDescent="0.2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hidden="1" x14ac:dyDescent="0.2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hidden="1" x14ac:dyDescent="0.2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hidden="1" x14ac:dyDescent="0.2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hidden="1" x14ac:dyDescent="0.2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hidden="1" x14ac:dyDescent="0.2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hidden="1" x14ac:dyDescent="0.2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hidden="1" x14ac:dyDescent="0.2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hidden="1" x14ac:dyDescent="0.2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hidden="1" x14ac:dyDescent="0.2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hidden="1" x14ac:dyDescent="0.2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hidden="1" x14ac:dyDescent="0.2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hidden="1" x14ac:dyDescent="0.2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hidden="1" x14ac:dyDescent="0.2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hidden="1" x14ac:dyDescent="0.2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hidden="1" x14ac:dyDescent="0.2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hidden="1" x14ac:dyDescent="0.2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hidden="1" x14ac:dyDescent="0.2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hidden="1" x14ac:dyDescent="0.2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hidden="1" x14ac:dyDescent="0.2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hidden="1" x14ac:dyDescent="0.2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hidden="1" x14ac:dyDescent="0.2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hidden="1" x14ac:dyDescent="0.2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hidden="1" x14ac:dyDescent="0.2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hidden="1" x14ac:dyDescent="0.2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hidden="1" x14ac:dyDescent="0.2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hidden="1" x14ac:dyDescent="0.2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hidden="1" x14ac:dyDescent="0.2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hidden="1" x14ac:dyDescent="0.2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hidden="1" x14ac:dyDescent="0.2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hidden="1" x14ac:dyDescent="0.2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hidden="1" x14ac:dyDescent="0.2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hidden="1" x14ac:dyDescent="0.2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hidden="1" x14ac:dyDescent="0.2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hidden="1" x14ac:dyDescent="0.2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hidden="1" x14ac:dyDescent="0.2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hidden="1" x14ac:dyDescent="0.2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hidden="1" x14ac:dyDescent="0.2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hidden="1" x14ac:dyDescent="0.2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hidden="1" x14ac:dyDescent="0.2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hidden="1" x14ac:dyDescent="0.2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hidden="1" x14ac:dyDescent="0.2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hidden="1" x14ac:dyDescent="0.2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hidden="1" x14ac:dyDescent="0.2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hidden="1" x14ac:dyDescent="0.2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hidden="1" x14ac:dyDescent="0.2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hidden="1" x14ac:dyDescent="0.2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hidden="1" x14ac:dyDescent="0.2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hidden="1" x14ac:dyDescent="0.2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hidden="1" x14ac:dyDescent="0.2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hidden="1" x14ac:dyDescent="0.2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hidden="1" x14ac:dyDescent="0.2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hidden="1" x14ac:dyDescent="0.2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hidden="1" x14ac:dyDescent="0.2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hidden="1" x14ac:dyDescent="0.2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hidden="1" x14ac:dyDescent="0.2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hidden="1" x14ac:dyDescent="0.2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hidden="1" x14ac:dyDescent="0.2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hidden="1" x14ac:dyDescent="0.2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hidden="1" x14ac:dyDescent="0.2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hidden="1" x14ac:dyDescent="0.2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hidden="1" x14ac:dyDescent="0.2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hidden="1" x14ac:dyDescent="0.2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hidden="1" x14ac:dyDescent="0.2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hidden="1" x14ac:dyDescent="0.2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hidden="1" x14ac:dyDescent="0.2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hidden="1" x14ac:dyDescent="0.2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hidden="1" x14ac:dyDescent="0.2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hidden="1" x14ac:dyDescent="0.2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hidden="1" x14ac:dyDescent="0.2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hidden="1" x14ac:dyDescent="0.2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hidden="1" x14ac:dyDescent="0.2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hidden="1" x14ac:dyDescent="0.2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hidden="1" x14ac:dyDescent="0.2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hidden="1" x14ac:dyDescent="0.2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hidden="1" x14ac:dyDescent="0.2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hidden="1" x14ac:dyDescent="0.2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hidden="1" x14ac:dyDescent="0.2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hidden="1" x14ac:dyDescent="0.2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hidden="1" x14ac:dyDescent="0.2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hidden="1" x14ac:dyDescent="0.2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hidden="1" x14ac:dyDescent="0.2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hidden="1" x14ac:dyDescent="0.2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hidden="1" x14ac:dyDescent="0.2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hidden="1" x14ac:dyDescent="0.2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hidden="1" x14ac:dyDescent="0.2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hidden="1" x14ac:dyDescent="0.2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hidden="1" x14ac:dyDescent="0.2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hidden="1" x14ac:dyDescent="0.2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hidden="1" x14ac:dyDescent="0.2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hidden="1" x14ac:dyDescent="0.2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hidden="1" x14ac:dyDescent="0.2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hidden="1" x14ac:dyDescent="0.2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hidden="1" x14ac:dyDescent="0.2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hidden="1" x14ac:dyDescent="0.2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hidden="1" x14ac:dyDescent="0.2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hidden="1" x14ac:dyDescent="0.2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hidden="1" x14ac:dyDescent="0.2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hidden="1" x14ac:dyDescent="0.2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hidden="1" x14ac:dyDescent="0.2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hidden="1" x14ac:dyDescent="0.2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hidden="1" x14ac:dyDescent="0.2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hidden="1" x14ac:dyDescent="0.2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hidden="1" x14ac:dyDescent="0.2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hidden="1" x14ac:dyDescent="0.2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hidden="1" x14ac:dyDescent="0.2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hidden="1" x14ac:dyDescent="0.2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hidden="1" x14ac:dyDescent="0.2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hidden="1" x14ac:dyDescent="0.2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hidden="1" x14ac:dyDescent="0.2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hidden="1" x14ac:dyDescent="0.2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hidden="1" x14ac:dyDescent="0.2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hidden="1" x14ac:dyDescent="0.2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hidden="1" x14ac:dyDescent="0.2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hidden="1" x14ac:dyDescent="0.2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hidden="1" x14ac:dyDescent="0.25">
      <c r="A14365" t="s">
        <v>726</v>
      </c>
      <c r="B14365" t="s">
        <v>727</v>
      </c>
      <c r="C14365" t="s">
        <v>728</v>
      </c>
      <c r="D14365" t="s">
        <v>688</v>
      </c>
      <c r="E14365" t="s">
        <v>689</v>
      </c>
      <c r="F14365" t="s">
        <v>188</v>
      </c>
      <c r="G14365" t="s">
        <v>219</v>
      </c>
      <c r="H14365" t="s">
        <v>220</v>
      </c>
      <c r="I14365" t="s">
        <v>221</v>
      </c>
      <c r="K14365" t="s">
        <v>222</v>
      </c>
      <c r="O14365" t="s">
        <v>195</v>
      </c>
      <c r="P14365">
        <v>2020</v>
      </c>
    </row>
    <row r="14366" spans="1:17" hidden="1" x14ac:dyDescent="0.25">
      <c r="A14366" t="s">
        <v>726</v>
      </c>
      <c r="B14366" t="s">
        <v>727</v>
      </c>
      <c r="C14366" t="s">
        <v>728</v>
      </c>
      <c r="D14366" t="s">
        <v>688</v>
      </c>
      <c r="E14366" t="s">
        <v>689</v>
      </c>
      <c r="F14366" t="s">
        <v>188</v>
      </c>
      <c r="G14366" t="s">
        <v>219</v>
      </c>
      <c r="H14366" t="s">
        <v>220</v>
      </c>
      <c r="I14366" t="s">
        <v>221</v>
      </c>
      <c r="K14366" t="s">
        <v>222</v>
      </c>
      <c r="O14366" t="s">
        <v>195</v>
      </c>
      <c r="P14366">
        <v>2025</v>
      </c>
    </row>
    <row r="14367" spans="1:17" hidden="1" x14ac:dyDescent="0.25">
      <c r="A14367" t="s">
        <v>726</v>
      </c>
      <c r="B14367" t="s">
        <v>727</v>
      </c>
      <c r="C14367" t="s">
        <v>728</v>
      </c>
      <c r="D14367" t="s">
        <v>688</v>
      </c>
      <c r="E14367" t="s">
        <v>689</v>
      </c>
      <c r="F14367" t="s">
        <v>188</v>
      </c>
      <c r="G14367" t="s">
        <v>219</v>
      </c>
      <c r="H14367" t="s">
        <v>220</v>
      </c>
      <c r="I14367" t="s">
        <v>221</v>
      </c>
      <c r="K14367" t="s">
        <v>222</v>
      </c>
      <c r="O14367" t="s">
        <v>265</v>
      </c>
      <c r="P14367">
        <v>2025</v>
      </c>
    </row>
    <row r="14368" spans="1:17" hidden="1" x14ac:dyDescent="0.25">
      <c r="A14368" t="s">
        <v>726</v>
      </c>
      <c r="B14368" t="s">
        <v>727</v>
      </c>
      <c r="C14368" t="s">
        <v>728</v>
      </c>
      <c r="D14368" t="s">
        <v>688</v>
      </c>
      <c r="E14368" t="s">
        <v>689</v>
      </c>
      <c r="F14368" t="s">
        <v>188</v>
      </c>
      <c r="G14368" t="s">
        <v>219</v>
      </c>
      <c r="H14368" t="s">
        <v>220</v>
      </c>
      <c r="I14368" t="s">
        <v>221</v>
      </c>
      <c r="K14368" t="s">
        <v>222</v>
      </c>
      <c r="O14368" t="s">
        <v>266</v>
      </c>
      <c r="P14368">
        <v>2025</v>
      </c>
    </row>
    <row r="14369" spans="1:16" hidden="1" x14ac:dyDescent="0.25">
      <c r="A14369" t="s">
        <v>726</v>
      </c>
      <c r="B14369" t="s">
        <v>727</v>
      </c>
      <c r="C14369" t="s">
        <v>728</v>
      </c>
      <c r="D14369" t="s">
        <v>688</v>
      </c>
      <c r="E14369" t="s">
        <v>689</v>
      </c>
      <c r="F14369" t="s">
        <v>188</v>
      </c>
      <c r="G14369" t="s">
        <v>219</v>
      </c>
      <c r="H14369" t="s">
        <v>220</v>
      </c>
      <c r="I14369" t="s">
        <v>221</v>
      </c>
      <c r="K14369" t="s">
        <v>222</v>
      </c>
      <c r="O14369" t="s">
        <v>195</v>
      </c>
      <c r="P14369">
        <v>2030</v>
      </c>
    </row>
    <row r="14370" spans="1:16" hidden="1" x14ac:dyDescent="0.25">
      <c r="A14370" t="s">
        <v>726</v>
      </c>
      <c r="B14370" t="s">
        <v>727</v>
      </c>
      <c r="C14370" t="s">
        <v>728</v>
      </c>
      <c r="D14370" t="s">
        <v>688</v>
      </c>
      <c r="E14370" t="s">
        <v>689</v>
      </c>
      <c r="F14370" t="s">
        <v>188</v>
      </c>
      <c r="G14370" t="s">
        <v>219</v>
      </c>
      <c r="H14370" t="s">
        <v>220</v>
      </c>
      <c r="I14370" t="s">
        <v>221</v>
      </c>
      <c r="K14370" t="s">
        <v>222</v>
      </c>
      <c r="O14370" t="s">
        <v>195</v>
      </c>
      <c r="P14370">
        <v>2040</v>
      </c>
    </row>
    <row r="14371" spans="1:16" hidden="1" x14ac:dyDescent="0.25">
      <c r="A14371" t="s">
        <v>726</v>
      </c>
      <c r="B14371" t="s">
        <v>727</v>
      </c>
      <c r="C14371" t="s">
        <v>728</v>
      </c>
      <c r="D14371" t="s">
        <v>688</v>
      </c>
      <c r="E14371" t="s">
        <v>689</v>
      </c>
      <c r="F14371" t="s">
        <v>188</v>
      </c>
      <c r="G14371" t="s">
        <v>219</v>
      </c>
      <c r="H14371" t="s">
        <v>220</v>
      </c>
      <c r="I14371" t="s">
        <v>221</v>
      </c>
      <c r="K14371" t="s">
        <v>222</v>
      </c>
      <c r="O14371" t="s">
        <v>195</v>
      </c>
      <c r="P14371">
        <v>2050</v>
      </c>
    </row>
    <row r="14372" spans="1:16" hidden="1" x14ac:dyDescent="0.25">
      <c r="A14372" t="s">
        <v>726</v>
      </c>
      <c r="B14372" t="s">
        <v>727</v>
      </c>
      <c r="C14372" t="s">
        <v>728</v>
      </c>
      <c r="D14372" t="s">
        <v>688</v>
      </c>
      <c r="E14372" t="s">
        <v>689</v>
      </c>
      <c r="F14372" t="s">
        <v>188</v>
      </c>
      <c r="G14372" t="s">
        <v>219</v>
      </c>
      <c r="H14372" t="s">
        <v>220</v>
      </c>
      <c r="I14372" t="s">
        <v>221</v>
      </c>
      <c r="K14372" t="s">
        <v>222</v>
      </c>
      <c r="O14372" t="s">
        <v>265</v>
      </c>
      <c r="P14372">
        <v>2050</v>
      </c>
    </row>
    <row r="14373" spans="1:16" hidden="1" x14ac:dyDescent="0.25">
      <c r="A14373" t="s">
        <v>726</v>
      </c>
      <c r="B14373" t="s">
        <v>727</v>
      </c>
      <c r="C14373" t="s">
        <v>728</v>
      </c>
      <c r="D14373" t="s">
        <v>688</v>
      </c>
      <c r="E14373" t="s">
        <v>689</v>
      </c>
      <c r="F14373" t="s">
        <v>188</v>
      </c>
      <c r="G14373" t="s">
        <v>219</v>
      </c>
      <c r="H14373" t="s">
        <v>220</v>
      </c>
      <c r="I14373" t="s">
        <v>221</v>
      </c>
      <c r="K14373" t="s">
        <v>222</v>
      </c>
      <c r="O14373" t="s">
        <v>266</v>
      </c>
      <c r="P14373">
        <v>2050</v>
      </c>
    </row>
    <row r="14374" spans="1:16" hidden="1" x14ac:dyDescent="0.25">
      <c r="A14374" t="s">
        <v>726</v>
      </c>
      <c r="B14374" t="s">
        <v>727</v>
      </c>
      <c r="C14374" t="s">
        <v>728</v>
      </c>
      <c r="D14374" t="s">
        <v>688</v>
      </c>
      <c r="E14374" t="s">
        <v>689</v>
      </c>
      <c r="F14374" t="s">
        <v>188</v>
      </c>
      <c r="G14374" t="s">
        <v>219</v>
      </c>
      <c r="H14374" t="s">
        <v>224</v>
      </c>
      <c r="I14374" t="s">
        <v>225</v>
      </c>
      <c r="K14374" t="s">
        <v>222</v>
      </c>
      <c r="O14374" t="s">
        <v>195</v>
      </c>
      <c r="P14374">
        <v>2020</v>
      </c>
    </row>
    <row r="14375" spans="1:16" hidden="1" x14ac:dyDescent="0.25">
      <c r="A14375" t="s">
        <v>726</v>
      </c>
      <c r="B14375" t="s">
        <v>727</v>
      </c>
      <c r="C14375" t="s">
        <v>728</v>
      </c>
      <c r="D14375" t="s">
        <v>688</v>
      </c>
      <c r="E14375" t="s">
        <v>689</v>
      </c>
      <c r="F14375" t="s">
        <v>188</v>
      </c>
      <c r="G14375" t="s">
        <v>219</v>
      </c>
      <c r="H14375" t="s">
        <v>224</v>
      </c>
      <c r="I14375" t="s">
        <v>225</v>
      </c>
      <c r="K14375" t="s">
        <v>222</v>
      </c>
      <c r="O14375" t="s">
        <v>195</v>
      </c>
      <c r="P14375">
        <v>2025</v>
      </c>
    </row>
    <row r="14376" spans="1:16" hidden="1" x14ac:dyDescent="0.25">
      <c r="A14376" t="s">
        <v>726</v>
      </c>
      <c r="B14376" t="s">
        <v>727</v>
      </c>
      <c r="C14376" t="s">
        <v>728</v>
      </c>
      <c r="D14376" t="s">
        <v>688</v>
      </c>
      <c r="E14376" t="s">
        <v>689</v>
      </c>
      <c r="F14376" t="s">
        <v>188</v>
      </c>
      <c r="G14376" t="s">
        <v>219</v>
      </c>
      <c r="H14376" t="s">
        <v>224</v>
      </c>
      <c r="I14376" t="s">
        <v>225</v>
      </c>
      <c r="K14376" t="s">
        <v>222</v>
      </c>
      <c r="O14376" t="s">
        <v>265</v>
      </c>
      <c r="P14376">
        <v>2025</v>
      </c>
    </row>
    <row r="14377" spans="1:16" hidden="1" x14ac:dyDescent="0.25">
      <c r="A14377" t="s">
        <v>726</v>
      </c>
      <c r="B14377" t="s">
        <v>727</v>
      </c>
      <c r="C14377" t="s">
        <v>728</v>
      </c>
      <c r="D14377" t="s">
        <v>688</v>
      </c>
      <c r="E14377" t="s">
        <v>689</v>
      </c>
      <c r="F14377" t="s">
        <v>188</v>
      </c>
      <c r="G14377" t="s">
        <v>219</v>
      </c>
      <c r="H14377" t="s">
        <v>224</v>
      </c>
      <c r="I14377" t="s">
        <v>225</v>
      </c>
      <c r="K14377" t="s">
        <v>222</v>
      </c>
      <c r="O14377" t="s">
        <v>266</v>
      </c>
      <c r="P14377">
        <v>2025</v>
      </c>
    </row>
    <row r="14378" spans="1:16" hidden="1" x14ac:dyDescent="0.25">
      <c r="A14378" t="s">
        <v>726</v>
      </c>
      <c r="B14378" t="s">
        <v>727</v>
      </c>
      <c r="C14378" t="s">
        <v>728</v>
      </c>
      <c r="D14378" t="s">
        <v>688</v>
      </c>
      <c r="E14378" t="s">
        <v>689</v>
      </c>
      <c r="F14378" t="s">
        <v>188</v>
      </c>
      <c r="G14378" t="s">
        <v>219</v>
      </c>
      <c r="H14378" t="s">
        <v>224</v>
      </c>
      <c r="I14378" t="s">
        <v>225</v>
      </c>
      <c r="K14378" t="s">
        <v>222</v>
      </c>
      <c r="O14378" t="s">
        <v>195</v>
      </c>
      <c r="P14378">
        <v>2030</v>
      </c>
    </row>
    <row r="14379" spans="1:16" hidden="1" x14ac:dyDescent="0.25">
      <c r="A14379" t="s">
        <v>726</v>
      </c>
      <c r="B14379" t="s">
        <v>727</v>
      </c>
      <c r="C14379" t="s">
        <v>728</v>
      </c>
      <c r="D14379" t="s">
        <v>688</v>
      </c>
      <c r="E14379" t="s">
        <v>689</v>
      </c>
      <c r="F14379" t="s">
        <v>188</v>
      </c>
      <c r="G14379" t="s">
        <v>219</v>
      </c>
      <c r="H14379" t="s">
        <v>224</v>
      </c>
      <c r="I14379" t="s">
        <v>225</v>
      </c>
      <c r="K14379" t="s">
        <v>222</v>
      </c>
      <c r="O14379" t="s">
        <v>195</v>
      </c>
      <c r="P14379">
        <v>2040</v>
      </c>
    </row>
    <row r="14380" spans="1:16" hidden="1" x14ac:dyDescent="0.25">
      <c r="A14380" t="s">
        <v>726</v>
      </c>
      <c r="B14380" t="s">
        <v>727</v>
      </c>
      <c r="C14380" t="s">
        <v>728</v>
      </c>
      <c r="D14380" t="s">
        <v>688</v>
      </c>
      <c r="E14380" t="s">
        <v>689</v>
      </c>
      <c r="F14380" t="s">
        <v>188</v>
      </c>
      <c r="G14380" t="s">
        <v>219</v>
      </c>
      <c r="H14380" t="s">
        <v>224</v>
      </c>
      <c r="I14380" t="s">
        <v>225</v>
      </c>
      <c r="K14380" t="s">
        <v>222</v>
      </c>
      <c r="O14380" t="s">
        <v>195</v>
      </c>
      <c r="P14380">
        <v>2050</v>
      </c>
    </row>
    <row r="14381" spans="1:16" hidden="1" x14ac:dyDescent="0.25">
      <c r="A14381" t="s">
        <v>726</v>
      </c>
      <c r="B14381" t="s">
        <v>727</v>
      </c>
      <c r="C14381" t="s">
        <v>728</v>
      </c>
      <c r="D14381" t="s">
        <v>688</v>
      </c>
      <c r="E14381" t="s">
        <v>689</v>
      </c>
      <c r="F14381" t="s">
        <v>188</v>
      </c>
      <c r="G14381" t="s">
        <v>219</v>
      </c>
      <c r="H14381" t="s">
        <v>224</v>
      </c>
      <c r="I14381" t="s">
        <v>225</v>
      </c>
      <c r="K14381" t="s">
        <v>222</v>
      </c>
      <c r="O14381" t="s">
        <v>265</v>
      </c>
      <c r="P14381">
        <v>2050</v>
      </c>
    </row>
    <row r="14382" spans="1:16" hidden="1" x14ac:dyDescent="0.25">
      <c r="A14382" t="s">
        <v>726</v>
      </c>
      <c r="B14382" t="s">
        <v>727</v>
      </c>
      <c r="C14382" t="s">
        <v>728</v>
      </c>
      <c r="D14382" t="s">
        <v>688</v>
      </c>
      <c r="E14382" t="s">
        <v>689</v>
      </c>
      <c r="F14382" t="s">
        <v>188</v>
      </c>
      <c r="G14382" t="s">
        <v>219</v>
      </c>
      <c r="H14382" t="s">
        <v>224</v>
      </c>
      <c r="I14382" t="s">
        <v>225</v>
      </c>
      <c r="K14382" t="s">
        <v>222</v>
      </c>
      <c r="O14382" t="s">
        <v>266</v>
      </c>
      <c r="P14382">
        <v>2050</v>
      </c>
    </row>
    <row r="14383" spans="1:16" hidden="1" x14ac:dyDescent="0.25">
      <c r="A14383" t="s">
        <v>726</v>
      </c>
      <c r="B14383" t="s">
        <v>727</v>
      </c>
      <c r="C14383" t="s">
        <v>728</v>
      </c>
      <c r="D14383" t="s">
        <v>688</v>
      </c>
      <c r="E14383" t="s">
        <v>689</v>
      </c>
      <c r="F14383" t="s">
        <v>188</v>
      </c>
      <c r="G14383" t="s">
        <v>219</v>
      </c>
      <c r="H14383" t="s">
        <v>226</v>
      </c>
      <c r="I14383" t="s">
        <v>227</v>
      </c>
      <c r="K14383" t="s">
        <v>222</v>
      </c>
      <c r="O14383" t="s">
        <v>195</v>
      </c>
      <c r="P14383">
        <v>2020</v>
      </c>
    </row>
    <row r="14384" spans="1:16" hidden="1" x14ac:dyDescent="0.25">
      <c r="A14384" t="s">
        <v>726</v>
      </c>
      <c r="B14384" t="s">
        <v>727</v>
      </c>
      <c r="C14384" t="s">
        <v>728</v>
      </c>
      <c r="D14384" t="s">
        <v>688</v>
      </c>
      <c r="E14384" t="s">
        <v>689</v>
      </c>
      <c r="F14384" t="s">
        <v>188</v>
      </c>
      <c r="G14384" t="s">
        <v>219</v>
      </c>
      <c r="H14384" t="s">
        <v>226</v>
      </c>
      <c r="I14384" t="s">
        <v>227</v>
      </c>
      <c r="K14384" t="s">
        <v>222</v>
      </c>
      <c r="O14384" t="s">
        <v>195</v>
      </c>
      <c r="P14384">
        <v>2025</v>
      </c>
    </row>
    <row r="14385" spans="1:16" hidden="1" x14ac:dyDescent="0.25">
      <c r="A14385" t="s">
        <v>726</v>
      </c>
      <c r="B14385" t="s">
        <v>727</v>
      </c>
      <c r="C14385" t="s">
        <v>728</v>
      </c>
      <c r="D14385" t="s">
        <v>688</v>
      </c>
      <c r="E14385" t="s">
        <v>689</v>
      </c>
      <c r="F14385" t="s">
        <v>188</v>
      </c>
      <c r="G14385" t="s">
        <v>219</v>
      </c>
      <c r="H14385" t="s">
        <v>226</v>
      </c>
      <c r="I14385" t="s">
        <v>227</v>
      </c>
      <c r="K14385" t="s">
        <v>222</v>
      </c>
      <c r="O14385" t="s">
        <v>265</v>
      </c>
      <c r="P14385">
        <v>2025</v>
      </c>
    </row>
    <row r="14386" spans="1:16" hidden="1" x14ac:dyDescent="0.25">
      <c r="A14386" t="s">
        <v>726</v>
      </c>
      <c r="B14386" t="s">
        <v>727</v>
      </c>
      <c r="C14386" t="s">
        <v>728</v>
      </c>
      <c r="D14386" t="s">
        <v>688</v>
      </c>
      <c r="E14386" t="s">
        <v>689</v>
      </c>
      <c r="F14386" t="s">
        <v>188</v>
      </c>
      <c r="G14386" t="s">
        <v>219</v>
      </c>
      <c r="H14386" t="s">
        <v>226</v>
      </c>
      <c r="I14386" t="s">
        <v>227</v>
      </c>
      <c r="K14386" t="s">
        <v>222</v>
      </c>
      <c r="O14386" t="s">
        <v>266</v>
      </c>
      <c r="P14386">
        <v>2025</v>
      </c>
    </row>
    <row r="14387" spans="1:16" hidden="1" x14ac:dyDescent="0.25">
      <c r="A14387" t="s">
        <v>726</v>
      </c>
      <c r="B14387" t="s">
        <v>727</v>
      </c>
      <c r="C14387" t="s">
        <v>728</v>
      </c>
      <c r="D14387" t="s">
        <v>688</v>
      </c>
      <c r="E14387" t="s">
        <v>689</v>
      </c>
      <c r="F14387" t="s">
        <v>188</v>
      </c>
      <c r="G14387" t="s">
        <v>219</v>
      </c>
      <c r="H14387" t="s">
        <v>226</v>
      </c>
      <c r="I14387" t="s">
        <v>227</v>
      </c>
      <c r="K14387" t="s">
        <v>222</v>
      </c>
      <c r="O14387" t="s">
        <v>195</v>
      </c>
      <c r="P14387">
        <v>2030</v>
      </c>
    </row>
    <row r="14388" spans="1:16" hidden="1" x14ac:dyDescent="0.25">
      <c r="A14388" t="s">
        <v>726</v>
      </c>
      <c r="B14388" t="s">
        <v>727</v>
      </c>
      <c r="C14388" t="s">
        <v>728</v>
      </c>
      <c r="D14388" t="s">
        <v>688</v>
      </c>
      <c r="E14388" t="s">
        <v>689</v>
      </c>
      <c r="F14388" t="s">
        <v>188</v>
      </c>
      <c r="G14388" t="s">
        <v>219</v>
      </c>
      <c r="H14388" t="s">
        <v>226</v>
      </c>
      <c r="I14388" t="s">
        <v>227</v>
      </c>
      <c r="K14388" t="s">
        <v>222</v>
      </c>
      <c r="O14388" t="s">
        <v>195</v>
      </c>
      <c r="P14388">
        <v>2040</v>
      </c>
    </row>
    <row r="14389" spans="1:16" hidden="1" x14ac:dyDescent="0.25">
      <c r="A14389" t="s">
        <v>726</v>
      </c>
      <c r="B14389" t="s">
        <v>727</v>
      </c>
      <c r="C14389" t="s">
        <v>728</v>
      </c>
      <c r="D14389" t="s">
        <v>688</v>
      </c>
      <c r="E14389" t="s">
        <v>689</v>
      </c>
      <c r="F14389" t="s">
        <v>188</v>
      </c>
      <c r="G14389" t="s">
        <v>219</v>
      </c>
      <c r="H14389" t="s">
        <v>226</v>
      </c>
      <c r="I14389" t="s">
        <v>227</v>
      </c>
      <c r="K14389" t="s">
        <v>222</v>
      </c>
      <c r="O14389" t="s">
        <v>195</v>
      </c>
      <c r="P14389">
        <v>2050</v>
      </c>
    </row>
    <row r="14390" spans="1:16" hidden="1" x14ac:dyDescent="0.25">
      <c r="A14390" t="s">
        <v>726</v>
      </c>
      <c r="B14390" t="s">
        <v>727</v>
      </c>
      <c r="C14390" t="s">
        <v>728</v>
      </c>
      <c r="D14390" t="s">
        <v>688</v>
      </c>
      <c r="E14390" t="s">
        <v>689</v>
      </c>
      <c r="F14390" t="s">
        <v>188</v>
      </c>
      <c r="G14390" t="s">
        <v>219</v>
      </c>
      <c r="H14390" t="s">
        <v>226</v>
      </c>
      <c r="I14390" t="s">
        <v>227</v>
      </c>
      <c r="K14390" t="s">
        <v>222</v>
      </c>
      <c r="O14390" t="s">
        <v>265</v>
      </c>
      <c r="P14390">
        <v>2050</v>
      </c>
    </row>
    <row r="14391" spans="1:16" hidden="1" x14ac:dyDescent="0.25">
      <c r="A14391" t="s">
        <v>726</v>
      </c>
      <c r="B14391" t="s">
        <v>727</v>
      </c>
      <c r="C14391" t="s">
        <v>728</v>
      </c>
      <c r="D14391" t="s">
        <v>688</v>
      </c>
      <c r="E14391" t="s">
        <v>689</v>
      </c>
      <c r="F14391" t="s">
        <v>188</v>
      </c>
      <c r="G14391" t="s">
        <v>219</v>
      </c>
      <c r="H14391" t="s">
        <v>226</v>
      </c>
      <c r="I14391" t="s">
        <v>227</v>
      </c>
      <c r="K14391" t="s">
        <v>222</v>
      </c>
      <c r="O14391" t="s">
        <v>266</v>
      </c>
      <c r="P14391">
        <v>2050</v>
      </c>
    </row>
    <row r="14392" spans="1:16" hidden="1" x14ac:dyDescent="0.25">
      <c r="A14392" t="s">
        <v>726</v>
      </c>
      <c r="B14392" t="s">
        <v>727</v>
      </c>
      <c r="C14392" t="s">
        <v>728</v>
      </c>
      <c r="D14392" t="s">
        <v>688</v>
      </c>
      <c r="E14392" t="s">
        <v>689</v>
      </c>
      <c r="F14392" t="s">
        <v>188</v>
      </c>
      <c r="G14392" t="s">
        <v>219</v>
      </c>
      <c r="H14392" t="s">
        <v>318</v>
      </c>
      <c r="I14392" t="s">
        <v>319</v>
      </c>
      <c r="K14392" t="s">
        <v>222</v>
      </c>
      <c r="O14392" t="s">
        <v>195</v>
      </c>
      <c r="P14392">
        <v>2020</v>
      </c>
    </row>
    <row r="14393" spans="1:16" hidden="1" x14ac:dyDescent="0.25">
      <c r="A14393" t="s">
        <v>726</v>
      </c>
      <c r="B14393" t="s">
        <v>727</v>
      </c>
      <c r="C14393" t="s">
        <v>728</v>
      </c>
      <c r="D14393" t="s">
        <v>688</v>
      </c>
      <c r="E14393" t="s">
        <v>689</v>
      </c>
      <c r="F14393" t="s">
        <v>188</v>
      </c>
      <c r="G14393" t="s">
        <v>219</v>
      </c>
      <c r="H14393" t="s">
        <v>318</v>
      </c>
      <c r="I14393" t="s">
        <v>319</v>
      </c>
      <c r="K14393" t="s">
        <v>222</v>
      </c>
      <c r="O14393" t="s">
        <v>195</v>
      </c>
      <c r="P14393">
        <v>2025</v>
      </c>
    </row>
    <row r="14394" spans="1:16" hidden="1" x14ac:dyDescent="0.25">
      <c r="A14394" t="s">
        <v>726</v>
      </c>
      <c r="B14394" t="s">
        <v>727</v>
      </c>
      <c r="C14394" t="s">
        <v>728</v>
      </c>
      <c r="D14394" t="s">
        <v>688</v>
      </c>
      <c r="E14394" t="s">
        <v>689</v>
      </c>
      <c r="F14394" t="s">
        <v>188</v>
      </c>
      <c r="G14394" t="s">
        <v>219</v>
      </c>
      <c r="H14394" t="s">
        <v>318</v>
      </c>
      <c r="I14394" t="s">
        <v>319</v>
      </c>
      <c r="K14394" t="s">
        <v>222</v>
      </c>
      <c r="O14394" t="s">
        <v>265</v>
      </c>
      <c r="P14394">
        <v>2025</v>
      </c>
    </row>
    <row r="14395" spans="1:16" hidden="1" x14ac:dyDescent="0.25">
      <c r="A14395" t="s">
        <v>726</v>
      </c>
      <c r="B14395" t="s">
        <v>727</v>
      </c>
      <c r="C14395" t="s">
        <v>728</v>
      </c>
      <c r="D14395" t="s">
        <v>688</v>
      </c>
      <c r="E14395" t="s">
        <v>689</v>
      </c>
      <c r="F14395" t="s">
        <v>188</v>
      </c>
      <c r="G14395" t="s">
        <v>219</v>
      </c>
      <c r="H14395" t="s">
        <v>318</v>
      </c>
      <c r="I14395" t="s">
        <v>319</v>
      </c>
      <c r="K14395" t="s">
        <v>222</v>
      </c>
      <c r="O14395" t="s">
        <v>266</v>
      </c>
      <c r="P14395">
        <v>2025</v>
      </c>
    </row>
    <row r="14396" spans="1:16" hidden="1" x14ac:dyDescent="0.25">
      <c r="A14396" t="s">
        <v>726</v>
      </c>
      <c r="B14396" t="s">
        <v>727</v>
      </c>
      <c r="C14396" t="s">
        <v>728</v>
      </c>
      <c r="D14396" t="s">
        <v>688</v>
      </c>
      <c r="E14396" t="s">
        <v>689</v>
      </c>
      <c r="F14396" t="s">
        <v>188</v>
      </c>
      <c r="G14396" t="s">
        <v>219</v>
      </c>
      <c r="H14396" t="s">
        <v>318</v>
      </c>
      <c r="I14396" t="s">
        <v>319</v>
      </c>
      <c r="K14396" t="s">
        <v>222</v>
      </c>
      <c r="O14396" t="s">
        <v>195</v>
      </c>
      <c r="P14396">
        <v>2030</v>
      </c>
    </row>
    <row r="14397" spans="1:16" hidden="1" x14ac:dyDescent="0.25">
      <c r="A14397" t="s">
        <v>726</v>
      </c>
      <c r="B14397" t="s">
        <v>727</v>
      </c>
      <c r="C14397" t="s">
        <v>728</v>
      </c>
      <c r="D14397" t="s">
        <v>688</v>
      </c>
      <c r="E14397" t="s">
        <v>689</v>
      </c>
      <c r="F14397" t="s">
        <v>188</v>
      </c>
      <c r="G14397" t="s">
        <v>219</v>
      </c>
      <c r="H14397" t="s">
        <v>318</v>
      </c>
      <c r="I14397" t="s">
        <v>319</v>
      </c>
      <c r="K14397" t="s">
        <v>222</v>
      </c>
      <c r="O14397" t="s">
        <v>195</v>
      </c>
      <c r="P14397">
        <v>2040</v>
      </c>
    </row>
    <row r="14398" spans="1:16" hidden="1" x14ac:dyDescent="0.25">
      <c r="A14398" t="s">
        <v>726</v>
      </c>
      <c r="B14398" t="s">
        <v>727</v>
      </c>
      <c r="C14398" t="s">
        <v>728</v>
      </c>
      <c r="D14398" t="s">
        <v>688</v>
      </c>
      <c r="E14398" t="s">
        <v>689</v>
      </c>
      <c r="F14398" t="s">
        <v>188</v>
      </c>
      <c r="G14398" t="s">
        <v>219</v>
      </c>
      <c r="H14398" t="s">
        <v>318</v>
      </c>
      <c r="I14398" t="s">
        <v>319</v>
      </c>
      <c r="K14398" t="s">
        <v>222</v>
      </c>
      <c r="O14398" t="s">
        <v>195</v>
      </c>
      <c r="P14398">
        <v>2050</v>
      </c>
    </row>
    <row r="14399" spans="1:16" hidden="1" x14ac:dyDescent="0.25">
      <c r="A14399" t="s">
        <v>726</v>
      </c>
      <c r="B14399" t="s">
        <v>727</v>
      </c>
      <c r="C14399" t="s">
        <v>728</v>
      </c>
      <c r="D14399" t="s">
        <v>688</v>
      </c>
      <c r="E14399" t="s">
        <v>689</v>
      </c>
      <c r="F14399" t="s">
        <v>188</v>
      </c>
      <c r="G14399" t="s">
        <v>219</v>
      </c>
      <c r="H14399" t="s">
        <v>318</v>
      </c>
      <c r="I14399" t="s">
        <v>319</v>
      </c>
      <c r="K14399" t="s">
        <v>222</v>
      </c>
      <c r="O14399" t="s">
        <v>265</v>
      </c>
      <c r="P14399">
        <v>2050</v>
      </c>
    </row>
    <row r="14400" spans="1:16" hidden="1" x14ac:dyDescent="0.25">
      <c r="A14400" t="s">
        <v>726</v>
      </c>
      <c r="B14400" t="s">
        <v>727</v>
      </c>
      <c r="C14400" t="s">
        <v>728</v>
      </c>
      <c r="D14400" t="s">
        <v>688</v>
      </c>
      <c r="E14400" t="s">
        <v>689</v>
      </c>
      <c r="F14400" t="s">
        <v>188</v>
      </c>
      <c r="G14400" t="s">
        <v>219</v>
      </c>
      <c r="H14400" t="s">
        <v>318</v>
      </c>
      <c r="I14400" t="s">
        <v>319</v>
      </c>
      <c r="K14400" t="s">
        <v>222</v>
      </c>
      <c r="O14400" t="s">
        <v>266</v>
      </c>
      <c r="P14400">
        <v>2050</v>
      </c>
    </row>
    <row r="14401" spans="1:17" hidden="1" x14ac:dyDescent="0.2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hidden="1" x14ac:dyDescent="0.2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hidden="1" x14ac:dyDescent="0.2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hidden="1" x14ac:dyDescent="0.2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hidden="1" x14ac:dyDescent="0.2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hidden="1" x14ac:dyDescent="0.2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hidden="1" x14ac:dyDescent="0.2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hidden="1" x14ac:dyDescent="0.2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hidden="1" x14ac:dyDescent="0.2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hidden="1" x14ac:dyDescent="0.2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hidden="1" x14ac:dyDescent="0.2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hidden="1" x14ac:dyDescent="0.2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hidden="1" x14ac:dyDescent="0.2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hidden="1" x14ac:dyDescent="0.2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hidden="1" x14ac:dyDescent="0.2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hidden="1" x14ac:dyDescent="0.2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hidden="1" x14ac:dyDescent="0.2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hidden="1" x14ac:dyDescent="0.2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hidden="1" x14ac:dyDescent="0.2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hidden="1" x14ac:dyDescent="0.2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hidden="1" x14ac:dyDescent="0.2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hidden="1" x14ac:dyDescent="0.2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hidden="1" x14ac:dyDescent="0.2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hidden="1" x14ac:dyDescent="0.2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hidden="1" x14ac:dyDescent="0.2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hidden="1" x14ac:dyDescent="0.2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hidden="1" x14ac:dyDescent="0.2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hidden="1" x14ac:dyDescent="0.2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hidden="1" x14ac:dyDescent="0.2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hidden="1" x14ac:dyDescent="0.2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hidden="1" x14ac:dyDescent="0.2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hidden="1" x14ac:dyDescent="0.2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hidden="1" x14ac:dyDescent="0.2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hidden="1" x14ac:dyDescent="0.2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hidden="1" x14ac:dyDescent="0.2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hidden="1" x14ac:dyDescent="0.2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hidden="1" x14ac:dyDescent="0.2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hidden="1" x14ac:dyDescent="0.2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hidden="1" x14ac:dyDescent="0.2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hidden="1" x14ac:dyDescent="0.2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hidden="1" x14ac:dyDescent="0.2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hidden="1" x14ac:dyDescent="0.2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hidden="1" x14ac:dyDescent="0.2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hidden="1" x14ac:dyDescent="0.2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hidden="1" x14ac:dyDescent="0.2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hidden="1" x14ac:dyDescent="0.2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hidden="1" x14ac:dyDescent="0.2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hidden="1" x14ac:dyDescent="0.2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hidden="1" x14ac:dyDescent="0.2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hidden="1" x14ac:dyDescent="0.2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hidden="1" x14ac:dyDescent="0.2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hidden="1" x14ac:dyDescent="0.2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hidden="1" x14ac:dyDescent="0.2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hidden="1" x14ac:dyDescent="0.2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hidden="1" x14ac:dyDescent="0.2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hidden="1" x14ac:dyDescent="0.2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hidden="1" x14ac:dyDescent="0.2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hidden="1" x14ac:dyDescent="0.2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hidden="1" x14ac:dyDescent="0.2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hidden="1" x14ac:dyDescent="0.2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hidden="1" x14ac:dyDescent="0.2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hidden="1" x14ac:dyDescent="0.2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hidden="1" x14ac:dyDescent="0.2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hidden="1" x14ac:dyDescent="0.2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hidden="1" x14ac:dyDescent="0.2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hidden="1" x14ac:dyDescent="0.2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hidden="1" x14ac:dyDescent="0.2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hidden="1" x14ac:dyDescent="0.2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hidden="1" x14ac:dyDescent="0.2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hidden="1" x14ac:dyDescent="0.2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hidden="1" x14ac:dyDescent="0.2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hidden="1" x14ac:dyDescent="0.2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hidden="1" x14ac:dyDescent="0.2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hidden="1" x14ac:dyDescent="0.2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hidden="1" x14ac:dyDescent="0.2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hidden="1" x14ac:dyDescent="0.2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hidden="1" x14ac:dyDescent="0.2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hidden="1" x14ac:dyDescent="0.2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hidden="1" x14ac:dyDescent="0.2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hidden="1" x14ac:dyDescent="0.2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hidden="1" x14ac:dyDescent="0.2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hidden="1" x14ac:dyDescent="0.2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hidden="1" x14ac:dyDescent="0.2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hidden="1" x14ac:dyDescent="0.2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hidden="1" x14ac:dyDescent="0.2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hidden="1" x14ac:dyDescent="0.2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hidden="1" x14ac:dyDescent="0.2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hidden="1" x14ac:dyDescent="0.2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hidden="1" x14ac:dyDescent="0.2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hidden="1" x14ac:dyDescent="0.2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hidden="1" x14ac:dyDescent="0.2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hidden="1" x14ac:dyDescent="0.2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hidden="1" x14ac:dyDescent="0.2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hidden="1" x14ac:dyDescent="0.2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hidden="1" x14ac:dyDescent="0.2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hidden="1" x14ac:dyDescent="0.2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hidden="1" x14ac:dyDescent="0.2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hidden="1" x14ac:dyDescent="0.2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hidden="1" x14ac:dyDescent="0.2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hidden="1" x14ac:dyDescent="0.2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hidden="1" x14ac:dyDescent="0.2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hidden="1" x14ac:dyDescent="0.2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hidden="1" x14ac:dyDescent="0.2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hidden="1" x14ac:dyDescent="0.2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hidden="1" x14ac:dyDescent="0.2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hidden="1" x14ac:dyDescent="0.2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hidden="1" x14ac:dyDescent="0.2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hidden="1" x14ac:dyDescent="0.2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hidden="1" x14ac:dyDescent="0.2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hidden="1" x14ac:dyDescent="0.2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hidden="1" x14ac:dyDescent="0.2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hidden="1" x14ac:dyDescent="0.2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hidden="1" x14ac:dyDescent="0.2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hidden="1" x14ac:dyDescent="0.2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hidden="1" x14ac:dyDescent="0.2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hidden="1" x14ac:dyDescent="0.2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hidden="1" x14ac:dyDescent="0.2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hidden="1" x14ac:dyDescent="0.25">
      <c r="A14518" t="s">
        <v>726</v>
      </c>
      <c r="B14518" t="s">
        <v>727</v>
      </c>
      <c r="C14518" t="s">
        <v>728</v>
      </c>
      <c r="D14518" t="s">
        <v>688</v>
      </c>
      <c r="E14518" t="s">
        <v>689</v>
      </c>
      <c r="F14518" t="s">
        <v>188</v>
      </c>
      <c r="G14518" t="s">
        <v>244</v>
      </c>
      <c r="H14518" t="s">
        <v>358</v>
      </c>
      <c r="I14518" t="s">
        <v>307</v>
      </c>
      <c r="K14518" t="s">
        <v>78</v>
      </c>
      <c r="O14518" t="s">
        <v>195</v>
      </c>
      <c r="P14518">
        <v>2020</v>
      </c>
    </row>
    <row r="14519" spans="1:17" hidden="1" x14ac:dyDescent="0.25">
      <c r="A14519" t="s">
        <v>726</v>
      </c>
      <c r="B14519" t="s">
        <v>727</v>
      </c>
      <c r="C14519" t="s">
        <v>728</v>
      </c>
      <c r="D14519" t="s">
        <v>688</v>
      </c>
      <c r="E14519" t="s">
        <v>689</v>
      </c>
      <c r="F14519" t="s">
        <v>188</v>
      </c>
      <c r="G14519" t="s">
        <v>244</v>
      </c>
      <c r="H14519" t="s">
        <v>358</v>
      </c>
      <c r="I14519" t="s">
        <v>307</v>
      </c>
      <c r="K14519" t="s">
        <v>78</v>
      </c>
      <c r="O14519" t="s">
        <v>195</v>
      </c>
      <c r="P14519">
        <v>2025</v>
      </c>
    </row>
    <row r="14520" spans="1:17" hidden="1" x14ac:dyDescent="0.25">
      <c r="A14520" t="s">
        <v>726</v>
      </c>
      <c r="B14520" t="s">
        <v>727</v>
      </c>
      <c r="C14520" t="s">
        <v>728</v>
      </c>
      <c r="D14520" t="s">
        <v>688</v>
      </c>
      <c r="E14520" t="s">
        <v>689</v>
      </c>
      <c r="F14520" t="s">
        <v>188</v>
      </c>
      <c r="G14520" t="s">
        <v>244</v>
      </c>
      <c r="H14520" t="s">
        <v>358</v>
      </c>
      <c r="I14520" t="s">
        <v>307</v>
      </c>
      <c r="K14520" t="s">
        <v>78</v>
      </c>
      <c r="O14520" t="s">
        <v>265</v>
      </c>
      <c r="P14520">
        <v>2025</v>
      </c>
    </row>
    <row r="14521" spans="1:17" hidden="1" x14ac:dyDescent="0.25">
      <c r="A14521" t="s">
        <v>726</v>
      </c>
      <c r="B14521" t="s">
        <v>727</v>
      </c>
      <c r="C14521" t="s">
        <v>728</v>
      </c>
      <c r="D14521" t="s">
        <v>688</v>
      </c>
      <c r="E14521" t="s">
        <v>689</v>
      </c>
      <c r="F14521" t="s">
        <v>188</v>
      </c>
      <c r="G14521" t="s">
        <v>244</v>
      </c>
      <c r="H14521" t="s">
        <v>358</v>
      </c>
      <c r="I14521" t="s">
        <v>307</v>
      </c>
      <c r="K14521" t="s">
        <v>78</v>
      </c>
      <c r="O14521" t="s">
        <v>266</v>
      </c>
      <c r="P14521">
        <v>2025</v>
      </c>
    </row>
    <row r="14522" spans="1:17" hidden="1" x14ac:dyDescent="0.25">
      <c r="A14522" t="s">
        <v>726</v>
      </c>
      <c r="B14522" t="s">
        <v>727</v>
      </c>
      <c r="C14522" t="s">
        <v>728</v>
      </c>
      <c r="D14522" t="s">
        <v>688</v>
      </c>
      <c r="E14522" t="s">
        <v>689</v>
      </c>
      <c r="F14522" t="s">
        <v>188</v>
      </c>
      <c r="G14522" t="s">
        <v>244</v>
      </c>
      <c r="H14522" t="s">
        <v>358</v>
      </c>
      <c r="I14522" t="s">
        <v>307</v>
      </c>
      <c r="K14522" t="s">
        <v>78</v>
      </c>
      <c r="O14522" t="s">
        <v>195</v>
      </c>
      <c r="P14522">
        <v>2030</v>
      </c>
    </row>
    <row r="14523" spans="1:17" hidden="1" x14ac:dyDescent="0.25">
      <c r="A14523" t="s">
        <v>726</v>
      </c>
      <c r="B14523" t="s">
        <v>727</v>
      </c>
      <c r="C14523" t="s">
        <v>728</v>
      </c>
      <c r="D14523" t="s">
        <v>688</v>
      </c>
      <c r="E14523" t="s">
        <v>689</v>
      </c>
      <c r="F14523" t="s">
        <v>188</v>
      </c>
      <c r="G14523" t="s">
        <v>244</v>
      </c>
      <c r="H14523" t="s">
        <v>358</v>
      </c>
      <c r="I14523" t="s">
        <v>307</v>
      </c>
      <c r="K14523" t="s">
        <v>78</v>
      </c>
      <c r="O14523" t="s">
        <v>195</v>
      </c>
      <c r="P14523">
        <v>2040</v>
      </c>
    </row>
    <row r="14524" spans="1:17" hidden="1" x14ac:dyDescent="0.25">
      <c r="A14524" t="s">
        <v>726</v>
      </c>
      <c r="B14524" t="s">
        <v>727</v>
      </c>
      <c r="C14524" t="s">
        <v>728</v>
      </c>
      <c r="D14524" t="s">
        <v>688</v>
      </c>
      <c r="E14524" t="s">
        <v>689</v>
      </c>
      <c r="F14524" t="s">
        <v>188</v>
      </c>
      <c r="G14524" t="s">
        <v>244</v>
      </c>
      <c r="H14524" t="s">
        <v>358</v>
      </c>
      <c r="I14524" t="s">
        <v>307</v>
      </c>
      <c r="K14524" t="s">
        <v>78</v>
      </c>
      <c r="O14524" t="s">
        <v>195</v>
      </c>
      <c r="P14524">
        <v>2050</v>
      </c>
    </row>
    <row r="14525" spans="1:17" hidden="1" x14ac:dyDescent="0.25">
      <c r="A14525" t="s">
        <v>726</v>
      </c>
      <c r="B14525" t="s">
        <v>727</v>
      </c>
      <c r="C14525" t="s">
        <v>728</v>
      </c>
      <c r="D14525" t="s">
        <v>688</v>
      </c>
      <c r="E14525" t="s">
        <v>689</v>
      </c>
      <c r="F14525" t="s">
        <v>188</v>
      </c>
      <c r="G14525" t="s">
        <v>244</v>
      </c>
      <c r="H14525" t="s">
        <v>358</v>
      </c>
      <c r="I14525" t="s">
        <v>307</v>
      </c>
      <c r="K14525" t="s">
        <v>78</v>
      </c>
      <c r="O14525" t="s">
        <v>265</v>
      </c>
      <c r="P14525">
        <v>2050</v>
      </c>
    </row>
    <row r="14526" spans="1:17" hidden="1" x14ac:dyDescent="0.25">
      <c r="A14526" t="s">
        <v>726</v>
      </c>
      <c r="B14526" t="s">
        <v>727</v>
      </c>
      <c r="C14526" t="s">
        <v>728</v>
      </c>
      <c r="D14526" t="s">
        <v>688</v>
      </c>
      <c r="E14526" t="s">
        <v>689</v>
      </c>
      <c r="F14526" t="s">
        <v>188</v>
      </c>
      <c r="G14526" t="s">
        <v>244</v>
      </c>
      <c r="H14526" t="s">
        <v>358</v>
      </c>
      <c r="I14526" t="s">
        <v>307</v>
      </c>
      <c r="K14526" t="s">
        <v>78</v>
      </c>
      <c r="O14526" t="s">
        <v>266</v>
      </c>
      <c r="P14526">
        <v>2050</v>
      </c>
    </row>
    <row r="14527" spans="1:17" hidden="1" x14ac:dyDescent="0.2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hidden="1" x14ac:dyDescent="0.2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hidden="1" x14ac:dyDescent="0.2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hidden="1" x14ac:dyDescent="0.2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hidden="1" x14ac:dyDescent="0.2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hidden="1" x14ac:dyDescent="0.2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hidden="1" x14ac:dyDescent="0.2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hidden="1" x14ac:dyDescent="0.2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hidden="1" x14ac:dyDescent="0.2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hidden="1" x14ac:dyDescent="0.2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hidden="1" x14ac:dyDescent="0.2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hidden="1" x14ac:dyDescent="0.2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hidden="1" x14ac:dyDescent="0.2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hidden="1" x14ac:dyDescent="0.2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hidden="1" x14ac:dyDescent="0.2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hidden="1" x14ac:dyDescent="0.2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hidden="1" x14ac:dyDescent="0.2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hidden="1" x14ac:dyDescent="0.2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hidden="1" x14ac:dyDescent="0.2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hidden="1" x14ac:dyDescent="0.2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hidden="1" x14ac:dyDescent="0.2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hidden="1" x14ac:dyDescent="0.2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hidden="1" x14ac:dyDescent="0.2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hidden="1" x14ac:dyDescent="0.2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hidden="1" x14ac:dyDescent="0.2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hidden="1" x14ac:dyDescent="0.2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hidden="1" x14ac:dyDescent="0.2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hidden="1" x14ac:dyDescent="0.2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hidden="1" x14ac:dyDescent="0.2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hidden="1" x14ac:dyDescent="0.2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hidden="1" x14ac:dyDescent="0.2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hidden="1" x14ac:dyDescent="0.2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hidden="1" x14ac:dyDescent="0.2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hidden="1" x14ac:dyDescent="0.2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hidden="1" x14ac:dyDescent="0.2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hidden="1" x14ac:dyDescent="0.2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hidden="1" x14ac:dyDescent="0.2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hidden="1" x14ac:dyDescent="0.2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hidden="1" x14ac:dyDescent="0.2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hidden="1" x14ac:dyDescent="0.2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hidden="1" x14ac:dyDescent="0.2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hidden="1" x14ac:dyDescent="0.2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hidden="1" x14ac:dyDescent="0.2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hidden="1" x14ac:dyDescent="0.2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hidden="1" x14ac:dyDescent="0.2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hidden="1" x14ac:dyDescent="0.2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hidden="1" x14ac:dyDescent="0.2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hidden="1" x14ac:dyDescent="0.2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hidden="1" x14ac:dyDescent="0.2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hidden="1" x14ac:dyDescent="0.2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hidden="1" x14ac:dyDescent="0.2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hidden="1" x14ac:dyDescent="0.2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hidden="1" x14ac:dyDescent="0.2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hidden="1" x14ac:dyDescent="0.2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hidden="1" x14ac:dyDescent="0.2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hidden="1" x14ac:dyDescent="0.2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hidden="1" x14ac:dyDescent="0.2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hidden="1" x14ac:dyDescent="0.2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hidden="1" x14ac:dyDescent="0.2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hidden="1" x14ac:dyDescent="0.2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hidden="1" x14ac:dyDescent="0.2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hidden="1" x14ac:dyDescent="0.2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hidden="1" x14ac:dyDescent="0.2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hidden="1" x14ac:dyDescent="0.2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hidden="1" x14ac:dyDescent="0.2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hidden="1" x14ac:dyDescent="0.2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hidden="1" x14ac:dyDescent="0.2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hidden="1" x14ac:dyDescent="0.2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hidden="1" x14ac:dyDescent="0.2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hidden="1" x14ac:dyDescent="0.2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hidden="1" x14ac:dyDescent="0.2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hidden="1" x14ac:dyDescent="0.2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hidden="1" x14ac:dyDescent="0.2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hidden="1" x14ac:dyDescent="0.2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hidden="1" x14ac:dyDescent="0.2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hidden="1" x14ac:dyDescent="0.2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hidden="1" x14ac:dyDescent="0.2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hidden="1" x14ac:dyDescent="0.2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hidden="1" x14ac:dyDescent="0.2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hidden="1" x14ac:dyDescent="0.2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hidden="1" x14ac:dyDescent="0.2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hidden="1" x14ac:dyDescent="0.2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hidden="1" x14ac:dyDescent="0.2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hidden="1" x14ac:dyDescent="0.2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hidden="1" x14ac:dyDescent="0.2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hidden="1" x14ac:dyDescent="0.2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hidden="1" x14ac:dyDescent="0.2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hidden="1" x14ac:dyDescent="0.2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hidden="1" x14ac:dyDescent="0.2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hidden="1" x14ac:dyDescent="0.2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hidden="1" x14ac:dyDescent="0.2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hidden="1" x14ac:dyDescent="0.2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hidden="1" x14ac:dyDescent="0.2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hidden="1" x14ac:dyDescent="0.2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hidden="1" x14ac:dyDescent="0.2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hidden="1" x14ac:dyDescent="0.2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hidden="1" x14ac:dyDescent="0.2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hidden="1" x14ac:dyDescent="0.2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hidden="1" x14ac:dyDescent="0.2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hidden="1" x14ac:dyDescent="0.2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hidden="1" x14ac:dyDescent="0.2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hidden="1" x14ac:dyDescent="0.2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hidden="1" x14ac:dyDescent="0.2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hidden="1" x14ac:dyDescent="0.2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hidden="1" x14ac:dyDescent="0.2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hidden="1" x14ac:dyDescent="0.2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hidden="1" x14ac:dyDescent="0.2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hidden="1" x14ac:dyDescent="0.2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hidden="1" x14ac:dyDescent="0.2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hidden="1" x14ac:dyDescent="0.2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hidden="1" x14ac:dyDescent="0.2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hidden="1" x14ac:dyDescent="0.2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hidden="1" x14ac:dyDescent="0.2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hidden="1" x14ac:dyDescent="0.2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hidden="1" x14ac:dyDescent="0.2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hidden="1" x14ac:dyDescent="0.2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hidden="1" x14ac:dyDescent="0.2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hidden="1" x14ac:dyDescent="0.2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hidden="1" x14ac:dyDescent="0.2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hidden="1" x14ac:dyDescent="0.2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hidden="1" x14ac:dyDescent="0.2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hidden="1" x14ac:dyDescent="0.2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hidden="1" x14ac:dyDescent="0.2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hidden="1" x14ac:dyDescent="0.2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hidden="1" x14ac:dyDescent="0.2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hidden="1" x14ac:dyDescent="0.2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hidden="1" x14ac:dyDescent="0.2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hidden="1" x14ac:dyDescent="0.2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hidden="1" x14ac:dyDescent="0.2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hidden="1" x14ac:dyDescent="0.2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hidden="1" x14ac:dyDescent="0.2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hidden="1" x14ac:dyDescent="0.2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hidden="1" x14ac:dyDescent="0.2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hidden="1" x14ac:dyDescent="0.2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hidden="1" x14ac:dyDescent="0.2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hidden="1" x14ac:dyDescent="0.2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hidden="1" x14ac:dyDescent="0.2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hidden="1" x14ac:dyDescent="0.2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hidden="1" x14ac:dyDescent="0.2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hidden="1" x14ac:dyDescent="0.2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hidden="1" x14ac:dyDescent="0.2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hidden="1" x14ac:dyDescent="0.2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hidden="1" x14ac:dyDescent="0.2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hidden="1" x14ac:dyDescent="0.2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hidden="1" x14ac:dyDescent="0.2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hidden="1" x14ac:dyDescent="0.2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hidden="1" x14ac:dyDescent="0.2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hidden="1" x14ac:dyDescent="0.2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hidden="1" x14ac:dyDescent="0.2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hidden="1" x14ac:dyDescent="0.2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hidden="1" x14ac:dyDescent="0.2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hidden="1" x14ac:dyDescent="0.2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hidden="1" x14ac:dyDescent="0.2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hidden="1" x14ac:dyDescent="0.2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hidden="1" x14ac:dyDescent="0.2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hidden="1" x14ac:dyDescent="0.2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hidden="1" x14ac:dyDescent="0.2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hidden="1" x14ac:dyDescent="0.2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hidden="1" x14ac:dyDescent="0.2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hidden="1" x14ac:dyDescent="0.2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hidden="1" x14ac:dyDescent="0.2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hidden="1" x14ac:dyDescent="0.2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hidden="1" x14ac:dyDescent="0.2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hidden="1" x14ac:dyDescent="0.2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hidden="1" x14ac:dyDescent="0.2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hidden="1" x14ac:dyDescent="0.2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hidden="1" x14ac:dyDescent="0.2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hidden="1" x14ac:dyDescent="0.2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hidden="1" x14ac:dyDescent="0.2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hidden="1" x14ac:dyDescent="0.2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hidden="1" x14ac:dyDescent="0.2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hidden="1" x14ac:dyDescent="0.2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hidden="1" x14ac:dyDescent="0.2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hidden="1" x14ac:dyDescent="0.2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hidden="1" x14ac:dyDescent="0.2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hidden="1" x14ac:dyDescent="0.2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hidden="1" x14ac:dyDescent="0.2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hidden="1" x14ac:dyDescent="0.2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hidden="1" x14ac:dyDescent="0.2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hidden="1" x14ac:dyDescent="0.2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hidden="1" x14ac:dyDescent="0.2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hidden="1" x14ac:dyDescent="0.2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hidden="1" x14ac:dyDescent="0.2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hidden="1" x14ac:dyDescent="0.2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hidden="1" x14ac:dyDescent="0.2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hidden="1" x14ac:dyDescent="0.2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hidden="1" x14ac:dyDescent="0.2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hidden="1" x14ac:dyDescent="0.2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hidden="1" x14ac:dyDescent="0.2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hidden="1" x14ac:dyDescent="0.2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hidden="1" x14ac:dyDescent="0.2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hidden="1" x14ac:dyDescent="0.2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hidden="1" x14ac:dyDescent="0.2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hidden="1" x14ac:dyDescent="0.2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hidden="1" x14ac:dyDescent="0.2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hidden="1" x14ac:dyDescent="0.2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hidden="1" x14ac:dyDescent="0.2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hidden="1" x14ac:dyDescent="0.2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hidden="1" x14ac:dyDescent="0.2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hidden="1" x14ac:dyDescent="0.2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hidden="1" x14ac:dyDescent="0.2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hidden="1" x14ac:dyDescent="0.2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hidden="1" x14ac:dyDescent="0.2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hidden="1" x14ac:dyDescent="0.2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hidden="1" x14ac:dyDescent="0.2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hidden="1" x14ac:dyDescent="0.2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hidden="1" x14ac:dyDescent="0.25">
      <c r="A14733" t="s">
        <v>729</v>
      </c>
      <c r="B14733" t="s">
        <v>730</v>
      </c>
      <c r="C14733" t="s">
        <v>731</v>
      </c>
      <c r="D14733" t="s">
        <v>688</v>
      </c>
      <c r="E14733" t="s">
        <v>732</v>
      </c>
      <c r="F14733" t="s">
        <v>188</v>
      </c>
      <c r="G14733" t="s">
        <v>244</v>
      </c>
      <c r="H14733" t="s">
        <v>357</v>
      </c>
      <c r="I14733" t="s">
        <v>299</v>
      </c>
      <c r="K14733" t="s">
        <v>78</v>
      </c>
      <c r="O14733" t="s">
        <v>195</v>
      </c>
      <c r="P14733">
        <v>2015</v>
      </c>
    </row>
    <row r="14734" spans="1:17" hidden="1" x14ac:dyDescent="0.25">
      <c r="A14734" t="s">
        <v>729</v>
      </c>
      <c r="B14734" t="s">
        <v>730</v>
      </c>
      <c r="C14734" t="s">
        <v>731</v>
      </c>
      <c r="D14734" t="s">
        <v>688</v>
      </c>
      <c r="E14734" t="s">
        <v>732</v>
      </c>
      <c r="F14734" t="s">
        <v>188</v>
      </c>
      <c r="G14734" t="s">
        <v>244</v>
      </c>
      <c r="H14734" t="s">
        <v>357</v>
      </c>
      <c r="I14734" t="s">
        <v>299</v>
      </c>
      <c r="K14734" t="s">
        <v>78</v>
      </c>
      <c r="O14734" t="s">
        <v>195</v>
      </c>
      <c r="P14734">
        <v>2020</v>
      </c>
    </row>
    <row r="14735" spans="1:17" hidden="1" x14ac:dyDescent="0.25">
      <c r="A14735" t="s">
        <v>729</v>
      </c>
      <c r="B14735" t="s">
        <v>730</v>
      </c>
      <c r="C14735" t="s">
        <v>731</v>
      </c>
      <c r="D14735" t="s">
        <v>688</v>
      </c>
      <c r="E14735" t="s">
        <v>732</v>
      </c>
      <c r="F14735" t="s">
        <v>188</v>
      </c>
      <c r="G14735" t="s">
        <v>244</v>
      </c>
      <c r="H14735" t="s">
        <v>357</v>
      </c>
      <c r="I14735" t="s">
        <v>299</v>
      </c>
      <c r="K14735" t="s">
        <v>78</v>
      </c>
      <c r="O14735" t="s">
        <v>265</v>
      </c>
      <c r="P14735">
        <v>2020</v>
      </c>
    </row>
    <row r="14736" spans="1:17" hidden="1" x14ac:dyDescent="0.25">
      <c r="A14736" t="s">
        <v>729</v>
      </c>
      <c r="B14736" t="s">
        <v>730</v>
      </c>
      <c r="C14736" t="s">
        <v>731</v>
      </c>
      <c r="D14736" t="s">
        <v>688</v>
      </c>
      <c r="E14736" t="s">
        <v>732</v>
      </c>
      <c r="F14736" t="s">
        <v>188</v>
      </c>
      <c r="G14736" t="s">
        <v>244</v>
      </c>
      <c r="H14736" t="s">
        <v>357</v>
      </c>
      <c r="I14736" t="s">
        <v>299</v>
      </c>
      <c r="K14736" t="s">
        <v>78</v>
      </c>
      <c r="O14736" t="s">
        <v>266</v>
      </c>
      <c r="P14736">
        <v>2020</v>
      </c>
    </row>
    <row r="14737" spans="1:16" hidden="1" x14ac:dyDescent="0.25">
      <c r="A14737" t="s">
        <v>729</v>
      </c>
      <c r="B14737" t="s">
        <v>730</v>
      </c>
      <c r="C14737" t="s">
        <v>731</v>
      </c>
      <c r="D14737" t="s">
        <v>688</v>
      </c>
      <c r="E14737" t="s">
        <v>732</v>
      </c>
      <c r="F14737" t="s">
        <v>188</v>
      </c>
      <c r="G14737" t="s">
        <v>244</v>
      </c>
      <c r="H14737" t="s">
        <v>357</v>
      </c>
      <c r="I14737" t="s">
        <v>299</v>
      </c>
      <c r="K14737" t="s">
        <v>78</v>
      </c>
      <c r="O14737" t="s">
        <v>195</v>
      </c>
      <c r="P14737">
        <v>2030</v>
      </c>
    </row>
    <row r="14738" spans="1:16" hidden="1" x14ac:dyDescent="0.25">
      <c r="A14738" t="s">
        <v>729</v>
      </c>
      <c r="B14738" t="s">
        <v>730</v>
      </c>
      <c r="C14738" t="s">
        <v>731</v>
      </c>
      <c r="D14738" t="s">
        <v>688</v>
      </c>
      <c r="E14738" t="s">
        <v>732</v>
      </c>
      <c r="F14738" t="s">
        <v>188</v>
      </c>
      <c r="G14738" t="s">
        <v>244</v>
      </c>
      <c r="H14738" t="s">
        <v>357</v>
      </c>
      <c r="I14738" t="s">
        <v>299</v>
      </c>
      <c r="K14738" t="s">
        <v>78</v>
      </c>
      <c r="O14738" t="s">
        <v>195</v>
      </c>
      <c r="P14738">
        <v>2050</v>
      </c>
    </row>
    <row r="14739" spans="1:16" hidden="1" x14ac:dyDescent="0.25">
      <c r="A14739" t="s">
        <v>729</v>
      </c>
      <c r="B14739" t="s">
        <v>730</v>
      </c>
      <c r="C14739" t="s">
        <v>731</v>
      </c>
      <c r="D14739" t="s">
        <v>688</v>
      </c>
      <c r="E14739" t="s">
        <v>732</v>
      </c>
      <c r="F14739" t="s">
        <v>188</v>
      </c>
      <c r="G14739" t="s">
        <v>244</v>
      </c>
      <c r="H14739" t="s">
        <v>357</v>
      </c>
      <c r="I14739" t="s">
        <v>299</v>
      </c>
      <c r="K14739" t="s">
        <v>78</v>
      </c>
      <c r="O14739" t="s">
        <v>265</v>
      </c>
      <c r="P14739">
        <v>2050</v>
      </c>
    </row>
    <row r="14740" spans="1:16" hidden="1" x14ac:dyDescent="0.25">
      <c r="A14740" t="s">
        <v>729</v>
      </c>
      <c r="B14740" t="s">
        <v>730</v>
      </c>
      <c r="C14740" t="s">
        <v>731</v>
      </c>
      <c r="D14740" t="s">
        <v>688</v>
      </c>
      <c r="E14740" t="s">
        <v>732</v>
      </c>
      <c r="F14740" t="s">
        <v>188</v>
      </c>
      <c r="G14740" t="s">
        <v>244</v>
      </c>
      <c r="H14740" t="s">
        <v>357</v>
      </c>
      <c r="I14740" t="s">
        <v>299</v>
      </c>
      <c r="K14740" t="s">
        <v>78</v>
      </c>
      <c r="O14740" t="s">
        <v>266</v>
      </c>
      <c r="P14740">
        <v>2050</v>
      </c>
    </row>
    <row r="14741" spans="1:16" hidden="1" x14ac:dyDescent="0.2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hidden="1" x14ac:dyDescent="0.2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hidden="1" x14ac:dyDescent="0.2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hidden="1" x14ac:dyDescent="0.2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hidden="1" x14ac:dyDescent="0.2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hidden="1" x14ac:dyDescent="0.2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hidden="1" x14ac:dyDescent="0.2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hidden="1" x14ac:dyDescent="0.2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hidden="1" x14ac:dyDescent="0.2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hidden="1" x14ac:dyDescent="0.2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hidden="1" x14ac:dyDescent="0.2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hidden="1" x14ac:dyDescent="0.2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hidden="1" x14ac:dyDescent="0.2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hidden="1" x14ac:dyDescent="0.2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hidden="1" x14ac:dyDescent="0.2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hidden="1" x14ac:dyDescent="0.2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hidden="1" x14ac:dyDescent="0.2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hidden="1" x14ac:dyDescent="0.2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hidden="1" x14ac:dyDescent="0.2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hidden="1" x14ac:dyDescent="0.2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hidden="1" x14ac:dyDescent="0.2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hidden="1" x14ac:dyDescent="0.2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hidden="1" x14ac:dyDescent="0.2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hidden="1" x14ac:dyDescent="0.2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hidden="1" x14ac:dyDescent="0.25">
      <c r="A14765" t="s">
        <v>729</v>
      </c>
      <c r="B14765" t="s">
        <v>730</v>
      </c>
      <c r="C14765" t="s">
        <v>731</v>
      </c>
      <c r="D14765" t="s">
        <v>688</v>
      </c>
      <c r="E14765" t="s">
        <v>732</v>
      </c>
      <c r="F14765" t="s">
        <v>188</v>
      </c>
      <c r="G14765" t="s">
        <v>244</v>
      </c>
      <c r="H14765" t="s">
        <v>358</v>
      </c>
      <c r="I14765" t="s">
        <v>307</v>
      </c>
      <c r="K14765" t="s">
        <v>78</v>
      </c>
      <c r="O14765" t="s">
        <v>195</v>
      </c>
      <c r="P14765">
        <v>2015</v>
      </c>
    </row>
    <row r="14766" spans="1:16" hidden="1" x14ac:dyDescent="0.25">
      <c r="A14766" t="s">
        <v>729</v>
      </c>
      <c r="B14766" t="s">
        <v>730</v>
      </c>
      <c r="C14766" t="s">
        <v>731</v>
      </c>
      <c r="D14766" t="s">
        <v>688</v>
      </c>
      <c r="E14766" t="s">
        <v>732</v>
      </c>
      <c r="F14766" t="s">
        <v>188</v>
      </c>
      <c r="G14766" t="s">
        <v>244</v>
      </c>
      <c r="H14766" t="s">
        <v>358</v>
      </c>
      <c r="I14766" t="s">
        <v>307</v>
      </c>
      <c r="K14766" t="s">
        <v>78</v>
      </c>
      <c r="O14766" t="s">
        <v>195</v>
      </c>
      <c r="P14766">
        <v>2020</v>
      </c>
    </row>
    <row r="14767" spans="1:16" hidden="1" x14ac:dyDescent="0.25">
      <c r="A14767" t="s">
        <v>729</v>
      </c>
      <c r="B14767" t="s">
        <v>730</v>
      </c>
      <c r="C14767" t="s">
        <v>731</v>
      </c>
      <c r="D14767" t="s">
        <v>688</v>
      </c>
      <c r="E14767" t="s">
        <v>732</v>
      </c>
      <c r="F14767" t="s">
        <v>188</v>
      </c>
      <c r="G14767" t="s">
        <v>244</v>
      </c>
      <c r="H14767" t="s">
        <v>358</v>
      </c>
      <c r="I14767" t="s">
        <v>307</v>
      </c>
      <c r="K14767" t="s">
        <v>78</v>
      </c>
      <c r="O14767" t="s">
        <v>265</v>
      </c>
      <c r="P14767">
        <v>2020</v>
      </c>
    </row>
    <row r="14768" spans="1:16" hidden="1" x14ac:dyDescent="0.25">
      <c r="A14768" t="s">
        <v>729</v>
      </c>
      <c r="B14768" t="s">
        <v>730</v>
      </c>
      <c r="C14768" t="s">
        <v>731</v>
      </c>
      <c r="D14768" t="s">
        <v>688</v>
      </c>
      <c r="E14768" t="s">
        <v>732</v>
      </c>
      <c r="F14768" t="s">
        <v>188</v>
      </c>
      <c r="G14768" t="s">
        <v>244</v>
      </c>
      <c r="H14768" t="s">
        <v>358</v>
      </c>
      <c r="I14768" t="s">
        <v>307</v>
      </c>
      <c r="K14768" t="s">
        <v>78</v>
      </c>
      <c r="O14768" t="s">
        <v>266</v>
      </c>
      <c r="P14768">
        <v>2020</v>
      </c>
    </row>
    <row r="14769" spans="1:17" hidden="1" x14ac:dyDescent="0.25">
      <c r="A14769" t="s">
        <v>729</v>
      </c>
      <c r="B14769" t="s">
        <v>730</v>
      </c>
      <c r="C14769" t="s">
        <v>731</v>
      </c>
      <c r="D14769" t="s">
        <v>688</v>
      </c>
      <c r="E14769" t="s">
        <v>732</v>
      </c>
      <c r="F14769" t="s">
        <v>188</v>
      </c>
      <c r="G14769" t="s">
        <v>244</v>
      </c>
      <c r="H14769" t="s">
        <v>358</v>
      </c>
      <c r="I14769" t="s">
        <v>307</v>
      </c>
      <c r="K14769" t="s">
        <v>78</v>
      </c>
      <c r="O14769" t="s">
        <v>195</v>
      </c>
      <c r="P14769">
        <v>2030</v>
      </c>
    </row>
    <row r="14770" spans="1:17" hidden="1" x14ac:dyDescent="0.25">
      <c r="A14770" t="s">
        <v>729</v>
      </c>
      <c r="B14770" t="s">
        <v>730</v>
      </c>
      <c r="C14770" t="s">
        <v>731</v>
      </c>
      <c r="D14770" t="s">
        <v>688</v>
      </c>
      <c r="E14770" t="s">
        <v>732</v>
      </c>
      <c r="F14770" t="s">
        <v>188</v>
      </c>
      <c r="G14770" t="s">
        <v>244</v>
      </c>
      <c r="H14770" t="s">
        <v>358</v>
      </c>
      <c r="I14770" t="s">
        <v>307</v>
      </c>
      <c r="K14770" t="s">
        <v>78</v>
      </c>
      <c r="O14770" t="s">
        <v>195</v>
      </c>
      <c r="P14770">
        <v>2050</v>
      </c>
    </row>
    <row r="14771" spans="1:17" hidden="1" x14ac:dyDescent="0.25">
      <c r="A14771" t="s">
        <v>729</v>
      </c>
      <c r="B14771" t="s">
        <v>730</v>
      </c>
      <c r="C14771" t="s">
        <v>731</v>
      </c>
      <c r="D14771" t="s">
        <v>688</v>
      </c>
      <c r="E14771" t="s">
        <v>732</v>
      </c>
      <c r="F14771" t="s">
        <v>188</v>
      </c>
      <c r="G14771" t="s">
        <v>244</v>
      </c>
      <c r="H14771" t="s">
        <v>358</v>
      </c>
      <c r="I14771" t="s">
        <v>307</v>
      </c>
      <c r="K14771" t="s">
        <v>78</v>
      </c>
      <c r="O14771" t="s">
        <v>265</v>
      </c>
      <c r="P14771">
        <v>2050</v>
      </c>
    </row>
    <row r="14772" spans="1:17" hidden="1" x14ac:dyDescent="0.25">
      <c r="A14772" t="s">
        <v>729</v>
      </c>
      <c r="B14772" t="s">
        <v>730</v>
      </c>
      <c r="C14772" t="s">
        <v>731</v>
      </c>
      <c r="D14772" t="s">
        <v>688</v>
      </c>
      <c r="E14772" t="s">
        <v>732</v>
      </c>
      <c r="F14772" t="s">
        <v>188</v>
      </c>
      <c r="G14772" t="s">
        <v>244</v>
      </c>
      <c r="H14772" t="s">
        <v>358</v>
      </c>
      <c r="I14772" t="s">
        <v>307</v>
      </c>
      <c r="K14772" t="s">
        <v>78</v>
      </c>
      <c r="O14772" t="s">
        <v>266</v>
      </c>
      <c r="P14772">
        <v>2050</v>
      </c>
    </row>
    <row r="14773" spans="1:17" hidden="1" x14ac:dyDescent="0.2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hidden="1" x14ac:dyDescent="0.2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hidden="1" x14ac:dyDescent="0.2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hidden="1" x14ac:dyDescent="0.2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hidden="1" x14ac:dyDescent="0.2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hidden="1" x14ac:dyDescent="0.2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hidden="1" x14ac:dyDescent="0.2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hidden="1" x14ac:dyDescent="0.2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hidden="1" x14ac:dyDescent="0.2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hidden="1" x14ac:dyDescent="0.2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hidden="1" x14ac:dyDescent="0.2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hidden="1" x14ac:dyDescent="0.2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hidden="1" x14ac:dyDescent="0.2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hidden="1" x14ac:dyDescent="0.2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hidden="1" x14ac:dyDescent="0.2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hidden="1" x14ac:dyDescent="0.2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hidden="1" x14ac:dyDescent="0.2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hidden="1" x14ac:dyDescent="0.2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hidden="1" x14ac:dyDescent="0.2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hidden="1" x14ac:dyDescent="0.2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hidden="1" x14ac:dyDescent="0.2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hidden="1" x14ac:dyDescent="0.2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hidden="1" x14ac:dyDescent="0.2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hidden="1" x14ac:dyDescent="0.2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hidden="1" x14ac:dyDescent="0.2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hidden="1" x14ac:dyDescent="0.2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hidden="1" x14ac:dyDescent="0.2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hidden="1" x14ac:dyDescent="0.2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hidden="1" x14ac:dyDescent="0.2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hidden="1" x14ac:dyDescent="0.2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hidden="1" x14ac:dyDescent="0.2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hidden="1" x14ac:dyDescent="0.2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hidden="1" x14ac:dyDescent="0.2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hidden="1" x14ac:dyDescent="0.2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hidden="1" x14ac:dyDescent="0.2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hidden="1" x14ac:dyDescent="0.2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hidden="1" x14ac:dyDescent="0.2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hidden="1" x14ac:dyDescent="0.2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hidden="1" x14ac:dyDescent="0.2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hidden="1" x14ac:dyDescent="0.2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hidden="1" x14ac:dyDescent="0.2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hidden="1" x14ac:dyDescent="0.2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hidden="1" x14ac:dyDescent="0.2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hidden="1" x14ac:dyDescent="0.2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hidden="1" x14ac:dyDescent="0.2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hidden="1" x14ac:dyDescent="0.2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hidden="1" x14ac:dyDescent="0.2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hidden="1" x14ac:dyDescent="0.2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hidden="1" x14ac:dyDescent="0.2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hidden="1" x14ac:dyDescent="0.2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hidden="1" x14ac:dyDescent="0.2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hidden="1" x14ac:dyDescent="0.2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hidden="1" x14ac:dyDescent="0.2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hidden="1" x14ac:dyDescent="0.2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hidden="1" x14ac:dyDescent="0.2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hidden="1" x14ac:dyDescent="0.2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hidden="1" x14ac:dyDescent="0.25">
      <c r="A14829" t="s">
        <v>766</v>
      </c>
      <c r="B14829" t="s">
        <v>767</v>
      </c>
      <c r="C14829" t="s">
        <v>768</v>
      </c>
      <c r="D14829" t="s">
        <v>362</v>
      </c>
      <c r="E14829" t="s">
        <v>769</v>
      </c>
      <c r="F14829" t="s">
        <v>188</v>
      </c>
      <c r="G14829" t="s">
        <v>196</v>
      </c>
      <c r="H14829" t="s">
        <v>197</v>
      </c>
      <c r="I14829" t="s">
        <v>198</v>
      </c>
      <c r="J14829" t="s">
        <v>199</v>
      </c>
      <c r="O14829" t="s">
        <v>195</v>
      </c>
      <c r="P14829">
        <v>2015</v>
      </c>
    </row>
    <row r="14830" spans="1:17" hidden="1" x14ac:dyDescent="0.25">
      <c r="A14830" t="s">
        <v>766</v>
      </c>
      <c r="B14830" t="s">
        <v>767</v>
      </c>
      <c r="C14830" t="s">
        <v>768</v>
      </c>
      <c r="D14830" t="s">
        <v>362</v>
      </c>
      <c r="E14830" t="s">
        <v>769</v>
      </c>
      <c r="F14830" t="s">
        <v>188</v>
      </c>
      <c r="G14830" t="s">
        <v>196</v>
      </c>
      <c r="H14830" t="s">
        <v>197</v>
      </c>
      <c r="I14830" t="s">
        <v>198</v>
      </c>
      <c r="J14830" t="s">
        <v>199</v>
      </c>
      <c r="O14830" t="s">
        <v>195</v>
      </c>
      <c r="P14830">
        <v>2020</v>
      </c>
    </row>
    <row r="14831" spans="1:17" hidden="1" x14ac:dyDescent="0.25">
      <c r="A14831" t="s">
        <v>766</v>
      </c>
      <c r="B14831" t="s">
        <v>767</v>
      </c>
      <c r="C14831" t="s">
        <v>768</v>
      </c>
      <c r="D14831" t="s">
        <v>362</v>
      </c>
      <c r="E14831" t="s">
        <v>769</v>
      </c>
      <c r="F14831" t="s">
        <v>188</v>
      </c>
      <c r="G14831" t="s">
        <v>196</v>
      </c>
      <c r="H14831" t="s">
        <v>197</v>
      </c>
      <c r="I14831" t="s">
        <v>198</v>
      </c>
      <c r="J14831" t="s">
        <v>199</v>
      </c>
      <c r="O14831" t="s">
        <v>265</v>
      </c>
      <c r="P14831">
        <v>2020</v>
      </c>
    </row>
    <row r="14832" spans="1:17" hidden="1" x14ac:dyDescent="0.25">
      <c r="A14832" t="s">
        <v>766</v>
      </c>
      <c r="B14832" t="s">
        <v>767</v>
      </c>
      <c r="C14832" t="s">
        <v>768</v>
      </c>
      <c r="D14832" t="s">
        <v>362</v>
      </c>
      <c r="E14832" t="s">
        <v>769</v>
      </c>
      <c r="F14832" t="s">
        <v>188</v>
      </c>
      <c r="G14832" t="s">
        <v>196</v>
      </c>
      <c r="H14832" t="s">
        <v>197</v>
      </c>
      <c r="I14832" t="s">
        <v>198</v>
      </c>
      <c r="J14832" t="s">
        <v>199</v>
      </c>
      <c r="O14832" t="s">
        <v>266</v>
      </c>
      <c r="P14832">
        <v>2020</v>
      </c>
    </row>
    <row r="14833" spans="1:17" hidden="1" x14ac:dyDescent="0.25">
      <c r="A14833" t="s">
        <v>766</v>
      </c>
      <c r="B14833" t="s">
        <v>767</v>
      </c>
      <c r="C14833" t="s">
        <v>768</v>
      </c>
      <c r="D14833" t="s">
        <v>362</v>
      </c>
      <c r="E14833" t="s">
        <v>769</v>
      </c>
      <c r="F14833" t="s">
        <v>188</v>
      </c>
      <c r="G14833" t="s">
        <v>196</v>
      </c>
      <c r="H14833" t="s">
        <v>197</v>
      </c>
      <c r="I14833" t="s">
        <v>198</v>
      </c>
      <c r="J14833" t="s">
        <v>199</v>
      </c>
      <c r="O14833" t="s">
        <v>195</v>
      </c>
      <c r="P14833">
        <v>2030</v>
      </c>
    </row>
    <row r="14834" spans="1:17" hidden="1" x14ac:dyDescent="0.25">
      <c r="A14834" t="s">
        <v>766</v>
      </c>
      <c r="B14834" t="s">
        <v>767</v>
      </c>
      <c r="C14834" t="s">
        <v>768</v>
      </c>
      <c r="D14834" t="s">
        <v>362</v>
      </c>
      <c r="E14834" t="s">
        <v>769</v>
      </c>
      <c r="F14834" t="s">
        <v>188</v>
      </c>
      <c r="G14834" t="s">
        <v>196</v>
      </c>
      <c r="H14834" t="s">
        <v>197</v>
      </c>
      <c r="I14834" t="s">
        <v>198</v>
      </c>
      <c r="J14834" t="s">
        <v>199</v>
      </c>
      <c r="O14834" t="s">
        <v>195</v>
      </c>
      <c r="P14834">
        <v>2050</v>
      </c>
    </row>
    <row r="14835" spans="1:17" hidden="1" x14ac:dyDescent="0.25">
      <c r="A14835" t="s">
        <v>766</v>
      </c>
      <c r="B14835" t="s">
        <v>767</v>
      </c>
      <c r="C14835" t="s">
        <v>768</v>
      </c>
      <c r="D14835" t="s">
        <v>362</v>
      </c>
      <c r="E14835" t="s">
        <v>769</v>
      </c>
      <c r="F14835" t="s">
        <v>188</v>
      </c>
      <c r="G14835" t="s">
        <v>196</v>
      </c>
      <c r="H14835" t="s">
        <v>197</v>
      </c>
      <c r="I14835" t="s">
        <v>198</v>
      </c>
      <c r="J14835" t="s">
        <v>199</v>
      </c>
      <c r="O14835" t="s">
        <v>265</v>
      </c>
      <c r="P14835">
        <v>2050</v>
      </c>
    </row>
    <row r="14836" spans="1:17" hidden="1" x14ac:dyDescent="0.25">
      <c r="A14836" t="s">
        <v>766</v>
      </c>
      <c r="B14836" t="s">
        <v>767</v>
      </c>
      <c r="C14836" t="s">
        <v>768</v>
      </c>
      <c r="D14836" t="s">
        <v>362</v>
      </c>
      <c r="E14836" t="s">
        <v>769</v>
      </c>
      <c r="F14836" t="s">
        <v>188</v>
      </c>
      <c r="G14836" t="s">
        <v>196</v>
      </c>
      <c r="H14836" t="s">
        <v>197</v>
      </c>
      <c r="I14836" t="s">
        <v>198</v>
      </c>
      <c r="J14836" t="s">
        <v>199</v>
      </c>
      <c r="O14836" t="s">
        <v>266</v>
      </c>
      <c r="P14836">
        <v>2050</v>
      </c>
    </row>
    <row r="14837" spans="1:17" hidden="1" x14ac:dyDescent="0.2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hidden="1" x14ac:dyDescent="0.2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hidden="1" x14ac:dyDescent="0.2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hidden="1" x14ac:dyDescent="0.2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hidden="1" x14ac:dyDescent="0.2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hidden="1" x14ac:dyDescent="0.2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hidden="1" x14ac:dyDescent="0.2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hidden="1" x14ac:dyDescent="0.2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hidden="1" x14ac:dyDescent="0.25">
      <c r="A14845" t="s">
        <v>766</v>
      </c>
      <c r="B14845" t="s">
        <v>767</v>
      </c>
      <c r="C14845" t="s">
        <v>768</v>
      </c>
      <c r="D14845" t="s">
        <v>362</v>
      </c>
      <c r="E14845" t="s">
        <v>769</v>
      </c>
      <c r="F14845" t="s">
        <v>188</v>
      </c>
      <c r="G14845" t="s">
        <v>196</v>
      </c>
      <c r="H14845" t="s">
        <v>205</v>
      </c>
      <c r="I14845" t="s">
        <v>206</v>
      </c>
      <c r="J14845" t="s">
        <v>199</v>
      </c>
      <c r="O14845" t="s">
        <v>195</v>
      </c>
      <c r="P14845">
        <v>2015</v>
      </c>
    </row>
    <row r="14846" spans="1:17" hidden="1" x14ac:dyDescent="0.25">
      <c r="A14846" t="s">
        <v>766</v>
      </c>
      <c r="B14846" t="s">
        <v>767</v>
      </c>
      <c r="C14846" t="s">
        <v>768</v>
      </c>
      <c r="D14846" t="s">
        <v>362</v>
      </c>
      <c r="E14846" t="s">
        <v>769</v>
      </c>
      <c r="F14846" t="s">
        <v>188</v>
      </c>
      <c r="G14846" t="s">
        <v>196</v>
      </c>
      <c r="H14846" t="s">
        <v>205</v>
      </c>
      <c r="I14846" t="s">
        <v>206</v>
      </c>
      <c r="J14846" t="s">
        <v>199</v>
      </c>
      <c r="O14846" t="s">
        <v>195</v>
      </c>
      <c r="P14846">
        <v>2020</v>
      </c>
    </row>
    <row r="14847" spans="1:17" hidden="1" x14ac:dyDescent="0.25">
      <c r="A14847" t="s">
        <v>766</v>
      </c>
      <c r="B14847" t="s">
        <v>767</v>
      </c>
      <c r="C14847" t="s">
        <v>768</v>
      </c>
      <c r="D14847" t="s">
        <v>362</v>
      </c>
      <c r="E14847" t="s">
        <v>769</v>
      </c>
      <c r="F14847" t="s">
        <v>188</v>
      </c>
      <c r="G14847" t="s">
        <v>196</v>
      </c>
      <c r="H14847" t="s">
        <v>205</v>
      </c>
      <c r="I14847" t="s">
        <v>206</v>
      </c>
      <c r="J14847" t="s">
        <v>199</v>
      </c>
      <c r="O14847" t="s">
        <v>265</v>
      </c>
      <c r="P14847">
        <v>2020</v>
      </c>
    </row>
    <row r="14848" spans="1:17" hidden="1" x14ac:dyDescent="0.25">
      <c r="A14848" t="s">
        <v>766</v>
      </c>
      <c r="B14848" t="s">
        <v>767</v>
      </c>
      <c r="C14848" t="s">
        <v>768</v>
      </c>
      <c r="D14848" t="s">
        <v>362</v>
      </c>
      <c r="E14848" t="s">
        <v>769</v>
      </c>
      <c r="F14848" t="s">
        <v>188</v>
      </c>
      <c r="G14848" t="s">
        <v>196</v>
      </c>
      <c r="H14848" t="s">
        <v>205</v>
      </c>
      <c r="I14848" t="s">
        <v>206</v>
      </c>
      <c r="J14848" t="s">
        <v>199</v>
      </c>
      <c r="O14848" t="s">
        <v>266</v>
      </c>
      <c r="P14848">
        <v>2020</v>
      </c>
    </row>
    <row r="14849" spans="1:17" hidden="1" x14ac:dyDescent="0.25">
      <c r="A14849" t="s">
        <v>766</v>
      </c>
      <c r="B14849" t="s">
        <v>767</v>
      </c>
      <c r="C14849" t="s">
        <v>768</v>
      </c>
      <c r="D14849" t="s">
        <v>362</v>
      </c>
      <c r="E14849" t="s">
        <v>769</v>
      </c>
      <c r="F14849" t="s">
        <v>188</v>
      </c>
      <c r="G14849" t="s">
        <v>196</v>
      </c>
      <c r="H14849" t="s">
        <v>205</v>
      </c>
      <c r="I14849" t="s">
        <v>206</v>
      </c>
      <c r="J14849" t="s">
        <v>199</v>
      </c>
      <c r="O14849" t="s">
        <v>195</v>
      </c>
      <c r="P14849">
        <v>2030</v>
      </c>
    </row>
    <row r="14850" spans="1:17" hidden="1" x14ac:dyDescent="0.25">
      <c r="A14850" t="s">
        <v>766</v>
      </c>
      <c r="B14850" t="s">
        <v>767</v>
      </c>
      <c r="C14850" t="s">
        <v>768</v>
      </c>
      <c r="D14850" t="s">
        <v>362</v>
      </c>
      <c r="E14850" t="s">
        <v>769</v>
      </c>
      <c r="F14850" t="s">
        <v>188</v>
      </c>
      <c r="G14850" t="s">
        <v>196</v>
      </c>
      <c r="H14850" t="s">
        <v>205</v>
      </c>
      <c r="I14850" t="s">
        <v>206</v>
      </c>
      <c r="J14850" t="s">
        <v>199</v>
      </c>
      <c r="O14850" t="s">
        <v>195</v>
      </c>
      <c r="P14850">
        <v>2050</v>
      </c>
    </row>
    <row r="14851" spans="1:17" hidden="1" x14ac:dyDescent="0.25">
      <c r="A14851" t="s">
        <v>766</v>
      </c>
      <c r="B14851" t="s">
        <v>767</v>
      </c>
      <c r="C14851" t="s">
        <v>768</v>
      </c>
      <c r="D14851" t="s">
        <v>362</v>
      </c>
      <c r="E14851" t="s">
        <v>769</v>
      </c>
      <c r="F14851" t="s">
        <v>188</v>
      </c>
      <c r="G14851" t="s">
        <v>196</v>
      </c>
      <c r="H14851" t="s">
        <v>205</v>
      </c>
      <c r="I14851" t="s">
        <v>206</v>
      </c>
      <c r="J14851" t="s">
        <v>199</v>
      </c>
      <c r="O14851" t="s">
        <v>265</v>
      </c>
      <c r="P14851">
        <v>2050</v>
      </c>
    </row>
    <row r="14852" spans="1:17" hidden="1" x14ac:dyDescent="0.25">
      <c r="A14852" t="s">
        <v>766</v>
      </c>
      <c r="B14852" t="s">
        <v>767</v>
      </c>
      <c r="C14852" t="s">
        <v>768</v>
      </c>
      <c r="D14852" t="s">
        <v>362</v>
      </c>
      <c r="E14852" t="s">
        <v>769</v>
      </c>
      <c r="F14852" t="s">
        <v>188</v>
      </c>
      <c r="G14852" t="s">
        <v>196</v>
      </c>
      <c r="H14852" t="s">
        <v>205</v>
      </c>
      <c r="I14852" t="s">
        <v>206</v>
      </c>
      <c r="J14852" t="s">
        <v>199</v>
      </c>
      <c r="O14852" t="s">
        <v>266</v>
      </c>
      <c r="P14852">
        <v>2050</v>
      </c>
    </row>
    <row r="14853" spans="1:17" hidden="1" x14ac:dyDescent="0.2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hidden="1" x14ac:dyDescent="0.2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hidden="1" x14ac:dyDescent="0.2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hidden="1" x14ac:dyDescent="0.2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hidden="1" x14ac:dyDescent="0.2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hidden="1" x14ac:dyDescent="0.2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hidden="1" x14ac:dyDescent="0.2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hidden="1" x14ac:dyDescent="0.2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hidden="1" x14ac:dyDescent="0.2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hidden="1" x14ac:dyDescent="0.2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hidden="1" x14ac:dyDescent="0.2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hidden="1" x14ac:dyDescent="0.2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hidden="1" x14ac:dyDescent="0.2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hidden="1" x14ac:dyDescent="0.2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hidden="1" x14ac:dyDescent="0.2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hidden="1" x14ac:dyDescent="0.2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hidden="1" x14ac:dyDescent="0.2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hidden="1" x14ac:dyDescent="0.2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hidden="1" x14ac:dyDescent="0.2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hidden="1" x14ac:dyDescent="0.2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hidden="1" x14ac:dyDescent="0.2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hidden="1" x14ac:dyDescent="0.2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hidden="1" x14ac:dyDescent="0.2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hidden="1" x14ac:dyDescent="0.2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hidden="1" x14ac:dyDescent="0.2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hidden="1" x14ac:dyDescent="0.2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hidden="1" x14ac:dyDescent="0.2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hidden="1" x14ac:dyDescent="0.2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hidden="1" x14ac:dyDescent="0.2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hidden="1" x14ac:dyDescent="0.2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hidden="1" x14ac:dyDescent="0.2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hidden="1" x14ac:dyDescent="0.2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hidden="1" x14ac:dyDescent="0.2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hidden="1" x14ac:dyDescent="0.2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hidden="1" x14ac:dyDescent="0.2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hidden="1" x14ac:dyDescent="0.2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hidden="1" x14ac:dyDescent="0.2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hidden="1" x14ac:dyDescent="0.2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hidden="1" x14ac:dyDescent="0.2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hidden="1" x14ac:dyDescent="0.2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hidden="1" x14ac:dyDescent="0.2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hidden="1" x14ac:dyDescent="0.2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hidden="1" x14ac:dyDescent="0.25">
      <c r="A14895" t="s">
        <v>766</v>
      </c>
      <c r="B14895" t="s">
        <v>767</v>
      </c>
      <c r="C14895" t="s">
        <v>768</v>
      </c>
      <c r="D14895" t="s">
        <v>362</v>
      </c>
      <c r="E14895" t="s">
        <v>769</v>
      </c>
      <c r="F14895" t="s">
        <v>188</v>
      </c>
      <c r="G14895" t="s">
        <v>196</v>
      </c>
      <c r="H14895" t="s">
        <v>216</v>
      </c>
      <c r="I14895" t="s">
        <v>217</v>
      </c>
      <c r="K14895" t="s">
        <v>203</v>
      </c>
      <c r="O14895" t="s">
        <v>265</v>
      </c>
      <c r="P14895">
        <v>2020</v>
      </c>
    </row>
    <row r="14896" spans="1:17" hidden="1" x14ac:dyDescent="0.25">
      <c r="A14896" t="s">
        <v>766</v>
      </c>
      <c r="B14896" t="s">
        <v>767</v>
      </c>
      <c r="C14896" t="s">
        <v>768</v>
      </c>
      <c r="D14896" t="s">
        <v>362</v>
      </c>
      <c r="E14896" t="s">
        <v>769</v>
      </c>
      <c r="F14896" t="s">
        <v>188</v>
      </c>
      <c r="G14896" t="s">
        <v>196</v>
      </c>
      <c r="H14896" t="s">
        <v>216</v>
      </c>
      <c r="I14896" t="s">
        <v>217</v>
      </c>
      <c r="K14896" t="s">
        <v>203</v>
      </c>
      <c r="O14896" t="s">
        <v>266</v>
      </c>
      <c r="P14896">
        <v>2020</v>
      </c>
    </row>
    <row r="14897" spans="1:17" hidden="1" x14ac:dyDescent="0.2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hidden="1" x14ac:dyDescent="0.2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hidden="1" x14ac:dyDescent="0.25">
      <c r="A14899" t="s">
        <v>766</v>
      </c>
      <c r="B14899" t="s">
        <v>767</v>
      </c>
      <c r="C14899" t="s">
        <v>768</v>
      </c>
      <c r="D14899" t="s">
        <v>362</v>
      </c>
      <c r="E14899" t="s">
        <v>769</v>
      </c>
      <c r="F14899" t="s">
        <v>188</v>
      </c>
      <c r="G14899" t="s">
        <v>196</v>
      </c>
      <c r="H14899" t="s">
        <v>216</v>
      </c>
      <c r="I14899" t="s">
        <v>217</v>
      </c>
      <c r="K14899" t="s">
        <v>203</v>
      </c>
      <c r="O14899" t="s">
        <v>265</v>
      </c>
      <c r="P14899">
        <v>2050</v>
      </c>
    </row>
    <row r="14900" spans="1:17" hidden="1" x14ac:dyDescent="0.25">
      <c r="A14900" t="s">
        <v>766</v>
      </c>
      <c r="B14900" t="s">
        <v>767</v>
      </c>
      <c r="C14900" t="s">
        <v>768</v>
      </c>
      <c r="D14900" t="s">
        <v>362</v>
      </c>
      <c r="E14900" t="s">
        <v>769</v>
      </c>
      <c r="F14900" t="s">
        <v>188</v>
      </c>
      <c r="G14900" t="s">
        <v>196</v>
      </c>
      <c r="H14900" t="s">
        <v>216</v>
      </c>
      <c r="I14900" t="s">
        <v>217</v>
      </c>
      <c r="K14900" t="s">
        <v>203</v>
      </c>
      <c r="O14900" t="s">
        <v>266</v>
      </c>
      <c r="P14900">
        <v>2050</v>
      </c>
    </row>
    <row r="14901" spans="1:17" hidden="1" x14ac:dyDescent="0.2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hidden="1" x14ac:dyDescent="0.2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hidden="1" x14ac:dyDescent="0.2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hidden="1" x14ac:dyDescent="0.2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hidden="1" x14ac:dyDescent="0.2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hidden="1" x14ac:dyDescent="0.2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hidden="1" x14ac:dyDescent="0.2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hidden="1" x14ac:dyDescent="0.2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hidden="1" x14ac:dyDescent="0.2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hidden="1" x14ac:dyDescent="0.2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hidden="1" x14ac:dyDescent="0.2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hidden="1" x14ac:dyDescent="0.2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hidden="1" x14ac:dyDescent="0.2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hidden="1" x14ac:dyDescent="0.2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hidden="1" x14ac:dyDescent="0.2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hidden="1" x14ac:dyDescent="0.2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hidden="1" x14ac:dyDescent="0.2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hidden="1" x14ac:dyDescent="0.2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hidden="1" x14ac:dyDescent="0.2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hidden="1" x14ac:dyDescent="0.2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hidden="1" x14ac:dyDescent="0.2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hidden="1" x14ac:dyDescent="0.2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hidden="1" x14ac:dyDescent="0.2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hidden="1" x14ac:dyDescent="0.2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hidden="1" x14ac:dyDescent="0.2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hidden="1" x14ac:dyDescent="0.2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hidden="1" x14ac:dyDescent="0.2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hidden="1" x14ac:dyDescent="0.2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hidden="1" x14ac:dyDescent="0.2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hidden="1" x14ac:dyDescent="0.2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hidden="1" x14ac:dyDescent="0.2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hidden="1" x14ac:dyDescent="0.2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hidden="1" x14ac:dyDescent="0.2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hidden="1" x14ac:dyDescent="0.2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hidden="1" x14ac:dyDescent="0.2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hidden="1" x14ac:dyDescent="0.2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hidden="1" x14ac:dyDescent="0.2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hidden="1" x14ac:dyDescent="0.2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hidden="1" x14ac:dyDescent="0.2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hidden="1" x14ac:dyDescent="0.2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hidden="1" x14ac:dyDescent="0.2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hidden="1" x14ac:dyDescent="0.2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hidden="1" x14ac:dyDescent="0.2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hidden="1" x14ac:dyDescent="0.2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hidden="1" x14ac:dyDescent="0.2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hidden="1" x14ac:dyDescent="0.2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hidden="1" x14ac:dyDescent="0.2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hidden="1" x14ac:dyDescent="0.2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hidden="1" x14ac:dyDescent="0.2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hidden="1" x14ac:dyDescent="0.2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hidden="1" x14ac:dyDescent="0.2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hidden="1" x14ac:dyDescent="0.2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hidden="1" x14ac:dyDescent="0.2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hidden="1" x14ac:dyDescent="0.2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hidden="1" x14ac:dyDescent="0.2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hidden="1" x14ac:dyDescent="0.2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hidden="1" x14ac:dyDescent="0.2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hidden="1" x14ac:dyDescent="0.2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hidden="1" x14ac:dyDescent="0.2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hidden="1" x14ac:dyDescent="0.2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hidden="1" x14ac:dyDescent="0.2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hidden="1" x14ac:dyDescent="0.2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hidden="1" x14ac:dyDescent="0.2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hidden="1" x14ac:dyDescent="0.2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hidden="1" x14ac:dyDescent="0.2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hidden="1" x14ac:dyDescent="0.2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hidden="1" x14ac:dyDescent="0.2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hidden="1" x14ac:dyDescent="0.2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hidden="1" x14ac:dyDescent="0.2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hidden="1" x14ac:dyDescent="0.2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hidden="1" x14ac:dyDescent="0.2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hidden="1" x14ac:dyDescent="0.2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hidden="1" x14ac:dyDescent="0.2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hidden="1" x14ac:dyDescent="0.2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hidden="1" x14ac:dyDescent="0.2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hidden="1" x14ac:dyDescent="0.2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hidden="1" x14ac:dyDescent="0.2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hidden="1" x14ac:dyDescent="0.2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hidden="1" x14ac:dyDescent="0.2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hidden="1" x14ac:dyDescent="0.2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hidden="1" x14ac:dyDescent="0.2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hidden="1" x14ac:dyDescent="0.2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hidden="1" x14ac:dyDescent="0.2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hidden="1" x14ac:dyDescent="0.2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hidden="1" x14ac:dyDescent="0.2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hidden="1" x14ac:dyDescent="0.2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hidden="1" x14ac:dyDescent="0.2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hidden="1" x14ac:dyDescent="0.2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hidden="1" x14ac:dyDescent="0.2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hidden="1" x14ac:dyDescent="0.2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hidden="1" x14ac:dyDescent="0.2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hidden="1" x14ac:dyDescent="0.2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hidden="1" x14ac:dyDescent="0.2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hidden="1" x14ac:dyDescent="0.2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hidden="1" x14ac:dyDescent="0.2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hidden="1" x14ac:dyDescent="0.2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hidden="1" x14ac:dyDescent="0.2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hidden="1" x14ac:dyDescent="0.2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hidden="1" x14ac:dyDescent="0.2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hidden="1" x14ac:dyDescent="0.2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hidden="1" x14ac:dyDescent="0.2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hidden="1" x14ac:dyDescent="0.2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hidden="1" x14ac:dyDescent="0.2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hidden="1" x14ac:dyDescent="0.2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hidden="1" x14ac:dyDescent="0.2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hidden="1" x14ac:dyDescent="0.2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hidden="1" x14ac:dyDescent="0.2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hidden="1" x14ac:dyDescent="0.2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hidden="1" x14ac:dyDescent="0.2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hidden="1" x14ac:dyDescent="0.2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hidden="1" x14ac:dyDescent="0.2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hidden="1" x14ac:dyDescent="0.2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hidden="1" x14ac:dyDescent="0.2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hidden="1" x14ac:dyDescent="0.2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hidden="1" x14ac:dyDescent="0.2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hidden="1" x14ac:dyDescent="0.2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hidden="1" x14ac:dyDescent="0.2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hidden="1" x14ac:dyDescent="0.2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hidden="1" x14ac:dyDescent="0.2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hidden="1" x14ac:dyDescent="0.2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hidden="1" x14ac:dyDescent="0.2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hidden="1" x14ac:dyDescent="0.2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hidden="1" x14ac:dyDescent="0.2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hidden="1" x14ac:dyDescent="0.2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hidden="1" x14ac:dyDescent="0.2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hidden="1" x14ac:dyDescent="0.2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hidden="1" x14ac:dyDescent="0.2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hidden="1" x14ac:dyDescent="0.2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hidden="1" x14ac:dyDescent="0.25">
      <c r="A15029" t="s">
        <v>774</v>
      </c>
      <c r="B15029" t="s">
        <v>775</v>
      </c>
      <c r="C15029" t="s">
        <v>768</v>
      </c>
      <c r="D15029" t="s">
        <v>362</v>
      </c>
      <c r="E15029" t="s">
        <v>363</v>
      </c>
      <c r="F15029" t="s">
        <v>188</v>
      </c>
      <c r="G15029" t="s">
        <v>196</v>
      </c>
      <c r="H15029" t="s">
        <v>197</v>
      </c>
      <c r="I15029" t="s">
        <v>198</v>
      </c>
      <c r="J15029" t="s">
        <v>199</v>
      </c>
      <c r="O15029" t="s">
        <v>195</v>
      </c>
      <c r="P15029">
        <v>2015</v>
      </c>
    </row>
    <row r="15030" spans="1:17" hidden="1" x14ac:dyDescent="0.25">
      <c r="A15030" t="s">
        <v>774</v>
      </c>
      <c r="B15030" t="s">
        <v>775</v>
      </c>
      <c r="C15030" t="s">
        <v>768</v>
      </c>
      <c r="D15030" t="s">
        <v>362</v>
      </c>
      <c r="E15030" t="s">
        <v>363</v>
      </c>
      <c r="F15030" t="s">
        <v>188</v>
      </c>
      <c r="G15030" t="s">
        <v>196</v>
      </c>
      <c r="H15030" t="s">
        <v>197</v>
      </c>
      <c r="I15030" t="s">
        <v>198</v>
      </c>
      <c r="J15030" t="s">
        <v>199</v>
      </c>
      <c r="O15030" t="s">
        <v>195</v>
      </c>
      <c r="P15030">
        <v>2020</v>
      </c>
    </row>
    <row r="15031" spans="1:17" hidden="1" x14ac:dyDescent="0.25">
      <c r="A15031" t="s">
        <v>774</v>
      </c>
      <c r="B15031" t="s">
        <v>775</v>
      </c>
      <c r="C15031" t="s">
        <v>768</v>
      </c>
      <c r="D15031" t="s">
        <v>362</v>
      </c>
      <c r="E15031" t="s">
        <v>363</v>
      </c>
      <c r="F15031" t="s">
        <v>188</v>
      </c>
      <c r="G15031" t="s">
        <v>196</v>
      </c>
      <c r="H15031" t="s">
        <v>197</v>
      </c>
      <c r="I15031" t="s">
        <v>198</v>
      </c>
      <c r="J15031" t="s">
        <v>199</v>
      </c>
      <c r="O15031" t="s">
        <v>265</v>
      </c>
      <c r="P15031">
        <v>2020</v>
      </c>
    </row>
    <row r="15032" spans="1:17" hidden="1" x14ac:dyDescent="0.25">
      <c r="A15032" t="s">
        <v>774</v>
      </c>
      <c r="B15032" t="s">
        <v>775</v>
      </c>
      <c r="C15032" t="s">
        <v>768</v>
      </c>
      <c r="D15032" t="s">
        <v>362</v>
      </c>
      <c r="E15032" t="s">
        <v>363</v>
      </c>
      <c r="F15032" t="s">
        <v>188</v>
      </c>
      <c r="G15032" t="s">
        <v>196</v>
      </c>
      <c r="H15032" t="s">
        <v>197</v>
      </c>
      <c r="I15032" t="s">
        <v>198</v>
      </c>
      <c r="J15032" t="s">
        <v>199</v>
      </c>
      <c r="O15032" t="s">
        <v>266</v>
      </c>
      <c r="P15032">
        <v>2020</v>
      </c>
    </row>
    <row r="15033" spans="1:17" hidden="1" x14ac:dyDescent="0.25">
      <c r="A15033" t="s">
        <v>774</v>
      </c>
      <c r="B15033" t="s">
        <v>775</v>
      </c>
      <c r="C15033" t="s">
        <v>768</v>
      </c>
      <c r="D15033" t="s">
        <v>362</v>
      </c>
      <c r="E15033" t="s">
        <v>363</v>
      </c>
      <c r="F15033" t="s">
        <v>188</v>
      </c>
      <c r="G15033" t="s">
        <v>196</v>
      </c>
      <c r="H15033" t="s">
        <v>197</v>
      </c>
      <c r="I15033" t="s">
        <v>198</v>
      </c>
      <c r="J15033" t="s">
        <v>199</v>
      </c>
      <c r="O15033" t="s">
        <v>195</v>
      </c>
      <c r="P15033">
        <v>2030</v>
      </c>
    </row>
    <row r="15034" spans="1:17" hidden="1" x14ac:dyDescent="0.25">
      <c r="A15034" t="s">
        <v>774</v>
      </c>
      <c r="B15034" t="s">
        <v>775</v>
      </c>
      <c r="C15034" t="s">
        <v>768</v>
      </c>
      <c r="D15034" t="s">
        <v>362</v>
      </c>
      <c r="E15034" t="s">
        <v>363</v>
      </c>
      <c r="F15034" t="s">
        <v>188</v>
      </c>
      <c r="G15034" t="s">
        <v>196</v>
      </c>
      <c r="H15034" t="s">
        <v>197</v>
      </c>
      <c r="I15034" t="s">
        <v>198</v>
      </c>
      <c r="J15034" t="s">
        <v>199</v>
      </c>
      <c r="O15034" t="s">
        <v>195</v>
      </c>
      <c r="P15034">
        <v>2050</v>
      </c>
    </row>
    <row r="15035" spans="1:17" hidden="1" x14ac:dyDescent="0.25">
      <c r="A15035" t="s">
        <v>774</v>
      </c>
      <c r="B15035" t="s">
        <v>775</v>
      </c>
      <c r="C15035" t="s">
        <v>768</v>
      </c>
      <c r="D15035" t="s">
        <v>362</v>
      </c>
      <c r="E15035" t="s">
        <v>363</v>
      </c>
      <c r="F15035" t="s">
        <v>188</v>
      </c>
      <c r="G15035" t="s">
        <v>196</v>
      </c>
      <c r="H15035" t="s">
        <v>197</v>
      </c>
      <c r="I15035" t="s">
        <v>198</v>
      </c>
      <c r="J15035" t="s">
        <v>199</v>
      </c>
      <c r="O15035" t="s">
        <v>265</v>
      </c>
      <c r="P15035">
        <v>2050</v>
      </c>
    </row>
    <row r="15036" spans="1:17" hidden="1" x14ac:dyDescent="0.25">
      <c r="A15036" t="s">
        <v>774</v>
      </c>
      <c r="B15036" t="s">
        <v>775</v>
      </c>
      <c r="C15036" t="s">
        <v>768</v>
      </c>
      <c r="D15036" t="s">
        <v>362</v>
      </c>
      <c r="E15036" t="s">
        <v>363</v>
      </c>
      <c r="F15036" t="s">
        <v>188</v>
      </c>
      <c r="G15036" t="s">
        <v>196</v>
      </c>
      <c r="H15036" t="s">
        <v>197</v>
      </c>
      <c r="I15036" t="s">
        <v>198</v>
      </c>
      <c r="J15036" t="s">
        <v>199</v>
      </c>
      <c r="O15036" t="s">
        <v>266</v>
      </c>
      <c r="P15036">
        <v>2050</v>
      </c>
    </row>
    <row r="15037" spans="1:17" hidden="1" x14ac:dyDescent="0.2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hidden="1" x14ac:dyDescent="0.2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hidden="1" x14ac:dyDescent="0.2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hidden="1" x14ac:dyDescent="0.2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hidden="1" x14ac:dyDescent="0.2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hidden="1" x14ac:dyDescent="0.2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hidden="1" x14ac:dyDescent="0.2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hidden="1" x14ac:dyDescent="0.2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hidden="1" x14ac:dyDescent="0.25">
      <c r="A15045" t="s">
        <v>774</v>
      </c>
      <c r="B15045" t="s">
        <v>775</v>
      </c>
      <c r="C15045" t="s">
        <v>768</v>
      </c>
      <c r="D15045" t="s">
        <v>362</v>
      </c>
      <c r="E15045" t="s">
        <v>363</v>
      </c>
      <c r="F15045" t="s">
        <v>188</v>
      </c>
      <c r="G15045" t="s">
        <v>196</v>
      </c>
      <c r="H15045" t="s">
        <v>205</v>
      </c>
      <c r="I15045" t="s">
        <v>206</v>
      </c>
      <c r="J15045" t="s">
        <v>199</v>
      </c>
      <c r="O15045" t="s">
        <v>195</v>
      </c>
      <c r="P15045">
        <v>2015</v>
      </c>
    </row>
    <row r="15046" spans="1:17" hidden="1" x14ac:dyDescent="0.25">
      <c r="A15046" t="s">
        <v>774</v>
      </c>
      <c r="B15046" t="s">
        <v>775</v>
      </c>
      <c r="C15046" t="s">
        <v>768</v>
      </c>
      <c r="D15046" t="s">
        <v>362</v>
      </c>
      <c r="E15046" t="s">
        <v>363</v>
      </c>
      <c r="F15046" t="s">
        <v>188</v>
      </c>
      <c r="G15046" t="s">
        <v>196</v>
      </c>
      <c r="H15046" t="s">
        <v>205</v>
      </c>
      <c r="I15046" t="s">
        <v>206</v>
      </c>
      <c r="J15046" t="s">
        <v>199</v>
      </c>
      <c r="O15046" t="s">
        <v>195</v>
      </c>
      <c r="P15046">
        <v>2020</v>
      </c>
    </row>
    <row r="15047" spans="1:17" hidden="1" x14ac:dyDescent="0.25">
      <c r="A15047" t="s">
        <v>774</v>
      </c>
      <c r="B15047" t="s">
        <v>775</v>
      </c>
      <c r="C15047" t="s">
        <v>768</v>
      </c>
      <c r="D15047" t="s">
        <v>362</v>
      </c>
      <c r="E15047" t="s">
        <v>363</v>
      </c>
      <c r="F15047" t="s">
        <v>188</v>
      </c>
      <c r="G15047" t="s">
        <v>196</v>
      </c>
      <c r="H15047" t="s">
        <v>205</v>
      </c>
      <c r="I15047" t="s">
        <v>206</v>
      </c>
      <c r="J15047" t="s">
        <v>199</v>
      </c>
      <c r="O15047" t="s">
        <v>265</v>
      </c>
      <c r="P15047">
        <v>2020</v>
      </c>
    </row>
    <row r="15048" spans="1:17" hidden="1" x14ac:dyDescent="0.25">
      <c r="A15048" t="s">
        <v>774</v>
      </c>
      <c r="B15048" t="s">
        <v>775</v>
      </c>
      <c r="C15048" t="s">
        <v>768</v>
      </c>
      <c r="D15048" t="s">
        <v>362</v>
      </c>
      <c r="E15048" t="s">
        <v>363</v>
      </c>
      <c r="F15048" t="s">
        <v>188</v>
      </c>
      <c r="G15048" t="s">
        <v>196</v>
      </c>
      <c r="H15048" t="s">
        <v>205</v>
      </c>
      <c r="I15048" t="s">
        <v>206</v>
      </c>
      <c r="J15048" t="s">
        <v>199</v>
      </c>
      <c r="O15048" t="s">
        <v>266</v>
      </c>
      <c r="P15048">
        <v>2020</v>
      </c>
    </row>
    <row r="15049" spans="1:17" hidden="1" x14ac:dyDescent="0.25">
      <c r="A15049" t="s">
        <v>774</v>
      </c>
      <c r="B15049" t="s">
        <v>775</v>
      </c>
      <c r="C15049" t="s">
        <v>768</v>
      </c>
      <c r="D15049" t="s">
        <v>362</v>
      </c>
      <c r="E15049" t="s">
        <v>363</v>
      </c>
      <c r="F15049" t="s">
        <v>188</v>
      </c>
      <c r="G15049" t="s">
        <v>196</v>
      </c>
      <c r="H15049" t="s">
        <v>205</v>
      </c>
      <c r="I15049" t="s">
        <v>206</v>
      </c>
      <c r="J15049" t="s">
        <v>199</v>
      </c>
      <c r="O15049" t="s">
        <v>195</v>
      </c>
      <c r="P15049">
        <v>2030</v>
      </c>
    </row>
    <row r="15050" spans="1:17" hidden="1" x14ac:dyDescent="0.25">
      <c r="A15050" t="s">
        <v>774</v>
      </c>
      <c r="B15050" t="s">
        <v>775</v>
      </c>
      <c r="C15050" t="s">
        <v>768</v>
      </c>
      <c r="D15050" t="s">
        <v>362</v>
      </c>
      <c r="E15050" t="s">
        <v>363</v>
      </c>
      <c r="F15050" t="s">
        <v>188</v>
      </c>
      <c r="G15050" t="s">
        <v>196</v>
      </c>
      <c r="H15050" t="s">
        <v>205</v>
      </c>
      <c r="I15050" t="s">
        <v>206</v>
      </c>
      <c r="J15050" t="s">
        <v>199</v>
      </c>
      <c r="O15050" t="s">
        <v>195</v>
      </c>
      <c r="P15050">
        <v>2050</v>
      </c>
    </row>
    <row r="15051" spans="1:17" hidden="1" x14ac:dyDescent="0.25">
      <c r="A15051" t="s">
        <v>774</v>
      </c>
      <c r="B15051" t="s">
        <v>775</v>
      </c>
      <c r="C15051" t="s">
        <v>768</v>
      </c>
      <c r="D15051" t="s">
        <v>362</v>
      </c>
      <c r="E15051" t="s">
        <v>363</v>
      </c>
      <c r="F15051" t="s">
        <v>188</v>
      </c>
      <c r="G15051" t="s">
        <v>196</v>
      </c>
      <c r="H15051" t="s">
        <v>205</v>
      </c>
      <c r="I15051" t="s">
        <v>206</v>
      </c>
      <c r="J15051" t="s">
        <v>199</v>
      </c>
      <c r="O15051" t="s">
        <v>265</v>
      </c>
      <c r="P15051">
        <v>2050</v>
      </c>
    </row>
    <row r="15052" spans="1:17" hidden="1" x14ac:dyDescent="0.25">
      <c r="A15052" t="s">
        <v>774</v>
      </c>
      <c r="B15052" t="s">
        <v>775</v>
      </c>
      <c r="C15052" t="s">
        <v>768</v>
      </c>
      <c r="D15052" t="s">
        <v>362</v>
      </c>
      <c r="E15052" t="s">
        <v>363</v>
      </c>
      <c r="F15052" t="s">
        <v>188</v>
      </c>
      <c r="G15052" t="s">
        <v>196</v>
      </c>
      <c r="H15052" t="s">
        <v>205</v>
      </c>
      <c r="I15052" t="s">
        <v>206</v>
      </c>
      <c r="J15052" t="s">
        <v>199</v>
      </c>
      <c r="O15052" t="s">
        <v>266</v>
      </c>
      <c r="P15052">
        <v>2050</v>
      </c>
    </row>
    <row r="15053" spans="1:17" hidden="1" x14ac:dyDescent="0.2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hidden="1" x14ac:dyDescent="0.2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hidden="1" x14ac:dyDescent="0.2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hidden="1" x14ac:dyDescent="0.2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hidden="1" x14ac:dyDescent="0.2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hidden="1" x14ac:dyDescent="0.2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hidden="1" x14ac:dyDescent="0.2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hidden="1" x14ac:dyDescent="0.2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hidden="1" x14ac:dyDescent="0.2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hidden="1" x14ac:dyDescent="0.2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hidden="1" x14ac:dyDescent="0.2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hidden="1" x14ac:dyDescent="0.2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hidden="1" x14ac:dyDescent="0.2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hidden="1" x14ac:dyDescent="0.2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hidden="1" x14ac:dyDescent="0.2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hidden="1" x14ac:dyDescent="0.2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hidden="1" x14ac:dyDescent="0.2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hidden="1" x14ac:dyDescent="0.2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hidden="1" x14ac:dyDescent="0.2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hidden="1" x14ac:dyDescent="0.2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hidden="1" x14ac:dyDescent="0.2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hidden="1" x14ac:dyDescent="0.2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hidden="1" x14ac:dyDescent="0.2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hidden="1" x14ac:dyDescent="0.2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hidden="1" x14ac:dyDescent="0.2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hidden="1" x14ac:dyDescent="0.2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hidden="1" x14ac:dyDescent="0.2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hidden="1" x14ac:dyDescent="0.2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hidden="1" x14ac:dyDescent="0.2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hidden="1" x14ac:dyDescent="0.2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hidden="1" x14ac:dyDescent="0.2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hidden="1" x14ac:dyDescent="0.2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hidden="1" x14ac:dyDescent="0.2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hidden="1" x14ac:dyDescent="0.2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hidden="1" x14ac:dyDescent="0.2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hidden="1" x14ac:dyDescent="0.2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hidden="1" x14ac:dyDescent="0.2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hidden="1" x14ac:dyDescent="0.2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hidden="1" x14ac:dyDescent="0.2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hidden="1" x14ac:dyDescent="0.2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hidden="1" x14ac:dyDescent="0.2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hidden="1" x14ac:dyDescent="0.2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hidden="1" x14ac:dyDescent="0.2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hidden="1" x14ac:dyDescent="0.2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hidden="1" x14ac:dyDescent="0.2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hidden="1" x14ac:dyDescent="0.2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hidden="1" x14ac:dyDescent="0.2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hidden="1" x14ac:dyDescent="0.2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hidden="1" x14ac:dyDescent="0.2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hidden="1" x14ac:dyDescent="0.2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hidden="1" x14ac:dyDescent="0.2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hidden="1" x14ac:dyDescent="0.2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hidden="1" x14ac:dyDescent="0.2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hidden="1" x14ac:dyDescent="0.2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hidden="1" x14ac:dyDescent="0.2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hidden="1" x14ac:dyDescent="0.2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hidden="1" x14ac:dyDescent="0.2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hidden="1" x14ac:dyDescent="0.2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hidden="1" x14ac:dyDescent="0.2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hidden="1" x14ac:dyDescent="0.2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hidden="1" x14ac:dyDescent="0.2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hidden="1" x14ac:dyDescent="0.2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hidden="1" x14ac:dyDescent="0.2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hidden="1" x14ac:dyDescent="0.2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hidden="1" x14ac:dyDescent="0.2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hidden="1" x14ac:dyDescent="0.2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hidden="1" x14ac:dyDescent="0.2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hidden="1" x14ac:dyDescent="0.2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hidden="1" x14ac:dyDescent="0.2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hidden="1" x14ac:dyDescent="0.2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hidden="1" x14ac:dyDescent="0.2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hidden="1" x14ac:dyDescent="0.2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hidden="1" x14ac:dyDescent="0.2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hidden="1" x14ac:dyDescent="0.2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hidden="1" x14ac:dyDescent="0.2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hidden="1" x14ac:dyDescent="0.2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hidden="1" x14ac:dyDescent="0.2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hidden="1" x14ac:dyDescent="0.2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hidden="1" x14ac:dyDescent="0.2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hidden="1" x14ac:dyDescent="0.2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hidden="1" x14ac:dyDescent="0.2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hidden="1" x14ac:dyDescent="0.2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hidden="1" x14ac:dyDescent="0.2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hidden="1" x14ac:dyDescent="0.2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hidden="1" x14ac:dyDescent="0.2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hidden="1" x14ac:dyDescent="0.2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hidden="1" x14ac:dyDescent="0.2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hidden="1" x14ac:dyDescent="0.2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hidden="1" x14ac:dyDescent="0.2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hidden="1" x14ac:dyDescent="0.2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hidden="1" x14ac:dyDescent="0.2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hidden="1" x14ac:dyDescent="0.2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hidden="1" x14ac:dyDescent="0.2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hidden="1" x14ac:dyDescent="0.2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hidden="1" x14ac:dyDescent="0.2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hidden="1" x14ac:dyDescent="0.2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hidden="1" x14ac:dyDescent="0.2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hidden="1" x14ac:dyDescent="0.2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hidden="1" x14ac:dyDescent="0.2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hidden="1" x14ac:dyDescent="0.2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hidden="1" x14ac:dyDescent="0.2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hidden="1" x14ac:dyDescent="0.2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hidden="1" x14ac:dyDescent="0.2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hidden="1" x14ac:dyDescent="0.2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hidden="1" x14ac:dyDescent="0.2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hidden="1" x14ac:dyDescent="0.2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hidden="1" x14ac:dyDescent="0.2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hidden="1" x14ac:dyDescent="0.2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hidden="1" x14ac:dyDescent="0.2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hidden="1" x14ac:dyDescent="0.2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hidden="1" x14ac:dyDescent="0.2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hidden="1" x14ac:dyDescent="0.2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hidden="1" x14ac:dyDescent="0.2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hidden="1" x14ac:dyDescent="0.2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hidden="1" x14ac:dyDescent="0.2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hidden="1" x14ac:dyDescent="0.2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hidden="1" x14ac:dyDescent="0.2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hidden="1" x14ac:dyDescent="0.2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hidden="1" x14ac:dyDescent="0.2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hidden="1" x14ac:dyDescent="0.2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hidden="1" x14ac:dyDescent="0.2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hidden="1" x14ac:dyDescent="0.2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hidden="1" x14ac:dyDescent="0.2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hidden="1" x14ac:dyDescent="0.2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hidden="1" x14ac:dyDescent="0.2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hidden="1" x14ac:dyDescent="0.2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hidden="1" x14ac:dyDescent="0.2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hidden="1" x14ac:dyDescent="0.2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hidden="1" x14ac:dyDescent="0.2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hidden="1" x14ac:dyDescent="0.2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hidden="1" x14ac:dyDescent="0.2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hidden="1" x14ac:dyDescent="0.2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hidden="1" x14ac:dyDescent="0.2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hidden="1" x14ac:dyDescent="0.2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hidden="1" x14ac:dyDescent="0.2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hidden="1" x14ac:dyDescent="0.2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hidden="1" x14ac:dyDescent="0.2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hidden="1" x14ac:dyDescent="0.2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hidden="1" x14ac:dyDescent="0.2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hidden="1" x14ac:dyDescent="0.2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hidden="1" x14ac:dyDescent="0.2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hidden="1" x14ac:dyDescent="0.2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hidden="1" x14ac:dyDescent="0.2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hidden="1" x14ac:dyDescent="0.2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hidden="1" x14ac:dyDescent="0.2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hidden="1" x14ac:dyDescent="0.2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hidden="1" x14ac:dyDescent="0.2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hidden="1" x14ac:dyDescent="0.2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hidden="1" x14ac:dyDescent="0.2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hidden="1" x14ac:dyDescent="0.2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hidden="1" x14ac:dyDescent="0.2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hidden="1" x14ac:dyDescent="0.2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hidden="1" x14ac:dyDescent="0.2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hidden="1" x14ac:dyDescent="0.2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hidden="1" x14ac:dyDescent="0.2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hidden="1" x14ac:dyDescent="0.2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hidden="1" x14ac:dyDescent="0.2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hidden="1" x14ac:dyDescent="0.2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hidden="1" x14ac:dyDescent="0.2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hidden="1" x14ac:dyDescent="0.2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hidden="1" x14ac:dyDescent="0.2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hidden="1" x14ac:dyDescent="0.2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hidden="1" x14ac:dyDescent="0.2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hidden="1" x14ac:dyDescent="0.2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hidden="1" x14ac:dyDescent="0.2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hidden="1" x14ac:dyDescent="0.2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hidden="1" x14ac:dyDescent="0.2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hidden="1" x14ac:dyDescent="0.2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hidden="1" x14ac:dyDescent="0.2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hidden="1" x14ac:dyDescent="0.2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hidden="1" x14ac:dyDescent="0.2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hidden="1" x14ac:dyDescent="0.2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hidden="1" x14ac:dyDescent="0.2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hidden="1" x14ac:dyDescent="0.2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hidden="1" x14ac:dyDescent="0.2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hidden="1" x14ac:dyDescent="0.2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hidden="1" x14ac:dyDescent="0.25">
      <c r="A15229" t="s">
        <v>780</v>
      </c>
      <c r="B15229" t="s">
        <v>781</v>
      </c>
      <c r="C15229" t="s">
        <v>782</v>
      </c>
      <c r="D15229" t="s">
        <v>362</v>
      </c>
      <c r="E15229" t="s">
        <v>363</v>
      </c>
      <c r="F15229" t="s">
        <v>188</v>
      </c>
      <c r="G15229" t="s">
        <v>196</v>
      </c>
      <c r="H15229" t="s">
        <v>197</v>
      </c>
      <c r="I15229" t="s">
        <v>198</v>
      </c>
      <c r="J15229" t="s">
        <v>199</v>
      </c>
      <c r="O15229" t="s">
        <v>195</v>
      </c>
      <c r="P15229">
        <v>2015</v>
      </c>
    </row>
    <row r="15230" spans="1:17" hidden="1" x14ac:dyDescent="0.25">
      <c r="A15230" t="s">
        <v>780</v>
      </c>
      <c r="B15230" t="s">
        <v>781</v>
      </c>
      <c r="C15230" t="s">
        <v>782</v>
      </c>
      <c r="D15230" t="s">
        <v>362</v>
      </c>
      <c r="E15230" t="s">
        <v>363</v>
      </c>
      <c r="F15230" t="s">
        <v>188</v>
      </c>
      <c r="G15230" t="s">
        <v>196</v>
      </c>
      <c r="H15230" t="s">
        <v>197</v>
      </c>
      <c r="I15230" t="s">
        <v>198</v>
      </c>
      <c r="J15230" t="s">
        <v>199</v>
      </c>
      <c r="O15230" t="s">
        <v>195</v>
      </c>
      <c r="P15230">
        <v>2020</v>
      </c>
    </row>
    <row r="15231" spans="1:17" hidden="1" x14ac:dyDescent="0.25">
      <c r="A15231" t="s">
        <v>780</v>
      </c>
      <c r="B15231" t="s">
        <v>781</v>
      </c>
      <c r="C15231" t="s">
        <v>782</v>
      </c>
      <c r="D15231" t="s">
        <v>362</v>
      </c>
      <c r="E15231" t="s">
        <v>363</v>
      </c>
      <c r="F15231" t="s">
        <v>188</v>
      </c>
      <c r="G15231" t="s">
        <v>196</v>
      </c>
      <c r="H15231" t="s">
        <v>197</v>
      </c>
      <c r="I15231" t="s">
        <v>198</v>
      </c>
      <c r="J15231" t="s">
        <v>199</v>
      </c>
      <c r="O15231" t="s">
        <v>265</v>
      </c>
      <c r="P15231">
        <v>2020</v>
      </c>
    </row>
    <row r="15232" spans="1:17" hidden="1" x14ac:dyDescent="0.25">
      <c r="A15232" t="s">
        <v>780</v>
      </c>
      <c r="B15232" t="s">
        <v>781</v>
      </c>
      <c r="C15232" t="s">
        <v>782</v>
      </c>
      <c r="D15232" t="s">
        <v>362</v>
      </c>
      <c r="E15232" t="s">
        <v>363</v>
      </c>
      <c r="F15232" t="s">
        <v>188</v>
      </c>
      <c r="G15232" t="s">
        <v>196</v>
      </c>
      <c r="H15232" t="s">
        <v>197</v>
      </c>
      <c r="I15232" t="s">
        <v>198</v>
      </c>
      <c r="J15232" t="s">
        <v>199</v>
      </c>
      <c r="O15232" t="s">
        <v>266</v>
      </c>
      <c r="P15232">
        <v>2020</v>
      </c>
    </row>
    <row r="15233" spans="1:17" hidden="1" x14ac:dyDescent="0.25">
      <c r="A15233" t="s">
        <v>780</v>
      </c>
      <c r="B15233" t="s">
        <v>781</v>
      </c>
      <c r="C15233" t="s">
        <v>782</v>
      </c>
      <c r="D15233" t="s">
        <v>362</v>
      </c>
      <c r="E15233" t="s">
        <v>363</v>
      </c>
      <c r="F15233" t="s">
        <v>188</v>
      </c>
      <c r="G15233" t="s">
        <v>196</v>
      </c>
      <c r="H15233" t="s">
        <v>197</v>
      </c>
      <c r="I15233" t="s">
        <v>198</v>
      </c>
      <c r="J15233" t="s">
        <v>199</v>
      </c>
      <c r="O15233" t="s">
        <v>195</v>
      </c>
      <c r="P15233">
        <v>2030</v>
      </c>
    </row>
    <row r="15234" spans="1:17" hidden="1" x14ac:dyDescent="0.25">
      <c r="A15234" t="s">
        <v>780</v>
      </c>
      <c r="B15234" t="s">
        <v>781</v>
      </c>
      <c r="C15234" t="s">
        <v>782</v>
      </c>
      <c r="D15234" t="s">
        <v>362</v>
      </c>
      <c r="E15234" t="s">
        <v>363</v>
      </c>
      <c r="F15234" t="s">
        <v>188</v>
      </c>
      <c r="G15234" t="s">
        <v>196</v>
      </c>
      <c r="H15234" t="s">
        <v>197</v>
      </c>
      <c r="I15234" t="s">
        <v>198</v>
      </c>
      <c r="J15234" t="s">
        <v>199</v>
      </c>
      <c r="O15234" t="s">
        <v>195</v>
      </c>
      <c r="P15234">
        <v>2050</v>
      </c>
    </row>
    <row r="15235" spans="1:17" hidden="1" x14ac:dyDescent="0.25">
      <c r="A15235" t="s">
        <v>780</v>
      </c>
      <c r="B15235" t="s">
        <v>781</v>
      </c>
      <c r="C15235" t="s">
        <v>782</v>
      </c>
      <c r="D15235" t="s">
        <v>362</v>
      </c>
      <c r="E15235" t="s">
        <v>363</v>
      </c>
      <c r="F15235" t="s">
        <v>188</v>
      </c>
      <c r="G15235" t="s">
        <v>196</v>
      </c>
      <c r="H15235" t="s">
        <v>197</v>
      </c>
      <c r="I15235" t="s">
        <v>198</v>
      </c>
      <c r="J15235" t="s">
        <v>199</v>
      </c>
      <c r="O15235" t="s">
        <v>265</v>
      </c>
      <c r="P15235">
        <v>2050</v>
      </c>
    </row>
    <row r="15236" spans="1:17" hidden="1" x14ac:dyDescent="0.25">
      <c r="A15236" t="s">
        <v>780</v>
      </c>
      <c r="B15236" t="s">
        <v>781</v>
      </c>
      <c r="C15236" t="s">
        <v>782</v>
      </c>
      <c r="D15236" t="s">
        <v>362</v>
      </c>
      <c r="E15236" t="s">
        <v>363</v>
      </c>
      <c r="F15236" t="s">
        <v>188</v>
      </c>
      <c r="G15236" t="s">
        <v>196</v>
      </c>
      <c r="H15236" t="s">
        <v>197</v>
      </c>
      <c r="I15236" t="s">
        <v>198</v>
      </c>
      <c r="J15236" t="s">
        <v>199</v>
      </c>
      <c r="O15236" t="s">
        <v>266</v>
      </c>
      <c r="P15236">
        <v>2050</v>
      </c>
    </row>
    <row r="15237" spans="1:17" hidden="1" x14ac:dyDescent="0.2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hidden="1" x14ac:dyDescent="0.2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hidden="1" x14ac:dyDescent="0.2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hidden="1" x14ac:dyDescent="0.2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hidden="1" x14ac:dyDescent="0.2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hidden="1" x14ac:dyDescent="0.2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hidden="1" x14ac:dyDescent="0.2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hidden="1" x14ac:dyDescent="0.2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hidden="1" x14ac:dyDescent="0.25">
      <c r="A15245" t="s">
        <v>780</v>
      </c>
      <c r="B15245" t="s">
        <v>781</v>
      </c>
      <c r="C15245" t="s">
        <v>782</v>
      </c>
      <c r="D15245" t="s">
        <v>362</v>
      </c>
      <c r="E15245" t="s">
        <v>363</v>
      </c>
      <c r="F15245" t="s">
        <v>188</v>
      </c>
      <c r="G15245" t="s">
        <v>196</v>
      </c>
      <c r="H15245" t="s">
        <v>205</v>
      </c>
      <c r="I15245" t="s">
        <v>206</v>
      </c>
      <c r="J15245" t="s">
        <v>199</v>
      </c>
      <c r="O15245" t="s">
        <v>195</v>
      </c>
      <c r="P15245">
        <v>2015</v>
      </c>
    </row>
    <row r="15246" spans="1:17" hidden="1" x14ac:dyDescent="0.25">
      <c r="A15246" t="s">
        <v>780</v>
      </c>
      <c r="B15246" t="s">
        <v>781</v>
      </c>
      <c r="C15246" t="s">
        <v>782</v>
      </c>
      <c r="D15246" t="s">
        <v>362</v>
      </c>
      <c r="E15246" t="s">
        <v>363</v>
      </c>
      <c r="F15246" t="s">
        <v>188</v>
      </c>
      <c r="G15246" t="s">
        <v>196</v>
      </c>
      <c r="H15246" t="s">
        <v>205</v>
      </c>
      <c r="I15246" t="s">
        <v>206</v>
      </c>
      <c r="J15246" t="s">
        <v>199</v>
      </c>
      <c r="O15246" t="s">
        <v>195</v>
      </c>
      <c r="P15246">
        <v>2020</v>
      </c>
    </row>
    <row r="15247" spans="1:17" hidden="1" x14ac:dyDescent="0.25">
      <c r="A15247" t="s">
        <v>780</v>
      </c>
      <c r="B15247" t="s">
        <v>781</v>
      </c>
      <c r="C15247" t="s">
        <v>782</v>
      </c>
      <c r="D15247" t="s">
        <v>362</v>
      </c>
      <c r="E15247" t="s">
        <v>363</v>
      </c>
      <c r="F15247" t="s">
        <v>188</v>
      </c>
      <c r="G15247" t="s">
        <v>196</v>
      </c>
      <c r="H15247" t="s">
        <v>205</v>
      </c>
      <c r="I15247" t="s">
        <v>206</v>
      </c>
      <c r="J15247" t="s">
        <v>199</v>
      </c>
      <c r="O15247" t="s">
        <v>265</v>
      </c>
      <c r="P15247">
        <v>2020</v>
      </c>
    </row>
    <row r="15248" spans="1:17" hidden="1" x14ac:dyDescent="0.25">
      <c r="A15248" t="s">
        <v>780</v>
      </c>
      <c r="B15248" t="s">
        <v>781</v>
      </c>
      <c r="C15248" t="s">
        <v>782</v>
      </c>
      <c r="D15248" t="s">
        <v>362</v>
      </c>
      <c r="E15248" t="s">
        <v>363</v>
      </c>
      <c r="F15248" t="s">
        <v>188</v>
      </c>
      <c r="G15248" t="s">
        <v>196</v>
      </c>
      <c r="H15248" t="s">
        <v>205</v>
      </c>
      <c r="I15248" t="s">
        <v>206</v>
      </c>
      <c r="J15248" t="s">
        <v>199</v>
      </c>
      <c r="O15248" t="s">
        <v>266</v>
      </c>
      <c r="P15248">
        <v>2020</v>
      </c>
    </row>
    <row r="15249" spans="1:17" hidden="1" x14ac:dyDescent="0.25">
      <c r="A15249" t="s">
        <v>780</v>
      </c>
      <c r="B15249" t="s">
        <v>781</v>
      </c>
      <c r="C15249" t="s">
        <v>782</v>
      </c>
      <c r="D15249" t="s">
        <v>362</v>
      </c>
      <c r="E15249" t="s">
        <v>363</v>
      </c>
      <c r="F15249" t="s">
        <v>188</v>
      </c>
      <c r="G15249" t="s">
        <v>196</v>
      </c>
      <c r="H15249" t="s">
        <v>205</v>
      </c>
      <c r="I15249" t="s">
        <v>206</v>
      </c>
      <c r="J15249" t="s">
        <v>199</v>
      </c>
      <c r="O15249" t="s">
        <v>195</v>
      </c>
      <c r="P15249">
        <v>2030</v>
      </c>
    </row>
    <row r="15250" spans="1:17" hidden="1" x14ac:dyDescent="0.25">
      <c r="A15250" t="s">
        <v>780</v>
      </c>
      <c r="B15250" t="s">
        <v>781</v>
      </c>
      <c r="C15250" t="s">
        <v>782</v>
      </c>
      <c r="D15250" t="s">
        <v>362</v>
      </c>
      <c r="E15250" t="s">
        <v>363</v>
      </c>
      <c r="F15250" t="s">
        <v>188</v>
      </c>
      <c r="G15250" t="s">
        <v>196</v>
      </c>
      <c r="H15250" t="s">
        <v>205</v>
      </c>
      <c r="I15250" t="s">
        <v>206</v>
      </c>
      <c r="J15250" t="s">
        <v>199</v>
      </c>
      <c r="O15250" t="s">
        <v>195</v>
      </c>
      <c r="P15250">
        <v>2050</v>
      </c>
    </row>
    <row r="15251" spans="1:17" hidden="1" x14ac:dyDescent="0.25">
      <c r="A15251" t="s">
        <v>780</v>
      </c>
      <c r="B15251" t="s">
        <v>781</v>
      </c>
      <c r="C15251" t="s">
        <v>782</v>
      </c>
      <c r="D15251" t="s">
        <v>362</v>
      </c>
      <c r="E15251" t="s">
        <v>363</v>
      </c>
      <c r="F15251" t="s">
        <v>188</v>
      </c>
      <c r="G15251" t="s">
        <v>196</v>
      </c>
      <c r="H15251" t="s">
        <v>205</v>
      </c>
      <c r="I15251" t="s">
        <v>206</v>
      </c>
      <c r="J15251" t="s">
        <v>199</v>
      </c>
      <c r="O15251" t="s">
        <v>265</v>
      </c>
      <c r="P15251">
        <v>2050</v>
      </c>
    </row>
    <row r="15252" spans="1:17" hidden="1" x14ac:dyDescent="0.25">
      <c r="A15252" t="s">
        <v>780</v>
      </c>
      <c r="B15252" t="s">
        <v>781</v>
      </c>
      <c r="C15252" t="s">
        <v>782</v>
      </c>
      <c r="D15252" t="s">
        <v>362</v>
      </c>
      <c r="E15252" t="s">
        <v>363</v>
      </c>
      <c r="F15252" t="s">
        <v>188</v>
      </c>
      <c r="G15252" t="s">
        <v>196</v>
      </c>
      <c r="H15252" t="s">
        <v>205</v>
      </c>
      <c r="I15252" t="s">
        <v>206</v>
      </c>
      <c r="J15252" t="s">
        <v>199</v>
      </c>
      <c r="O15252" t="s">
        <v>266</v>
      </c>
      <c r="P15252">
        <v>2050</v>
      </c>
    </row>
    <row r="15253" spans="1:17" hidden="1" x14ac:dyDescent="0.2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hidden="1" x14ac:dyDescent="0.2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hidden="1" x14ac:dyDescent="0.2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hidden="1" x14ac:dyDescent="0.2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hidden="1" x14ac:dyDescent="0.2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hidden="1" x14ac:dyDescent="0.2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hidden="1" x14ac:dyDescent="0.2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hidden="1" x14ac:dyDescent="0.2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hidden="1" x14ac:dyDescent="0.2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hidden="1" x14ac:dyDescent="0.2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hidden="1" x14ac:dyDescent="0.2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hidden="1" x14ac:dyDescent="0.2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hidden="1" x14ac:dyDescent="0.2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hidden="1" x14ac:dyDescent="0.2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hidden="1" x14ac:dyDescent="0.2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hidden="1" x14ac:dyDescent="0.2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hidden="1" x14ac:dyDescent="0.2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hidden="1" x14ac:dyDescent="0.2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hidden="1" x14ac:dyDescent="0.2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hidden="1" x14ac:dyDescent="0.2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hidden="1" x14ac:dyDescent="0.2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hidden="1" x14ac:dyDescent="0.2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hidden="1" x14ac:dyDescent="0.2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hidden="1" x14ac:dyDescent="0.2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hidden="1" x14ac:dyDescent="0.2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hidden="1" x14ac:dyDescent="0.2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hidden="1" x14ac:dyDescent="0.2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hidden="1" x14ac:dyDescent="0.2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hidden="1" x14ac:dyDescent="0.2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hidden="1" x14ac:dyDescent="0.2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hidden="1" x14ac:dyDescent="0.2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hidden="1" x14ac:dyDescent="0.2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hidden="1" x14ac:dyDescent="0.2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hidden="1" x14ac:dyDescent="0.2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hidden="1" x14ac:dyDescent="0.2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hidden="1" x14ac:dyDescent="0.2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hidden="1" x14ac:dyDescent="0.2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hidden="1" x14ac:dyDescent="0.2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hidden="1" x14ac:dyDescent="0.2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hidden="1" x14ac:dyDescent="0.2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hidden="1" x14ac:dyDescent="0.2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hidden="1" x14ac:dyDescent="0.2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hidden="1" x14ac:dyDescent="0.2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hidden="1" x14ac:dyDescent="0.2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hidden="1" x14ac:dyDescent="0.2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hidden="1" x14ac:dyDescent="0.2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hidden="1" x14ac:dyDescent="0.2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hidden="1" x14ac:dyDescent="0.2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hidden="1" x14ac:dyDescent="0.2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hidden="1" x14ac:dyDescent="0.2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hidden="1" x14ac:dyDescent="0.2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hidden="1" x14ac:dyDescent="0.2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hidden="1" x14ac:dyDescent="0.2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hidden="1" x14ac:dyDescent="0.2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hidden="1" x14ac:dyDescent="0.2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hidden="1" x14ac:dyDescent="0.2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hidden="1" x14ac:dyDescent="0.2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hidden="1" x14ac:dyDescent="0.2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hidden="1" x14ac:dyDescent="0.2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hidden="1" x14ac:dyDescent="0.2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hidden="1" x14ac:dyDescent="0.2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hidden="1" x14ac:dyDescent="0.2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hidden="1" x14ac:dyDescent="0.2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hidden="1" x14ac:dyDescent="0.2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hidden="1" x14ac:dyDescent="0.2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hidden="1" x14ac:dyDescent="0.2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hidden="1" x14ac:dyDescent="0.2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hidden="1" x14ac:dyDescent="0.2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hidden="1" x14ac:dyDescent="0.2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hidden="1" x14ac:dyDescent="0.2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hidden="1" x14ac:dyDescent="0.2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hidden="1" x14ac:dyDescent="0.2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hidden="1" x14ac:dyDescent="0.2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hidden="1" x14ac:dyDescent="0.2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hidden="1" x14ac:dyDescent="0.2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hidden="1" x14ac:dyDescent="0.2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hidden="1" x14ac:dyDescent="0.2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hidden="1" x14ac:dyDescent="0.2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hidden="1" x14ac:dyDescent="0.2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hidden="1" x14ac:dyDescent="0.2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hidden="1" x14ac:dyDescent="0.2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hidden="1" x14ac:dyDescent="0.2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hidden="1" x14ac:dyDescent="0.2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hidden="1" x14ac:dyDescent="0.2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hidden="1" x14ac:dyDescent="0.2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hidden="1" x14ac:dyDescent="0.2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hidden="1" x14ac:dyDescent="0.2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hidden="1" x14ac:dyDescent="0.2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hidden="1" x14ac:dyDescent="0.2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hidden="1" x14ac:dyDescent="0.2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hidden="1" x14ac:dyDescent="0.2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hidden="1" x14ac:dyDescent="0.2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hidden="1" x14ac:dyDescent="0.2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hidden="1" x14ac:dyDescent="0.2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hidden="1" x14ac:dyDescent="0.2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hidden="1" x14ac:dyDescent="0.2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hidden="1" x14ac:dyDescent="0.2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hidden="1" x14ac:dyDescent="0.2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hidden="1" x14ac:dyDescent="0.2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hidden="1" x14ac:dyDescent="0.2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hidden="1" x14ac:dyDescent="0.2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hidden="1" x14ac:dyDescent="0.2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hidden="1" x14ac:dyDescent="0.2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hidden="1" x14ac:dyDescent="0.2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hidden="1" x14ac:dyDescent="0.2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hidden="1" x14ac:dyDescent="0.2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hidden="1" x14ac:dyDescent="0.2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hidden="1" x14ac:dyDescent="0.2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hidden="1" x14ac:dyDescent="0.2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hidden="1" x14ac:dyDescent="0.2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hidden="1" x14ac:dyDescent="0.2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hidden="1" x14ac:dyDescent="0.2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hidden="1" x14ac:dyDescent="0.2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hidden="1" x14ac:dyDescent="0.2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hidden="1" x14ac:dyDescent="0.2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hidden="1" x14ac:dyDescent="0.2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hidden="1" x14ac:dyDescent="0.2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hidden="1" x14ac:dyDescent="0.2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hidden="1" x14ac:dyDescent="0.2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hidden="1" x14ac:dyDescent="0.2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hidden="1" x14ac:dyDescent="0.2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hidden="1" x14ac:dyDescent="0.2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hidden="1" x14ac:dyDescent="0.2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hidden="1" x14ac:dyDescent="0.2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hidden="1" x14ac:dyDescent="0.2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hidden="1" x14ac:dyDescent="0.2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hidden="1" x14ac:dyDescent="0.2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hidden="1" x14ac:dyDescent="0.2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hidden="1" x14ac:dyDescent="0.2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hidden="1" x14ac:dyDescent="0.2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hidden="1" x14ac:dyDescent="0.2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hidden="1" x14ac:dyDescent="0.2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hidden="1" x14ac:dyDescent="0.2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hidden="1" x14ac:dyDescent="0.2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hidden="1" x14ac:dyDescent="0.2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hidden="1" x14ac:dyDescent="0.2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hidden="1" x14ac:dyDescent="0.2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hidden="1" x14ac:dyDescent="0.2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hidden="1" x14ac:dyDescent="0.2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hidden="1" x14ac:dyDescent="0.2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hidden="1" x14ac:dyDescent="0.2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hidden="1" x14ac:dyDescent="0.2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hidden="1" x14ac:dyDescent="0.2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hidden="1" x14ac:dyDescent="0.2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hidden="1" x14ac:dyDescent="0.2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hidden="1" x14ac:dyDescent="0.2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hidden="1" x14ac:dyDescent="0.2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hidden="1" x14ac:dyDescent="0.2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hidden="1" x14ac:dyDescent="0.2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hidden="1" x14ac:dyDescent="0.2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hidden="1" x14ac:dyDescent="0.2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hidden="1" x14ac:dyDescent="0.2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hidden="1" x14ac:dyDescent="0.2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hidden="1" x14ac:dyDescent="0.2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hidden="1" x14ac:dyDescent="0.2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hidden="1" x14ac:dyDescent="0.2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hidden="1" x14ac:dyDescent="0.2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hidden="1" x14ac:dyDescent="0.2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hidden="1" x14ac:dyDescent="0.2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hidden="1" x14ac:dyDescent="0.2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hidden="1" x14ac:dyDescent="0.2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hidden="1" x14ac:dyDescent="0.2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hidden="1" x14ac:dyDescent="0.2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hidden="1" x14ac:dyDescent="0.2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hidden="1" x14ac:dyDescent="0.2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hidden="1" x14ac:dyDescent="0.2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hidden="1" x14ac:dyDescent="0.2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hidden="1" x14ac:dyDescent="0.2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hidden="1" x14ac:dyDescent="0.2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hidden="1" x14ac:dyDescent="0.2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hidden="1" x14ac:dyDescent="0.2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hidden="1" x14ac:dyDescent="0.2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hidden="1" x14ac:dyDescent="0.2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hidden="1" x14ac:dyDescent="0.2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hidden="1" x14ac:dyDescent="0.2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hidden="1" x14ac:dyDescent="0.2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hidden="1" x14ac:dyDescent="0.25">
      <c r="A15429" t="s">
        <v>789</v>
      </c>
      <c r="B15429" t="s">
        <v>790</v>
      </c>
      <c r="C15429" t="s">
        <v>782</v>
      </c>
      <c r="D15429" t="s">
        <v>362</v>
      </c>
      <c r="E15429" t="s">
        <v>791</v>
      </c>
      <c r="F15429" t="s">
        <v>188</v>
      </c>
      <c r="G15429" t="s">
        <v>196</v>
      </c>
      <c r="H15429" t="s">
        <v>197</v>
      </c>
      <c r="I15429" t="s">
        <v>198</v>
      </c>
      <c r="J15429" t="s">
        <v>199</v>
      </c>
      <c r="O15429" t="s">
        <v>195</v>
      </c>
      <c r="P15429">
        <v>2015</v>
      </c>
    </row>
    <row r="15430" spans="1:17" hidden="1" x14ac:dyDescent="0.25">
      <c r="A15430" t="s">
        <v>789</v>
      </c>
      <c r="B15430" t="s">
        <v>790</v>
      </c>
      <c r="C15430" t="s">
        <v>782</v>
      </c>
      <c r="D15430" t="s">
        <v>362</v>
      </c>
      <c r="E15430" t="s">
        <v>791</v>
      </c>
      <c r="F15430" t="s">
        <v>188</v>
      </c>
      <c r="G15430" t="s">
        <v>196</v>
      </c>
      <c r="H15430" t="s">
        <v>197</v>
      </c>
      <c r="I15430" t="s">
        <v>198</v>
      </c>
      <c r="J15430" t="s">
        <v>199</v>
      </c>
      <c r="O15430" t="s">
        <v>195</v>
      </c>
      <c r="P15430">
        <v>2020</v>
      </c>
    </row>
    <row r="15431" spans="1:17" hidden="1" x14ac:dyDescent="0.25">
      <c r="A15431" t="s">
        <v>789</v>
      </c>
      <c r="B15431" t="s">
        <v>790</v>
      </c>
      <c r="C15431" t="s">
        <v>782</v>
      </c>
      <c r="D15431" t="s">
        <v>362</v>
      </c>
      <c r="E15431" t="s">
        <v>791</v>
      </c>
      <c r="F15431" t="s">
        <v>188</v>
      </c>
      <c r="G15431" t="s">
        <v>196</v>
      </c>
      <c r="H15431" t="s">
        <v>197</v>
      </c>
      <c r="I15431" t="s">
        <v>198</v>
      </c>
      <c r="J15431" t="s">
        <v>199</v>
      </c>
      <c r="O15431" t="s">
        <v>265</v>
      </c>
      <c r="P15431">
        <v>2020</v>
      </c>
    </row>
    <row r="15432" spans="1:17" hidden="1" x14ac:dyDescent="0.25">
      <c r="A15432" t="s">
        <v>789</v>
      </c>
      <c r="B15432" t="s">
        <v>790</v>
      </c>
      <c r="C15432" t="s">
        <v>782</v>
      </c>
      <c r="D15432" t="s">
        <v>362</v>
      </c>
      <c r="E15432" t="s">
        <v>791</v>
      </c>
      <c r="F15432" t="s">
        <v>188</v>
      </c>
      <c r="G15432" t="s">
        <v>196</v>
      </c>
      <c r="H15432" t="s">
        <v>197</v>
      </c>
      <c r="I15432" t="s">
        <v>198</v>
      </c>
      <c r="J15432" t="s">
        <v>199</v>
      </c>
      <c r="O15432" t="s">
        <v>266</v>
      </c>
      <c r="P15432">
        <v>2020</v>
      </c>
    </row>
    <row r="15433" spans="1:17" hidden="1" x14ac:dyDescent="0.25">
      <c r="A15433" t="s">
        <v>789</v>
      </c>
      <c r="B15433" t="s">
        <v>790</v>
      </c>
      <c r="C15433" t="s">
        <v>782</v>
      </c>
      <c r="D15433" t="s">
        <v>362</v>
      </c>
      <c r="E15433" t="s">
        <v>791</v>
      </c>
      <c r="F15433" t="s">
        <v>188</v>
      </c>
      <c r="G15433" t="s">
        <v>196</v>
      </c>
      <c r="H15433" t="s">
        <v>197</v>
      </c>
      <c r="I15433" t="s">
        <v>198</v>
      </c>
      <c r="J15433" t="s">
        <v>199</v>
      </c>
      <c r="O15433" t="s">
        <v>195</v>
      </c>
      <c r="P15433">
        <v>2030</v>
      </c>
    </row>
    <row r="15434" spans="1:17" hidden="1" x14ac:dyDescent="0.25">
      <c r="A15434" t="s">
        <v>789</v>
      </c>
      <c r="B15434" t="s">
        <v>790</v>
      </c>
      <c r="C15434" t="s">
        <v>782</v>
      </c>
      <c r="D15434" t="s">
        <v>362</v>
      </c>
      <c r="E15434" t="s">
        <v>791</v>
      </c>
      <c r="F15434" t="s">
        <v>188</v>
      </c>
      <c r="G15434" t="s">
        <v>196</v>
      </c>
      <c r="H15434" t="s">
        <v>197</v>
      </c>
      <c r="I15434" t="s">
        <v>198</v>
      </c>
      <c r="J15434" t="s">
        <v>199</v>
      </c>
      <c r="O15434" t="s">
        <v>195</v>
      </c>
      <c r="P15434">
        <v>2050</v>
      </c>
    </row>
    <row r="15435" spans="1:17" hidden="1" x14ac:dyDescent="0.25">
      <c r="A15435" t="s">
        <v>789</v>
      </c>
      <c r="B15435" t="s">
        <v>790</v>
      </c>
      <c r="C15435" t="s">
        <v>782</v>
      </c>
      <c r="D15435" t="s">
        <v>362</v>
      </c>
      <c r="E15435" t="s">
        <v>791</v>
      </c>
      <c r="F15435" t="s">
        <v>188</v>
      </c>
      <c r="G15435" t="s">
        <v>196</v>
      </c>
      <c r="H15435" t="s">
        <v>197</v>
      </c>
      <c r="I15435" t="s">
        <v>198</v>
      </c>
      <c r="J15435" t="s">
        <v>199</v>
      </c>
      <c r="O15435" t="s">
        <v>265</v>
      </c>
      <c r="P15435">
        <v>2050</v>
      </c>
    </row>
    <row r="15436" spans="1:17" hidden="1" x14ac:dyDescent="0.25">
      <c r="A15436" t="s">
        <v>789</v>
      </c>
      <c r="B15436" t="s">
        <v>790</v>
      </c>
      <c r="C15436" t="s">
        <v>782</v>
      </c>
      <c r="D15436" t="s">
        <v>362</v>
      </c>
      <c r="E15436" t="s">
        <v>791</v>
      </c>
      <c r="F15436" t="s">
        <v>188</v>
      </c>
      <c r="G15436" t="s">
        <v>196</v>
      </c>
      <c r="H15436" t="s">
        <v>197</v>
      </c>
      <c r="I15436" t="s">
        <v>198</v>
      </c>
      <c r="J15436" t="s">
        <v>199</v>
      </c>
      <c r="O15436" t="s">
        <v>266</v>
      </c>
      <c r="P15436">
        <v>2050</v>
      </c>
    </row>
    <row r="15437" spans="1:17" hidden="1" x14ac:dyDescent="0.25">
      <c r="A15437" t="s">
        <v>789</v>
      </c>
      <c r="B15437" t="s">
        <v>790</v>
      </c>
      <c r="C15437" t="s">
        <v>782</v>
      </c>
      <c r="D15437" t="s">
        <v>362</v>
      </c>
      <c r="E15437" t="s">
        <v>791</v>
      </c>
      <c r="F15437" t="s">
        <v>188</v>
      </c>
      <c r="G15437" t="s">
        <v>196</v>
      </c>
      <c r="H15437" t="s">
        <v>201</v>
      </c>
      <c r="I15437" t="s">
        <v>202</v>
      </c>
      <c r="K15437" t="s">
        <v>203</v>
      </c>
      <c r="O15437" t="s">
        <v>195</v>
      </c>
      <c r="P15437">
        <v>2015</v>
      </c>
    </row>
    <row r="15438" spans="1:17" hidden="1" x14ac:dyDescent="0.25">
      <c r="A15438" t="s">
        <v>789</v>
      </c>
      <c r="B15438" t="s">
        <v>790</v>
      </c>
      <c r="C15438" t="s">
        <v>782</v>
      </c>
      <c r="D15438" t="s">
        <v>362</v>
      </c>
      <c r="E15438" t="s">
        <v>791</v>
      </c>
      <c r="F15438" t="s">
        <v>188</v>
      </c>
      <c r="G15438" t="s">
        <v>196</v>
      </c>
      <c r="H15438" t="s">
        <v>201</v>
      </c>
      <c r="I15438" t="s">
        <v>202</v>
      </c>
      <c r="K15438" t="s">
        <v>203</v>
      </c>
      <c r="O15438" t="s">
        <v>195</v>
      </c>
      <c r="P15438">
        <v>2020</v>
      </c>
    </row>
    <row r="15439" spans="1:17" hidden="1" x14ac:dyDescent="0.25">
      <c r="A15439" t="s">
        <v>789</v>
      </c>
      <c r="B15439" t="s">
        <v>790</v>
      </c>
      <c r="C15439" t="s">
        <v>782</v>
      </c>
      <c r="D15439" t="s">
        <v>362</v>
      </c>
      <c r="E15439" t="s">
        <v>791</v>
      </c>
      <c r="F15439" t="s">
        <v>188</v>
      </c>
      <c r="G15439" t="s">
        <v>196</v>
      </c>
      <c r="H15439" t="s">
        <v>201</v>
      </c>
      <c r="I15439" t="s">
        <v>202</v>
      </c>
      <c r="K15439" t="s">
        <v>203</v>
      </c>
      <c r="O15439" t="s">
        <v>265</v>
      </c>
      <c r="P15439">
        <v>2020</v>
      </c>
    </row>
    <row r="15440" spans="1:17" hidden="1" x14ac:dyDescent="0.25">
      <c r="A15440" t="s">
        <v>789</v>
      </c>
      <c r="B15440" t="s">
        <v>790</v>
      </c>
      <c r="C15440" t="s">
        <v>782</v>
      </c>
      <c r="D15440" t="s">
        <v>362</v>
      </c>
      <c r="E15440" t="s">
        <v>791</v>
      </c>
      <c r="F15440" t="s">
        <v>188</v>
      </c>
      <c r="G15440" t="s">
        <v>196</v>
      </c>
      <c r="H15440" t="s">
        <v>201</v>
      </c>
      <c r="I15440" t="s">
        <v>202</v>
      </c>
      <c r="K15440" t="s">
        <v>203</v>
      </c>
      <c r="O15440" t="s">
        <v>266</v>
      </c>
      <c r="P15440">
        <v>2020</v>
      </c>
    </row>
    <row r="15441" spans="1:17" hidden="1" x14ac:dyDescent="0.25">
      <c r="A15441" t="s">
        <v>789</v>
      </c>
      <c r="B15441" t="s">
        <v>790</v>
      </c>
      <c r="C15441" t="s">
        <v>782</v>
      </c>
      <c r="D15441" t="s">
        <v>362</v>
      </c>
      <c r="E15441" t="s">
        <v>791</v>
      </c>
      <c r="F15441" t="s">
        <v>188</v>
      </c>
      <c r="G15441" t="s">
        <v>196</v>
      </c>
      <c r="H15441" t="s">
        <v>201</v>
      </c>
      <c r="I15441" t="s">
        <v>202</v>
      </c>
      <c r="K15441" t="s">
        <v>203</v>
      </c>
      <c r="O15441" t="s">
        <v>195</v>
      </c>
      <c r="P15441">
        <v>2030</v>
      </c>
    </row>
    <row r="15442" spans="1:17" hidden="1" x14ac:dyDescent="0.25">
      <c r="A15442" t="s">
        <v>789</v>
      </c>
      <c r="B15442" t="s">
        <v>790</v>
      </c>
      <c r="C15442" t="s">
        <v>782</v>
      </c>
      <c r="D15442" t="s">
        <v>362</v>
      </c>
      <c r="E15442" t="s">
        <v>791</v>
      </c>
      <c r="F15442" t="s">
        <v>188</v>
      </c>
      <c r="G15442" t="s">
        <v>196</v>
      </c>
      <c r="H15442" t="s">
        <v>201</v>
      </c>
      <c r="I15442" t="s">
        <v>202</v>
      </c>
      <c r="K15442" t="s">
        <v>203</v>
      </c>
      <c r="O15442" t="s">
        <v>195</v>
      </c>
      <c r="P15442">
        <v>2050</v>
      </c>
    </row>
    <row r="15443" spans="1:17" hidden="1" x14ac:dyDescent="0.25">
      <c r="A15443" t="s">
        <v>789</v>
      </c>
      <c r="B15443" t="s">
        <v>790</v>
      </c>
      <c r="C15443" t="s">
        <v>782</v>
      </c>
      <c r="D15443" t="s">
        <v>362</v>
      </c>
      <c r="E15443" t="s">
        <v>791</v>
      </c>
      <c r="F15443" t="s">
        <v>188</v>
      </c>
      <c r="G15443" t="s">
        <v>196</v>
      </c>
      <c r="H15443" t="s">
        <v>201</v>
      </c>
      <c r="I15443" t="s">
        <v>202</v>
      </c>
      <c r="K15443" t="s">
        <v>203</v>
      </c>
      <c r="O15443" t="s">
        <v>265</v>
      </c>
      <c r="P15443">
        <v>2050</v>
      </c>
    </row>
    <row r="15444" spans="1:17" hidden="1" x14ac:dyDescent="0.25">
      <c r="A15444" t="s">
        <v>789</v>
      </c>
      <c r="B15444" t="s">
        <v>790</v>
      </c>
      <c r="C15444" t="s">
        <v>782</v>
      </c>
      <c r="D15444" t="s">
        <v>362</v>
      </c>
      <c r="E15444" t="s">
        <v>791</v>
      </c>
      <c r="F15444" t="s">
        <v>188</v>
      </c>
      <c r="G15444" t="s">
        <v>196</v>
      </c>
      <c r="H15444" t="s">
        <v>201</v>
      </c>
      <c r="I15444" t="s">
        <v>202</v>
      </c>
      <c r="K15444" t="s">
        <v>203</v>
      </c>
      <c r="O15444" t="s">
        <v>266</v>
      </c>
      <c r="P15444">
        <v>2050</v>
      </c>
    </row>
    <row r="15445" spans="1:17" hidden="1" x14ac:dyDescent="0.25">
      <c r="A15445" t="s">
        <v>789</v>
      </c>
      <c r="B15445" t="s">
        <v>790</v>
      </c>
      <c r="C15445" t="s">
        <v>782</v>
      </c>
      <c r="D15445" t="s">
        <v>362</v>
      </c>
      <c r="E15445" t="s">
        <v>791</v>
      </c>
      <c r="F15445" t="s">
        <v>188</v>
      </c>
      <c r="G15445" t="s">
        <v>196</v>
      </c>
      <c r="H15445" t="s">
        <v>205</v>
      </c>
      <c r="I15445" t="s">
        <v>206</v>
      </c>
      <c r="J15445" t="s">
        <v>199</v>
      </c>
      <c r="O15445" t="s">
        <v>195</v>
      </c>
      <c r="P15445">
        <v>2015</v>
      </c>
    </row>
    <row r="15446" spans="1:17" hidden="1" x14ac:dyDescent="0.25">
      <c r="A15446" t="s">
        <v>789</v>
      </c>
      <c r="B15446" t="s">
        <v>790</v>
      </c>
      <c r="C15446" t="s">
        <v>782</v>
      </c>
      <c r="D15446" t="s">
        <v>362</v>
      </c>
      <c r="E15446" t="s">
        <v>791</v>
      </c>
      <c r="F15446" t="s">
        <v>188</v>
      </c>
      <c r="G15446" t="s">
        <v>196</v>
      </c>
      <c r="H15446" t="s">
        <v>205</v>
      </c>
      <c r="I15446" t="s">
        <v>206</v>
      </c>
      <c r="J15446" t="s">
        <v>199</v>
      </c>
      <c r="O15446" t="s">
        <v>195</v>
      </c>
      <c r="P15446">
        <v>2020</v>
      </c>
    </row>
    <row r="15447" spans="1:17" hidden="1" x14ac:dyDescent="0.25">
      <c r="A15447" t="s">
        <v>789</v>
      </c>
      <c r="B15447" t="s">
        <v>790</v>
      </c>
      <c r="C15447" t="s">
        <v>782</v>
      </c>
      <c r="D15447" t="s">
        <v>362</v>
      </c>
      <c r="E15447" t="s">
        <v>791</v>
      </c>
      <c r="F15447" t="s">
        <v>188</v>
      </c>
      <c r="G15447" t="s">
        <v>196</v>
      </c>
      <c r="H15447" t="s">
        <v>205</v>
      </c>
      <c r="I15447" t="s">
        <v>206</v>
      </c>
      <c r="J15447" t="s">
        <v>199</v>
      </c>
      <c r="O15447" t="s">
        <v>265</v>
      </c>
      <c r="P15447">
        <v>2020</v>
      </c>
    </row>
    <row r="15448" spans="1:17" hidden="1" x14ac:dyDescent="0.25">
      <c r="A15448" t="s">
        <v>789</v>
      </c>
      <c r="B15448" t="s">
        <v>790</v>
      </c>
      <c r="C15448" t="s">
        <v>782</v>
      </c>
      <c r="D15448" t="s">
        <v>362</v>
      </c>
      <c r="E15448" t="s">
        <v>791</v>
      </c>
      <c r="F15448" t="s">
        <v>188</v>
      </c>
      <c r="G15448" t="s">
        <v>196</v>
      </c>
      <c r="H15448" t="s">
        <v>205</v>
      </c>
      <c r="I15448" t="s">
        <v>206</v>
      </c>
      <c r="J15448" t="s">
        <v>199</v>
      </c>
      <c r="O15448" t="s">
        <v>266</v>
      </c>
      <c r="P15448">
        <v>2020</v>
      </c>
    </row>
    <row r="15449" spans="1:17" hidden="1" x14ac:dyDescent="0.25">
      <c r="A15449" t="s">
        <v>789</v>
      </c>
      <c r="B15449" t="s">
        <v>790</v>
      </c>
      <c r="C15449" t="s">
        <v>782</v>
      </c>
      <c r="D15449" t="s">
        <v>362</v>
      </c>
      <c r="E15449" t="s">
        <v>791</v>
      </c>
      <c r="F15449" t="s">
        <v>188</v>
      </c>
      <c r="G15449" t="s">
        <v>196</v>
      </c>
      <c r="H15449" t="s">
        <v>205</v>
      </c>
      <c r="I15449" t="s">
        <v>206</v>
      </c>
      <c r="J15449" t="s">
        <v>199</v>
      </c>
      <c r="O15449" t="s">
        <v>195</v>
      </c>
      <c r="P15449">
        <v>2030</v>
      </c>
    </row>
    <row r="15450" spans="1:17" hidden="1" x14ac:dyDescent="0.25">
      <c r="A15450" t="s">
        <v>789</v>
      </c>
      <c r="B15450" t="s">
        <v>790</v>
      </c>
      <c r="C15450" t="s">
        <v>782</v>
      </c>
      <c r="D15450" t="s">
        <v>362</v>
      </c>
      <c r="E15450" t="s">
        <v>791</v>
      </c>
      <c r="F15450" t="s">
        <v>188</v>
      </c>
      <c r="G15450" t="s">
        <v>196</v>
      </c>
      <c r="H15450" t="s">
        <v>205</v>
      </c>
      <c r="I15450" t="s">
        <v>206</v>
      </c>
      <c r="J15450" t="s">
        <v>199</v>
      </c>
      <c r="O15450" t="s">
        <v>195</v>
      </c>
      <c r="P15450">
        <v>2050</v>
      </c>
    </row>
    <row r="15451" spans="1:17" hidden="1" x14ac:dyDescent="0.25">
      <c r="A15451" t="s">
        <v>789</v>
      </c>
      <c r="B15451" t="s">
        <v>790</v>
      </c>
      <c r="C15451" t="s">
        <v>782</v>
      </c>
      <c r="D15451" t="s">
        <v>362</v>
      </c>
      <c r="E15451" t="s">
        <v>791</v>
      </c>
      <c r="F15451" t="s">
        <v>188</v>
      </c>
      <c r="G15451" t="s">
        <v>196</v>
      </c>
      <c r="H15451" t="s">
        <v>205</v>
      </c>
      <c r="I15451" t="s">
        <v>206</v>
      </c>
      <c r="J15451" t="s">
        <v>199</v>
      </c>
      <c r="O15451" t="s">
        <v>265</v>
      </c>
      <c r="P15451">
        <v>2050</v>
      </c>
    </row>
    <row r="15452" spans="1:17" hidden="1" x14ac:dyDescent="0.25">
      <c r="A15452" t="s">
        <v>789</v>
      </c>
      <c r="B15452" t="s">
        <v>790</v>
      </c>
      <c r="C15452" t="s">
        <v>782</v>
      </c>
      <c r="D15452" t="s">
        <v>362</v>
      </c>
      <c r="E15452" t="s">
        <v>791</v>
      </c>
      <c r="F15452" t="s">
        <v>188</v>
      </c>
      <c r="G15452" t="s">
        <v>196</v>
      </c>
      <c r="H15452" t="s">
        <v>205</v>
      </c>
      <c r="I15452" t="s">
        <v>206</v>
      </c>
      <c r="J15452" t="s">
        <v>199</v>
      </c>
      <c r="O15452" t="s">
        <v>266</v>
      </c>
      <c r="P15452">
        <v>2050</v>
      </c>
    </row>
    <row r="15453" spans="1:17" hidden="1" x14ac:dyDescent="0.2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hidden="1" x14ac:dyDescent="0.2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hidden="1" x14ac:dyDescent="0.2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hidden="1" x14ac:dyDescent="0.2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hidden="1" x14ac:dyDescent="0.2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hidden="1" x14ac:dyDescent="0.2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hidden="1" x14ac:dyDescent="0.2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hidden="1" x14ac:dyDescent="0.2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hidden="1" x14ac:dyDescent="0.2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hidden="1" x14ac:dyDescent="0.2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hidden="1" x14ac:dyDescent="0.2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hidden="1" x14ac:dyDescent="0.2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hidden="1" x14ac:dyDescent="0.2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hidden="1" x14ac:dyDescent="0.2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hidden="1" x14ac:dyDescent="0.2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hidden="1" x14ac:dyDescent="0.2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hidden="1" x14ac:dyDescent="0.25">
      <c r="A15469" t="s">
        <v>789</v>
      </c>
      <c r="B15469" t="s">
        <v>790</v>
      </c>
      <c r="C15469" t="s">
        <v>782</v>
      </c>
      <c r="D15469" t="s">
        <v>362</v>
      </c>
      <c r="E15469" t="s">
        <v>791</v>
      </c>
      <c r="F15469" t="s">
        <v>188</v>
      </c>
      <c r="G15469" t="s">
        <v>196</v>
      </c>
      <c r="H15469" t="s">
        <v>353</v>
      </c>
      <c r="I15469" t="s">
        <v>135</v>
      </c>
      <c r="K15469" t="s">
        <v>192</v>
      </c>
      <c r="O15469" t="s">
        <v>195</v>
      </c>
      <c r="P15469">
        <v>2015</v>
      </c>
    </row>
    <row r="15470" spans="1:17" hidden="1" x14ac:dyDescent="0.25">
      <c r="A15470" t="s">
        <v>789</v>
      </c>
      <c r="B15470" t="s">
        <v>790</v>
      </c>
      <c r="C15470" t="s">
        <v>782</v>
      </c>
      <c r="D15470" t="s">
        <v>362</v>
      </c>
      <c r="E15470" t="s">
        <v>791</v>
      </c>
      <c r="F15470" t="s">
        <v>188</v>
      </c>
      <c r="G15470" t="s">
        <v>196</v>
      </c>
      <c r="H15470" t="s">
        <v>353</v>
      </c>
      <c r="I15470" t="s">
        <v>135</v>
      </c>
      <c r="K15470" t="s">
        <v>192</v>
      </c>
      <c r="O15470" t="s">
        <v>195</v>
      </c>
      <c r="P15470">
        <v>2020</v>
      </c>
    </row>
    <row r="15471" spans="1:17" hidden="1" x14ac:dyDescent="0.25">
      <c r="A15471" t="s">
        <v>789</v>
      </c>
      <c r="B15471" t="s">
        <v>790</v>
      </c>
      <c r="C15471" t="s">
        <v>782</v>
      </c>
      <c r="D15471" t="s">
        <v>362</v>
      </c>
      <c r="E15471" t="s">
        <v>791</v>
      </c>
      <c r="F15471" t="s">
        <v>188</v>
      </c>
      <c r="G15471" t="s">
        <v>196</v>
      </c>
      <c r="H15471" t="s">
        <v>353</v>
      </c>
      <c r="I15471" t="s">
        <v>135</v>
      </c>
      <c r="K15471" t="s">
        <v>192</v>
      </c>
      <c r="O15471" t="s">
        <v>265</v>
      </c>
      <c r="P15471">
        <v>2020</v>
      </c>
    </row>
    <row r="15472" spans="1:17" hidden="1" x14ac:dyDescent="0.25">
      <c r="A15472" t="s">
        <v>789</v>
      </c>
      <c r="B15472" t="s">
        <v>790</v>
      </c>
      <c r="C15472" t="s">
        <v>782</v>
      </c>
      <c r="D15472" t="s">
        <v>362</v>
      </c>
      <c r="E15472" t="s">
        <v>791</v>
      </c>
      <c r="F15472" t="s">
        <v>188</v>
      </c>
      <c r="G15472" t="s">
        <v>196</v>
      </c>
      <c r="H15472" t="s">
        <v>353</v>
      </c>
      <c r="I15472" t="s">
        <v>135</v>
      </c>
      <c r="K15472" t="s">
        <v>192</v>
      </c>
      <c r="O15472" t="s">
        <v>266</v>
      </c>
      <c r="P15472">
        <v>2020</v>
      </c>
    </row>
    <row r="15473" spans="1:16" hidden="1" x14ac:dyDescent="0.25">
      <c r="A15473" t="s">
        <v>789</v>
      </c>
      <c r="B15473" t="s">
        <v>790</v>
      </c>
      <c r="C15473" t="s">
        <v>782</v>
      </c>
      <c r="D15473" t="s">
        <v>362</v>
      </c>
      <c r="E15473" t="s">
        <v>791</v>
      </c>
      <c r="F15473" t="s">
        <v>188</v>
      </c>
      <c r="G15473" t="s">
        <v>196</v>
      </c>
      <c r="H15473" t="s">
        <v>353</v>
      </c>
      <c r="I15473" t="s">
        <v>135</v>
      </c>
      <c r="K15473" t="s">
        <v>192</v>
      </c>
      <c r="O15473" t="s">
        <v>195</v>
      </c>
      <c r="P15473">
        <v>2030</v>
      </c>
    </row>
    <row r="15474" spans="1:16" hidden="1" x14ac:dyDescent="0.25">
      <c r="A15474" t="s">
        <v>789</v>
      </c>
      <c r="B15474" t="s">
        <v>790</v>
      </c>
      <c r="C15474" t="s">
        <v>782</v>
      </c>
      <c r="D15474" t="s">
        <v>362</v>
      </c>
      <c r="E15474" t="s">
        <v>791</v>
      </c>
      <c r="F15474" t="s">
        <v>188</v>
      </c>
      <c r="G15474" t="s">
        <v>196</v>
      </c>
      <c r="H15474" t="s">
        <v>353</v>
      </c>
      <c r="I15474" t="s">
        <v>135</v>
      </c>
      <c r="K15474" t="s">
        <v>192</v>
      </c>
      <c r="O15474" t="s">
        <v>195</v>
      </c>
      <c r="P15474">
        <v>2050</v>
      </c>
    </row>
    <row r="15475" spans="1:16" hidden="1" x14ac:dyDescent="0.25">
      <c r="A15475" t="s">
        <v>789</v>
      </c>
      <c r="B15475" t="s">
        <v>790</v>
      </c>
      <c r="C15475" t="s">
        <v>782</v>
      </c>
      <c r="D15475" t="s">
        <v>362</v>
      </c>
      <c r="E15475" t="s">
        <v>791</v>
      </c>
      <c r="F15475" t="s">
        <v>188</v>
      </c>
      <c r="G15475" t="s">
        <v>196</v>
      </c>
      <c r="H15475" t="s">
        <v>353</v>
      </c>
      <c r="I15475" t="s">
        <v>135</v>
      </c>
      <c r="K15475" t="s">
        <v>192</v>
      </c>
      <c r="O15475" t="s">
        <v>265</v>
      </c>
      <c r="P15475">
        <v>2050</v>
      </c>
    </row>
    <row r="15476" spans="1:16" hidden="1" x14ac:dyDescent="0.25">
      <c r="A15476" t="s">
        <v>789</v>
      </c>
      <c r="B15476" t="s">
        <v>790</v>
      </c>
      <c r="C15476" t="s">
        <v>782</v>
      </c>
      <c r="D15476" t="s">
        <v>362</v>
      </c>
      <c r="E15476" t="s">
        <v>791</v>
      </c>
      <c r="F15476" t="s">
        <v>188</v>
      </c>
      <c r="G15476" t="s">
        <v>196</v>
      </c>
      <c r="H15476" t="s">
        <v>353</v>
      </c>
      <c r="I15476" t="s">
        <v>135</v>
      </c>
      <c r="K15476" t="s">
        <v>192</v>
      </c>
      <c r="O15476" t="s">
        <v>266</v>
      </c>
      <c r="P15476">
        <v>2050</v>
      </c>
    </row>
    <row r="15477" spans="1:16" hidden="1" x14ac:dyDescent="0.25">
      <c r="A15477" t="s">
        <v>789</v>
      </c>
      <c r="B15477" t="s">
        <v>790</v>
      </c>
      <c r="C15477" t="s">
        <v>782</v>
      </c>
      <c r="D15477" t="s">
        <v>362</v>
      </c>
      <c r="E15477" t="s">
        <v>791</v>
      </c>
      <c r="F15477" t="s">
        <v>188</v>
      </c>
      <c r="G15477" t="s">
        <v>196</v>
      </c>
      <c r="H15477" t="s">
        <v>213</v>
      </c>
      <c r="I15477" t="s">
        <v>214</v>
      </c>
      <c r="K15477" t="s">
        <v>215</v>
      </c>
      <c r="O15477" t="s">
        <v>195</v>
      </c>
      <c r="P15477">
        <v>2015</v>
      </c>
    </row>
    <row r="15478" spans="1:16" hidden="1" x14ac:dyDescent="0.25">
      <c r="A15478" t="s">
        <v>789</v>
      </c>
      <c r="B15478" t="s">
        <v>790</v>
      </c>
      <c r="C15478" t="s">
        <v>782</v>
      </c>
      <c r="D15478" t="s">
        <v>362</v>
      </c>
      <c r="E15478" t="s">
        <v>791</v>
      </c>
      <c r="F15478" t="s">
        <v>188</v>
      </c>
      <c r="G15478" t="s">
        <v>196</v>
      </c>
      <c r="H15478" t="s">
        <v>213</v>
      </c>
      <c r="I15478" t="s">
        <v>214</v>
      </c>
      <c r="K15478" t="s">
        <v>215</v>
      </c>
      <c r="O15478" t="s">
        <v>195</v>
      </c>
      <c r="P15478">
        <v>2020</v>
      </c>
    </row>
    <row r="15479" spans="1:16" hidden="1" x14ac:dyDescent="0.25">
      <c r="A15479" t="s">
        <v>789</v>
      </c>
      <c r="B15479" t="s">
        <v>790</v>
      </c>
      <c r="C15479" t="s">
        <v>782</v>
      </c>
      <c r="D15479" t="s">
        <v>362</v>
      </c>
      <c r="E15479" t="s">
        <v>791</v>
      </c>
      <c r="F15479" t="s">
        <v>188</v>
      </c>
      <c r="G15479" t="s">
        <v>196</v>
      </c>
      <c r="H15479" t="s">
        <v>213</v>
      </c>
      <c r="I15479" t="s">
        <v>214</v>
      </c>
      <c r="K15479" t="s">
        <v>215</v>
      </c>
      <c r="O15479" t="s">
        <v>265</v>
      </c>
      <c r="P15479">
        <v>2020</v>
      </c>
    </row>
    <row r="15480" spans="1:16" hidden="1" x14ac:dyDescent="0.25">
      <c r="A15480" t="s">
        <v>789</v>
      </c>
      <c r="B15480" t="s">
        <v>790</v>
      </c>
      <c r="C15480" t="s">
        <v>782</v>
      </c>
      <c r="D15480" t="s">
        <v>362</v>
      </c>
      <c r="E15480" t="s">
        <v>791</v>
      </c>
      <c r="F15480" t="s">
        <v>188</v>
      </c>
      <c r="G15480" t="s">
        <v>196</v>
      </c>
      <c r="H15480" t="s">
        <v>213</v>
      </c>
      <c r="I15480" t="s">
        <v>214</v>
      </c>
      <c r="K15480" t="s">
        <v>215</v>
      </c>
      <c r="O15480" t="s">
        <v>266</v>
      </c>
      <c r="P15480">
        <v>2020</v>
      </c>
    </row>
    <row r="15481" spans="1:16" hidden="1" x14ac:dyDescent="0.25">
      <c r="A15481" t="s">
        <v>789</v>
      </c>
      <c r="B15481" t="s">
        <v>790</v>
      </c>
      <c r="C15481" t="s">
        <v>782</v>
      </c>
      <c r="D15481" t="s">
        <v>362</v>
      </c>
      <c r="E15481" t="s">
        <v>791</v>
      </c>
      <c r="F15481" t="s">
        <v>188</v>
      </c>
      <c r="G15481" t="s">
        <v>196</v>
      </c>
      <c r="H15481" t="s">
        <v>213</v>
      </c>
      <c r="I15481" t="s">
        <v>214</v>
      </c>
      <c r="K15481" t="s">
        <v>215</v>
      </c>
      <c r="O15481" t="s">
        <v>195</v>
      </c>
      <c r="P15481">
        <v>2030</v>
      </c>
    </row>
    <row r="15482" spans="1:16" hidden="1" x14ac:dyDescent="0.25">
      <c r="A15482" t="s">
        <v>789</v>
      </c>
      <c r="B15482" t="s">
        <v>790</v>
      </c>
      <c r="C15482" t="s">
        <v>782</v>
      </c>
      <c r="D15482" t="s">
        <v>362</v>
      </c>
      <c r="E15482" t="s">
        <v>791</v>
      </c>
      <c r="F15482" t="s">
        <v>188</v>
      </c>
      <c r="G15482" t="s">
        <v>196</v>
      </c>
      <c r="H15482" t="s">
        <v>213</v>
      </c>
      <c r="I15482" t="s">
        <v>214</v>
      </c>
      <c r="K15482" t="s">
        <v>215</v>
      </c>
      <c r="O15482" t="s">
        <v>195</v>
      </c>
      <c r="P15482">
        <v>2050</v>
      </c>
    </row>
    <row r="15483" spans="1:16" hidden="1" x14ac:dyDescent="0.25">
      <c r="A15483" t="s">
        <v>789</v>
      </c>
      <c r="B15483" t="s">
        <v>790</v>
      </c>
      <c r="C15483" t="s">
        <v>782</v>
      </c>
      <c r="D15483" t="s">
        <v>362</v>
      </c>
      <c r="E15483" t="s">
        <v>791</v>
      </c>
      <c r="F15483" t="s">
        <v>188</v>
      </c>
      <c r="G15483" t="s">
        <v>196</v>
      </c>
      <c r="H15483" t="s">
        <v>213</v>
      </c>
      <c r="I15483" t="s">
        <v>214</v>
      </c>
      <c r="K15483" t="s">
        <v>215</v>
      </c>
      <c r="O15483" t="s">
        <v>265</v>
      </c>
      <c r="P15483">
        <v>2050</v>
      </c>
    </row>
    <row r="15484" spans="1:16" hidden="1" x14ac:dyDescent="0.25">
      <c r="A15484" t="s">
        <v>789</v>
      </c>
      <c r="B15484" t="s">
        <v>790</v>
      </c>
      <c r="C15484" t="s">
        <v>782</v>
      </c>
      <c r="D15484" t="s">
        <v>362</v>
      </c>
      <c r="E15484" t="s">
        <v>791</v>
      </c>
      <c r="F15484" t="s">
        <v>188</v>
      </c>
      <c r="G15484" t="s">
        <v>196</v>
      </c>
      <c r="H15484" t="s">
        <v>213</v>
      </c>
      <c r="I15484" t="s">
        <v>214</v>
      </c>
      <c r="K15484" t="s">
        <v>215</v>
      </c>
      <c r="O15484" t="s">
        <v>266</v>
      </c>
      <c r="P15484">
        <v>2050</v>
      </c>
    </row>
    <row r="15485" spans="1:16" hidden="1" x14ac:dyDescent="0.25">
      <c r="A15485" t="s">
        <v>789</v>
      </c>
      <c r="B15485" t="s">
        <v>790</v>
      </c>
      <c r="C15485" t="s">
        <v>782</v>
      </c>
      <c r="D15485" t="s">
        <v>362</v>
      </c>
      <c r="E15485" t="s">
        <v>791</v>
      </c>
      <c r="F15485" t="s">
        <v>188</v>
      </c>
      <c r="G15485" t="s">
        <v>196</v>
      </c>
      <c r="H15485" t="s">
        <v>355</v>
      </c>
      <c r="I15485" t="s">
        <v>136</v>
      </c>
      <c r="K15485" t="s">
        <v>276</v>
      </c>
      <c r="O15485" t="s">
        <v>195</v>
      </c>
      <c r="P15485">
        <v>2015</v>
      </c>
    </row>
    <row r="15486" spans="1:16" hidden="1" x14ac:dyDescent="0.25">
      <c r="A15486" t="s">
        <v>789</v>
      </c>
      <c r="B15486" t="s">
        <v>790</v>
      </c>
      <c r="C15486" t="s">
        <v>782</v>
      </c>
      <c r="D15486" t="s">
        <v>362</v>
      </c>
      <c r="E15486" t="s">
        <v>791</v>
      </c>
      <c r="F15486" t="s">
        <v>188</v>
      </c>
      <c r="G15486" t="s">
        <v>196</v>
      </c>
      <c r="H15486" t="s">
        <v>355</v>
      </c>
      <c r="I15486" t="s">
        <v>136</v>
      </c>
      <c r="K15486" t="s">
        <v>276</v>
      </c>
      <c r="O15486" t="s">
        <v>195</v>
      </c>
      <c r="P15486">
        <v>2020</v>
      </c>
    </row>
    <row r="15487" spans="1:16" hidden="1" x14ac:dyDescent="0.25">
      <c r="A15487" t="s">
        <v>789</v>
      </c>
      <c r="B15487" t="s">
        <v>790</v>
      </c>
      <c r="C15487" t="s">
        <v>782</v>
      </c>
      <c r="D15487" t="s">
        <v>362</v>
      </c>
      <c r="E15487" t="s">
        <v>791</v>
      </c>
      <c r="F15487" t="s">
        <v>188</v>
      </c>
      <c r="G15487" t="s">
        <v>196</v>
      </c>
      <c r="H15487" t="s">
        <v>355</v>
      </c>
      <c r="I15487" t="s">
        <v>136</v>
      </c>
      <c r="K15487" t="s">
        <v>276</v>
      </c>
      <c r="O15487" t="s">
        <v>265</v>
      </c>
      <c r="P15487">
        <v>2020</v>
      </c>
    </row>
    <row r="15488" spans="1:16" hidden="1" x14ac:dyDescent="0.25">
      <c r="A15488" t="s">
        <v>789</v>
      </c>
      <c r="B15488" t="s">
        <v>790</v>
      </c>
      <c r="C15488" t="s">
        <v>782</v>
      </c>
      <c r="D15488" t="s">
        <v>362</v>
      </c>
      <c r="E15488" t="s">
        <v>791</v>
      </c>
      <c r="F15488" t="s">
        <v>188</v>
      </c>
      <c r="G15488" t="s">
        <v>196</v>
      </c>
      <c r="H15488" t="s">
        <v>355</v>
      </c>
      <c r="I15488" t="s">
        <v>136</v>
      </c>
      <c r="K15488" t="s">
        <v>276</v>
      </c>
      <c r="O15488" t="s">
        <v>266</v>
      </c>
      <c r="P15488">
        <v>2020</v>
      </c>
    </row>
    <row r="15489" spans="1:17" hidden="1" x14ac:dyDescent="0.25">
      <c r="A15489" t="s">
        <v>789</v>
      </c>
      <c r="B15489" t="s">
        <v>790</v>
      </c>
      <c r="C15489" t="s">
        <v>782</v>
      </c>
      <c r="D15489" t="s">
        <v>362</v>
      </c>
      <c r="E15489" t="s">
        <v>791</v>
      </c>
      <c r="F15489" t="s">
        <v>188</v>
      </c>
      <c r="G15489" t="s">
        <v>196</v>
      </c>
      <c r="H15489" t="s">
        <v>355</v>
      </c>
      <c r="I15489" t="s">
        <v>136</v>
      </c>
      <c r="K15489" t="s">
        <v>276</v>
      </c>
      <c r="O15489" t="s">
        <v>195</v>
      </c>
      <c r="P15489">
        <v>2030</v>
      </c>
    </row>
    <row r="15490" spans="1:17" hidden="1" x14ac:dyDescent="0.25">
      <c r="A15490" t="s">
        <v>789</v>
      </c>
      <c r="B15490" t="s">
        <v>790</v>
      </c>
      <c r="C15490" t="s">
        <v>782</v>
      </c>
      <c r="D15490" t="s">
        <v>362</v>
      </c>
      <c r="E15490" t="s">
        <v>791</v>
      </c>
      <c r="F15490" t="s">
        <v>188</v>
      </c>
      <c r="G15490" t="s">
        <v>196</v>
      </c>
      <c r="H15490" t="s">
        <v>355</v>
      </c>
      <c r="I15490" t="s">
        <v>136</v>
      </c>
      <c r="K15490" t="s">
        <v>276</v>
      </c>
      <c r="O15490" t="s">
        <v>195</v>
      </c>
      <c r="P15490">
        <v>2050</v>
      </c>
    </row>
    <row r="15491" spans="1:17" hidden="1" x14ac:dyDescent="0.25">
      <c r="A15491" t="s">
        <v>789</v>
      </c>
      <c r="B15491" t="s">
        <v>790</v>
      </c>
      <c r="C15491" t="s">
        <v>782</v>
      </c>
      <c r="D15491" t="s">
        <v>362</v>
      </c>
      <c r="E15491" t="s">
        <v>791</v>
      </c>
      <c r="F15491" t="s">
        <v>188</v>
      </c>
      <c r="G15491" t="s">
        <v>196</v>
      </c>
      <c r="H15491" t="s">
        <v>355</v>
      </c>
      <c r="I15491" t="s">
        <v>136</v>
      </c>
      <c r="K15491" t="s">
        <v>276</v>
      </c>
      <c r="O15491" t="s">
        <v>265</v>
      </c>
      <c r="P15491">
        <v>2050</v>
      </c>
    </row>
    <row r="15492" spans="1:17" hidden="1" x14ac:dyDescent="0.25">
      <c r="A15492" t="s">
        <v>789</v>
      </c>
      <c r="B15492" t="s">
        <v>790</v>
      </c>
      <c r="C15492" t="s">
        <v>782</v>
      </c>
      <c r="D15492" t="s">
        <v>362</v>
      </c>
      <c r="E15492" t="s">
        <v>791</v>
      </c>
      <c r="F15492" t="s">
        <v>188</v>
      </c>
      <c r="G15492" t="s">
        <v>196</v>
      </c>
      <c r="H15492" t="s">
        <v>355</v>
      </c>
      <c r="I15492" t="s">
        <v>136</v>
      </c>
      <c r="K15492" t="s">
        <v>276</v>
      </c>
      <c r="O15492" t="s">
        <v>266</v>
      </c>
      <c r="P15492">
        <v>2050</v>
      </c>
    </row>
    <row r="15493" spans="1:17" hidden="1" x14ac:dyDescent="0.25">
      <c r="A15493" t="s">
        <v>789</v>
      </c>
      <c r="B15493" t="s">
        <v>790</v>
      </c>
      <c r="C15493" t="s">
        <v>782</v>
      </c>
      <c r="D15493" t="s">
        <v>362</v>
      </c>
      <c r="E15493" t="s">
        <v>791</v>
      </c>
      <c r="F15493" t="s">
        <v>188</v>
      </c>
      <c r="G15493" t="s">
        <v>196</v>
      </c>
      <c r="H15493" t="s">
        <v>216</v>
      </c>
      <c r="I15493" t="s">
        <v>217</v>
      </c>
      <c r="K15493" t="s">
        <v>203</v>
      </c>
      <c r="O15493" t="s">
        <v>195</v>
      </c>
      <c r="P15493">
        <v>2015</v>
      </c>
    </row>
    <row r="15494" spans="1:17" hidden="1" x14ac:dyDescent="0.25">
      <c r="A15494" t="s">
        <v>789</v>
      </c>
      <c r="B15494" t="s">
        <v>790</v>
      </c>
      <c r="C15494" t="s">
        <v>782</v>
      </c>
      <c r="D15494" t="s">
        <v>362</v>
      </c>
      <c r="E15494" t="s">
        <v>791</v>
      </c>
      <c r="F15494" t="s">
        <v>188</v>
      </c>
      <c r="G15494" t="s">
        <v>196</v>
      </c>
      <c r="H15494" t="s">
        <v>216</v>
      </c>
      <c r="I15494" t="s">
        <v>217</v>
      </c>
      <c r="K15494" t="s">
        <v>203</v>
      </c>
      <c r="O15494" t="s">
        <v>195</v>
      </c>
      <c r="P15494">
        <v>2020</v>
      </c>
    </row>
    <row r="15495" spans="1:17" hidden="1" x14ac:dyDescent="0.25">
      <c r="A15495" t="s">
        <v>789</v>
      </c>
      <c r="B15495" t="s">
        <v>790</v>
      </c>
      <c r="C15495" t="s">
        <v>782</v>
      </c>
      <c r="D15495" t="s">
        <v>362</v>
      </c>
      <c r="E15495" t="s">
        <v>791</v>
      </c>
      <c r="F15495" t="s">
        <v>188</v>
      </c>
      <c r="G15495" t="s">
        <v>196</v>
      </c>
      <c r="H15495" t="s">
        <v>216</v>
      </c>
      <c r="I15495" t="s">
        <v>217</v>
      </c>
      <c r="K15495" t="s">
        <v>203</v>
      </c>
      <c r="O15495" t="s">
        <v>265</v>
      </c>
      <c r="P15495">
        <v>2020</v>
      </c>
    </row>
    <row r="15496" spans="1:17" hidden="1" x14ac:dyDescent="0.25">
      <c r="A15496" t="s">
        <v>789</v>
      </c>
      <c r="B15496" t="s">
        <v>790</v>
      </c>
      <c r="C15496" t="s">
        <v>782</v>
      </c>
      <c r="D15496" t="s">
        <v>362</v>
      </c>
      <c r="E15496" t="s">
        <v>791</v>
      </c>
      <c r="F15496" t="s">
        <v>188</v>
      </c>
      <c r="G15496" t="s">
        <v>196</v>
      </c>
      <c r="H15496" t="s">
        <v>216</v>
      </c>
      <c r="I15496" t="s">
        <v>217</v>
      </c>
      <c r="K15496" t="s">
        <v>203</v>
      </c>
      <c r="O15496" t="s">
        <v>266</v>
      </c>
      <c r="P15496">
        <v>2020</v>
      </c>
    </row>
    <row r="15497" spans="1:17" hidden="1" x14ac:dyDescent="0.25">
      <c r="A15497" t="s">
        <v>789</v>
      </c>
      <c r="B15497" t="s">
        <v>790</v>
      </c>
      <c r="C15497" t="s">
        <v>782</v>
      </c>
      <c r="D15497" t="s">
        <v>362</v>
      </c>
      <c r="E15497" t="s">
        <v>791</v>
      </c>
      <c r="F15497" t="s">
        <v>188</v>
      </c>
      <c r="G15497" t="s">
        <v>196</v>
      </c>
      <c r="H15497" t="s">
        <v>216</v>
      </c>
      <c r="I15497" t="s">
        <v>217</v>
      </c>
      <c r="K15497" t="s">
        <v>203</v>
      </c>
      <c r="O15497" t="s">
        <v>195</v>
      </c>
      <c r="P15497">
        <v>2030</v>
      </c>
    </row>
    <row r="15498" spans="1:17" hidden="1" x14ac:dyDescent="0.25">
      <c r="A15498" t="s">
        <v>789</v>
      </c>
      <c r="B15498" t="s">
        <v>790</v>
      </c>
      <c r="C15498" t="s">
        <v>782</v>
      </c>
      <c r="D15498" t="s">
        <v>362</v>
      </c>
      <c r="E15498" t="s">
        <v>791</v>
      </c>
      <c r="F15498" t="s">
        <v>188</v>
      </c>
      <c r="G15498" t="s">
        <v>196</v>
      </c>
      <c r="H15498" t="s">
        <v>216</v>
      </c>
      <c r="I15498" t="s">
        <v>217</v>
      </c>
      <c r="K15498" t="s">
        <v>203</v>
      </c>
      <c r="O15498" t="s">
        <v>195</v>
      </c>
      <c r="P15498">
        <v>2050</v>
      </c>
    </row>
    <row r="15499" spans="1:17" hidden="1" x14ac:dyDescent="0.25">
      <c r="A15499" t="s">
        <v>789</v>
      </c>
      <c r="B15499" t="s">
        <v>790</v>
      </c>
      <c r="C15499" t="s">
        <v>782</v>
      </c>
      <c r="D15499" t="s">
        <v>362</v>
      </c>
      <c r="E15499" t="s">
        <v>791</v>
      </c>
      <c r="F15499" t="s">
        <v>188</v>
      </c>
      <c r="G15499" t="s">
        <v>196</v>
      </c>
      <c r="H15499" t="s">
        <v>216</v>
      </c>
      <c r="I15499" t="s">
        <v>217</v>
      </c>
      <c r="K15499" t="s">
        <v>203</v>
      </c>
      <c r="O15499" t="s">
        <v>265</v>
      </c>
      <c r="P15499">
        <v>2050</v>
      </c>
    </row>
    <row r="15500" spans="1:17" hidden="1" x14ac:dyDescent="0.25">
      <c r="A15500" t="s">
        <v>789</v>
      </c>
      <c r="B15500" t="s">
        <v>790</v>
      </c>
      <c r="C15500" t="s">
        <v>782</v>
      </c>
      <c r="D15500" t="s">
        <v>362</v>
      </c>
      <c r="E15500" t="s">
        <v>791</v>
      </c>
      <c r="F15500" t="s">
        <v>188</v>
      </c>
      <c r="G15500" t="s">
        <v>196</v>
      </c>
      <c r="H15500" t="s">
        <v>216</v>
      </c>
      <c r="I15500" t="s">
        <v>217</v>
      </c>
      <c r="K15500" t="s">
        <v>203</v>
      </c>
      <c r="O15500" t="s">
        <v>266</v>
      </c>
      <c r="P15500">
        <v>2050</v>
      </c>
    </row>
    <row r="15501" spans="1:17" hidden="1" x14ac:dyDescent="0.2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hidden="1" x14ac:dyDescent="0.2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hidden="1" x14ac:dyDescent="0.2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hidden="1" x14ac:dyDescent="0.2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hidden="1" x14ac:dyDescent="0.2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hidden="1" x14ac:dyDescent="0.2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hidden="1" x14ac:dyDescent="0.2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hidden="1" x14ac:dyDescent="0.2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hidden="1" x14ac:dyDescent="0.2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hidden="1" x14ac:dyDescent="0.2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hidden="1" x14ac:dyDescent="0.2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hidden="1" x14ac:dyDescent="0.2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hidden="1" x14ac:dyDescent="0.2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hidden="1" x14ac:dyDescent="0.2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hidden="1" x14ac:dyDescent="0.2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hidden="1" x14ac:dyDescent="0.2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hidden="1" x14ac:dyDescent="0.2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hidden="1" x14ac:dyDescent="0.2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hidden="1" x14ac:dyDescent="0.2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hidden="1" x14ac:dyDescent="0.2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hidden="1" x14ac:dyDescent="0.2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hidden="1" x14ac:dyDescent="0.2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hidden="1" x14ac:dyDescent="0.2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hidden="1" x14ac:dyDescent="0.2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hidden="1" x14ac:dyDescent="0.2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hidden="1" x14ac:dyDescent="0.2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hidden="1" x14ac:dyDescent="0.2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hidden="1" x14ac:dyDescent="0.2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hidden="1" x14ac:dyDescent="0.2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hidden="1" x14ac:dyDescent="0.2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hidden="1" x14ac:dyDescent="0.2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hidden="1" x14ac:dyDescent="0.2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hidden="1" x14ac:dyDescent="0.2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hidden="1" x14ac:dyDescent="0.2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hidden="1" x14ac:dyDescent="0.2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hidden="1" x14ac:dyDescent="0.2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hidden="1" x14ac:dyDescent="0.2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hidden="1" x14ac:dyDescent="0.2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hidden="1" x14ac:dyDescent="0.2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hidden="1" x14ac:dyDescent="0.2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hidden="1" x14ac:dyDescent="0.2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hidden="1" x14ac:dyDescent="0.2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hidden="1" x14ac:dyDescent="0.2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hidden="1" x14ac:dyDescent="0.2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hidden="1" x14ac:dyDescent="0.2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hidden="1" x14ac:dyDescent="0.2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hidden="1" x14ac:dyDescent="0.2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hidden="1" x14ac:dyDescent="0.2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hidden="1" x14ac:dyDescent="0.2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hidden="1" x14ac:dyDescent="0.2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hidden="1" x14ac:dyDescent="0.2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hidden="1" x14ac:dyDescent="0.2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hidden="1" x14ac:dyDescent="0.2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hidden="1" x14ac:dyDescent="0.2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hidden="1" x14ac:dyDescent="0.2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hidden="1" x14ac:dyDescent="0.2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hidden="1" x14ac:dyDescent="0.2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hidden="1" x14ac:dyDescent="0.2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hidden="1" x14ac:dyDescent="0.2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hidden="1" x14ac:dyDescent="0.2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hidden="1" x14ac:dyDescent="0.2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hidden="1" x14ac:dyDescent="0.2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hidden="1" x14ac:dyDescent="0.2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hidden="1" x14ac:dyDescent="0.2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hidden="1" x14ac:dyDescent="0.2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hidden="1" x14ac:dyDescent="0.2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hidden="1" x14ac:dyDescent="0.2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hidden="1" x14ac:dyDescent="0.2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hidden="1" x14ac:dyDescent="0.2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hidden="1" x14ac:dyDescent="0.2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hidden="1" x14ac:dyDescent="0.2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hidden="1" x14ac:dyDescent="0.2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hidden="1" x14ac:dyDescent="0.2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hidden="1" x14ac:dyDescent="0.2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hidden="1" x14ac:dyDescent="0.2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hidden="1" x14ac:dyDescent="0.2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hidden="1" x14ac:dyDescent="0.2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hidden="1" x14ac:dyDescent="0.2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hidden="1" x14ac:dyDescent="0.2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hidden="1" x14ac:dyDescent="0.2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hidden="1" x14ac:dyDescent="0.2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hidden="1" x14ac:dyDescent="0.2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hidden="1" x14ac:dyDescent="0.2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hidden="1" x14ac:dyDescent="0.2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hidden="1" x14ac:dyDescent="0.2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hidden="1" x14ac:dyDescent="0.2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hidden="1" x14ac:dyDescent="0.2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hidden="1" x14ac:dyDescent="0.2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hidden="1" x14ac:dyDescent="0.2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hidden="1" x14ac:dyDescent="0.2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hidden="1" x14ac:dyDescent="0.2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hidden="1" x14ac:dyDescent="0.2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hidden="1" x14ac:dyDescent="0.2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hidden="1" x14ac:dyDescent="0.2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hidden="1" x14ac:dyDescent="0.2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hidden="1" x14ac:dyDescent="0.2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hidden="1" x14ac:dyDescent="0.2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hidden="1" x14ac:dyDescent="0.2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hidden="1" x14ac:dyDescent="0.2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hidden="1" x14ac:dyDescent="0.2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hidden="1" x14ac:dyDescent="0.2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hidden="1" x14ac:dyDescent="0.2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hidden="1" x14ac:dyDescent="0.2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hidden="1" x14ac:dyDescent="0.2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hidden="1" x14ac:dyDescent="0.2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hidden="1" x14ac:dyDescent="0.2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hidden="1" x14ac:dyDescent="0.2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hidden="1" x14ac:dyDescent="0.2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hidden="1" x14ac:dyDescent="0.2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hidden="1" x14ac:dyDescent="0.2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hidden="1" x14ac:dyDescent="0.2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hidden="1" x14ac:dyDescent="0.2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hidden="1" x14ac:dyDescent="0.2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hidden="1" x14ac:dyDescent="0.2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hidden="1" x14ac:dyDescent="0.2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hidden="1" x14ac:dyDescent="0.2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hidden="1" x14ac:dyDescent="0.2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hidden="1" x14ac:dyDescent="0.2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hidden="1" x14ac:dyDescent="0.2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hidden="1" x14ac:dyDescent="0.2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hidden="1" x14ac:dyDescent="0.2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hidden="1" x14ac:dyDescent="0.2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hidden="1" x14ac:dyDescent="0.2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hidden="1" x14ac:dyDescent="0.2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hidden="1" x14ac:dyDescent="0.2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hidden="1" x14ac:dyDescent="0.2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hidden="1" x14ac:dyDescent="0.2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hidden="1" x14ac:dyDescent="0.2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hidden="1" x14ac:dyDescent="0.2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hidden="1" x14ac:dyDescent="0.2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hidden="1" x14ac:dyDescent="0.2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hidden="1" x14ac:dyDescent="0.2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hidden="1" x14ac:dyDescent="0.2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hidden="1" x14ac:dyDescent="0.2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hidden="1" x14ac:dyDescent="0.2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hidden="1" x14ac:dyDescent="0.2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hidden="1" x14ac:dyDescent="0.2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hidden="1" x14ac:dyDescent="0.2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hidden="1" x14ac:dyDescent="0.2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hidden="1" x14ac:dyDescent="0.2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hidden="1" x14ac:dyDescent="0.2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hidden="1" x14ac:dyDescent="0.2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hidden="1" x14ac:dyDescent="0.2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hidden="1" x14ac:dyDescent="0.2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hidden="1" x14ac:dyDescent="0.2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hidden="1" x14ac:dyDescent="0.2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hidden="1" x14ac:dyDescent="0.2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hidden="1" x14ac:dyDescent="0.2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hidden="1" x14ac:dyDescent="0.2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hidden="1" x14ac:dyDescent="0.2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hidden="1" x14ac:dyDescent="0.2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hidden="1" x14ac:dyDescent="0.2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hidden="1" x14ac:dyDescent="0.2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hidden="1" x14ac:dyDescent="0.2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hidden="1" x14ac:dyDescent="0.2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hidden="1" x14ac:dyDescent="0.2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hidden="1" x14ac:dyDescent="0.2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hidden="1" x14ac:dyDescent="0.2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hidden="1" x14ac:dyDescent="0.2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hidden="1" x14ac:dyDescent="0.2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hidden="1" x14ac:dyDescent="0.2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hidden="1" x14ac:dyDescent="0.2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hidden="1" x14ac:dyDescent="0.2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hidden="1" x14ac:dyDescent="0.2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hidden="1" x14ac:dyDescent="0.2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hidden="1" x14ac:dyDescent="0.2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hidden="1" x14ac:dyDescent="0.2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hidden="1" x14ac:dyDescent="0.2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hidden="1" x14ac:dyDescent="0.2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hidden="1" x14ac:dyDescent="0.2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hidden="1" x14ac:dyDescent="0.2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hidden="1" x14ac:dyDescent="0.2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hidden="1" x14ac:dyDescent="0.2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hidden="1" x14ac:dyDescent="0.2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hidden="1" x14ac:dyDescent="0.2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hidden="1" x14ac:dyDescent="0.2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hidden="1" x14ac:dyDescent="0.2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hidden="1" x14ac:dyDescent="0.2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hidden="1" x14ac:dyDescent="0.2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hidden="1" x14ac:dyDescent="0.2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hidden="1" x14ac:dyDescent="0.2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hidden="1" x14ac:dyDescent="0.2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hidden="1" x14ac:dyDescent="0.2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hidden="1" x14ac:dyDescent="0.2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hidden="1" x14ac:dyDescent="0.2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hidden="1" x14ac:dyDescent="0.2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hidden="1" x14ac:dyDescent="0.2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hidden="1" x14ac:dyDescent="0.2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hidden="1" x14ac:dyDescent="0.2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hidden="1" x14ac:dyDescent="0.2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hidden="1" x14ac:dyDescent="0.25">
      <c r="A15691" t="s">
        <v>796</v>
      </c>
      <c r="B15691" t="s">
        <v>797</v>
      </c>
      <c r="C15691" t="s">
        <v>798</v>
      </c>
      <c r="D15691" t="s">
        <v>473</v>
      </c>
      <c r="E15691" t="s">
        <v>640</v>
      </c>
      <c r="F15691" t="s">
        <v>349</v>
      </c>
      <c r="G15691" t="s">
        <v>196</v>
      </c>
      <c r="H15691" t="s">
        <v>353</v>
      </c>
      <c r="I15691" t="s">
        <v>135</v>
      </c>
      <c r="K15691" t="s">
        <v>192</v>
      </c>
      <c r="O15691" t="s">
        <v>265</v>
      </c>
      <c r="P15691">
        <v>2030</v>
      </c>
    </row>
    <row r="15692" spans="1:17" hidden="1" x14ac:dyDescent="0.25">
      <c r="A15692" t="s">
        <v>796</v>
      </c>
      <c r="B15692" t="s">
        <v>797</v>
      </c>
      <c r="C15692" t="s">
        <v>798</v>
      </c>
      <c r="D15692" t="s">
        <v>473</v>
      </c>
      <c r="E15692" t="s">
        <v>640</v>
      </c>
      <c r="F15692" t="s">
        <v>349</v>
      </c>
      <c r="G15692" t="s">
        <v>196</v>
      </c>
      <c r="H15692" t="s">
        <v>353</v>
      </c>
      <c r="I15692" t="s">
        <v>135</v>
      </c>
      <c r="K15692" t="s">
        <v>192</v>
      </c>
      <c r="O15692" t="s">
        <v>266</v>
      </c>
      <c r="P15692">
        <v>2030</v>
      </c>
    </row>
    <row r="15693" spans="1:17" hidden="1" x14ac:dyDescent="0.2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hidden="1" x14ac:dyDescent="0.2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hidden="1" x14ac:dyDescent="0.2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hidden="1" x14ac:dyDescent="0.2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hidden="1" x14ac:dyDescent="0.2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hidden="1" x14ac:dyDescent="0.2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hidden="1" x14ac:dyDescent="0.2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hidden="1" x14ac:dyDescent="0.2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hidden="1" x14ac:dyDescent="0.2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hidden="1" x14ac:dyDescent="0.2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hidden="1" x14ac:dyDescent="0.2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hidden="1" x14ac:dyDescent="0.25">
      <c r="A15704" t="s">
        <v>796</v>
      </c>
      <c r="B15704" t="s">
        <v>797</v>
      </c>
      <c r="C15704" t="s">
        <v>798</v>
      </c>
      <c r="D15704" t="s">
        <v>473</v>
      </c>
      <c r="E15704" t="s">
        <v>640</v>
      </c>
      <c r="F15704" t="s">
        <v>349</v>
      </c>
      <c r="G15704" t="s">
        <v>196</v>
      </c>
      <c r="H15704" t="s">
        <v>474</v>
      </c>
      <c r="I15704" t="s">
        <v>214</v>
      </c>
      <c r="K15704" t="s">
        <v>475</v>
      </c>
      <c r="O15704" t="s">
        <v>265</v>
      </c>
      <c r="P15704">
        <v>2030</v>
      </c>
    </row>
    <row r="15705" spans="1:17" hidden="1" x14ac:dyDescent="0.25">
      <c r="A15705" t="s">
        <v>796</v>
      </c>
      <c r="B15705" t="s">
        <v>797</v>
      </c>
      <c r="C15705" t="s">
        <v>798</v>
      </c>
      <c r="D15705" t="s">
        <v>473</v>
      </c>
      <c r="E15705" t="s">
        <v>640</v>
      </c>
      <c r="F15705" t="s">
        <v>349</v>
      </c>
      <c r="G15705" t="s">
        <v>196</v>
      </c>
      <c r="H15705" t="s">
        <v>474</v>
      </c>
      <c r="I15705" t="s">
        <v>214</v>
      </c>
      <c r="K15705" t="s">
        <v>475</v>
      </c>
      <c r="O15705" t="s">
        <v>266</v>
      </c>
      <c r="P15705">
        <v>2030</v>
      </c>
    </row>
    <row r="15706" spans="1:17" hidden="1" x14ac:dyDescent="0.2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hidden="1" x14ac:dyDescent="0.2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hidden="1" x14ac:dyDescent="0.2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hidden="1" x14ac:dyDescent="0.2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hidden="1" x14ac:dyDescent="0.2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hidden="1" x14ac:dyDescent="0.2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hidden="1" x14ac:dyDescent="0.2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hidden="1" x14ac:dyDescent="0.2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hidden="1" x14ac:dyDescent="0.25">
      <c r="A15714" t="s">
        <v>796</v>
      </c>
      <c r="B15714" t="s">
        <v>797</v>
      </c>
      <c r="C15714" t="s">
        <v>798</v>
      </c>
      <c r="D15714" t="s">
        <v>473</v>
      </c>
      <c r="E15714" t="s">
        <v>640</v>
      </c>
      <c r="F15714" t="s">
        <v>349</v>
      </c>
      <c r="G15714" t="s">
        <v>196</v>
      </c>
      <c r="H15714" t="s">
        <v>355</v>
      </c>
      <c r="I15714" t="s">
        <v>136</v>
      </c>
      <c r="K15714" t="s">
        <v>276</v>
      </c>
      <c r="O15714" t="s">
        <v>265</v>
      </c>
      <c r="P15714">
        <v>2030</v>
      </c>
    </row>
    <row r="15715" spans="1:17" hidden="1" x14ac:dyDescent="0.25">
      <c r="A15715" t="s">
        <v>796</v>
      </c>
      <c r="B15715" t="s">
        <v>797</v>
      </c>
      <c r="C15715" t="s">
        <v>798</v>
      </c>
      <c r="D15715" t="s">
        <v>473</v>
      </c>
      <c r="E15715" t="s">
        <v>640</v>
      </c>
      <c r="F15715" t="s">
        <v>349</v>
      </c>
      <c r="G15715" t="s">
        <v>196</v>
      </c>
      <c r="H15715" t="s">
        <v>355</v>
      </c>
      <c r="I15715" t="s">
        <v>136</v>
      </c>
      <c r="K15715" t="s">
        <v>276</v>
      </c>
      <c r="O15715" t="s">
        <v>266</v>
      </c>
      <c r="P15715">
        <v>2030</v>
      </c>
    </row>
    <row r="15716" spans="1:17" hidden="1" x14ac:dyDescent="0.2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hidden="1" x14ac:dyDescent="0.2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hidden="1" x14ac:dyDescent="0.2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hidden="1" x14ac:dyDescent="0.2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hidden="1" x14ac:dyDescent="0.2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hidden="1" x14ac:dyDescent="0.2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hidden="1" x14ac:dyDescent="0.2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hidden="1" x14ac:dyDescent="0.2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hidden="1" x14ac:dyDescent="0.25">
      <c r="A15724" t="s">
        <v>796</v>
      </c>
      <c r="B15724" t="s">
        <v>797</v>
      </c>
      <c r="C15724" t="s">
        <v>798</v>
      </c>
      <c r="D15724" t="s">
        <v>473</v>
      </c>
      <c r="E15724" t="s">
        <v>640</v>
      </c>
      <c r="F15724" t="s">
        <v>349</v>
      </c>
      <c r="G15724" t="s">
        <v>196</v>
      </c>
      <c r="H15724" t="s">
        <v>216</v>
      </c>
      <c r="I15724" t="s">
        <v>217</v>
      </c>
      <c r="K15724" t="s">
        <v>203</v>
      </c>
      <c r="O15724" t="s">
        <v>265</v>
      </c>
      <c r="P15724">
        <v>2030</v>
      </c>
    </row>
    <row r="15725" spans="1:17" hidden="1" x14ac:dyDescent="0.25">
      <c r="A15725" t="s">
        <v>796</v>
      </c>
      <c r="B15725" t="s">
        <v>797</v>
      </c>
      <c r="C15725" t="s">
        <v>798</v>
      </c>
      <c r="D15725" t="s">
        <v>473</v>
      </c>
      <c r="E15725" t="s">
        <v>640</v>
      </c>
      <c r="F15725" t="s">
        <v>349</v>
      </c>
      <c r="G15725" t="s">
        <v>196</v>
      </c>
      <c r="H15725" t="s">
        <v>216</v>
      </c>
      <c r="I15725" t="s">
        <v>217</v>
      </c>
      <c r="K15725" t="s">
        <v>203</v>
      </c>
      <c r="O15725" t="s">
        <v>266</v>
      </c>
      <c r="P15725">
        <v>2030</v>
      </c>
    </row>
    <row r="15726" spans="1:17" hidden="1" x14ac:dyDescent="0.2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hidden="1" x14ac:dyDescent="0.2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hidden="1" x14ac:dyDescent="0.2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hidden="1" x14ac:dyDescent="0.2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hidden="1" x14ac:dyDescent="0.2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hidden="1" x14ac:dyDescent="0.2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hidden="1" x14ac:dyDescent="0.2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hidden="1" x14ac:dyDescent="0.2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hidden="1" x14ac:dyDescent="0.25">
      <c r="A15734" t="s">
        <v>796</v>
      </c>
      <c r="B15734" t="s">
        <v>797</v>
      </c>
      <c r="C15734" t="s">
        <v>798</v>
      </c>
      <c r="D15734" t="s">
        <v>473</v>
      </c>
      <c r="E15734" t="s">
        <v>640</v>
      </c>
      <c r="F15734" t="s">
        <v>349</v>
      </c>
      <c r="G15734" t="s">
        <v>196</v>
      </c>
      <c r="H15734" t="s">
        <v>201</v>
      </c>
      <c r="I15734" t="s">
        <v>202</v>
      </c>
      <c r="K15734" t="s">
        <v>203</v>
      </c>
      <c r="O15734" t="s">
        <v>265</v>
      </c>
      <c r="P15734">
        <v>2030</v>
      </c>
    </row>
    <row r="15735" spans="1:17" hidden="1" x14ac:dyDescent="0.25">
      <c r="A15735" t="s">
        <v>796</v>
      </c>
      <c r="B15735" t="s">
        <v>797</v>
      </c>
      <c r="C15735" t="s">
        <v>798</v>
      </c>
      <c r="D15735" t="s">
        <v>473</v>
      </c>
      <c r="E15735" t="s">
        <v>640</v>
      </c>
      <c r="F15735" t="s">
        <v>349</v>
      </c>
      <c r="G15735" t="s">
        <v>196</v>
      </c>
      <c r="H15735" t="s">
        <v>201</v>
      </c>
      <c r="I15735" t="s">
        <v>202</v>
      </c>
      <c r="K15735" t="s">
        <v>203</v>
      </c>
      <c r="O15735" t="s">
        <v>266</v>
      </c>
      <c r="P15735">
        <v>2030</v>
      </c>
    </row>
    <row r="15736" spans="1:17" hidden="1" x14ac:dyDescent="0.2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hidden="1" x14ac:dyDescent="0.2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hidden="1" x14ac:dyDescent="0.2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hidden="1" x14ac:dyDescent="0.2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hidden="1" x14ac:dyDescent="0.2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hidden="1" x14ac:dyDescent="0.2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hidden="1" x14ac:dyDescent="0.2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hidden="1" x14ac:dyDescent="0.2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hidden="1" x14ac:dyDescent="0.25">
      <c r="A15744" t="s">
        <v>796</v>
      </c>
      <c r="B15744" t="s">
        <v>797</v>
      </c>
      <c r="C15744" t="s">
        <v>798</v>
      </c>
      <c r="D15744" t="s">
        <v>473</v>
      </c>
      <c r="E15744" t="s">
        <v>640</v>
      </c>
      <c r="F15744" t="s">
        <v>349</v>
      </c>
      <c r="G15744" t="s">
        <v>244</v>
      </c>
      <c r="H15744" t="s">
        <v>358</v>
      </c>
      <c r="I15744" t="s">
        <v>307</v>
      </c>
      <c r="K15744" t="s">
        <v>78</v>
      </c>
      <c r="O15744" t="s">
        <v>265</v>
      </c>
      <c r="P15744">
        <v>2030</v>
      </c>
    </row>
    <row r="15745" spans="1:17" hidden="1" x14ac:dyDescent="0.25">
      <c r="A15745" t="s">
        <v>796</v>
      </c>
      <c r="B15745" t="s">
        <v>797</v>
      </c>
      <c r="C15745" t="s">
        <v>798</v>
      </c>
      <c r="D15745" t="s">
        <v>473</v>
      </c>
      <c r="E15745" t="s">
        <v>640</v>
      </c>
      <c r="F15745" t="s">
        <v>349</v>
      </c>
      <c r="G15745" t="s">
        <v>244</v>
      </c>
      <c r="H15745" t="s">
        <v>358</v>
      </c>
      <c r="I15745" t="s">
        <v>307</v>
      </c>
      <c r="K15745" t="s">
        <v>78</v>
      </c>
      <c r="O15745" t="s">
        <v>266</v>
      </c>
      <c r="P15745">
        <v>2030</v>
      </c>
    </row>
    <row r="15746" spans="1:17" hidden="1" x14ac:dyDescent="0.2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hidden="1" x14ac:dyDescent="0.2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hidden="1" x14ac:dyDescent="0.2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hidden="1" x14ac:dyDescent="0.2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hidden="1" x14ac:dyDescent="0.2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hidden="1" x14ac:dyDescent="0.2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hidden="1" x14ac:dyDescent="0.2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hidden="1" x14ac:dyDescent="0.2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hidden="1" x14ac:dyDescent="0.25">
      <c r="A15754" t="s">
        <v>796</v>
      </c>
      <c r="B15754" t="s">
        <v>797</v>
      </c>
      <c r="C15754" t="s">
        <v>798</v>
      </c>
      <c r="D15754" t="s">
        <v>473</v>
      </c>
      <c r="E15754" t="s">
        <v>640</v>
      </c>
      <c r="F15754" t="s">
        <v>349</v>
      </c>
      <c r="G15754" t="s">
        <v>244</v>
      </c>
      <c r="H15754" t="s">
        <v>357</v>
      </c>
      <c r="I15754" t="s">
        <v>299</v>
      </c>
      <c r="K15754" t="s">
        <v>78</v>
      </c>
      <c r="O15754" t="s">
        <v>265</v>
      </c>
      <c r="P15754">
        <v>2030</v>
      </c>
    </row>
    <row r="15755" spans="1:17" hidden="1" x14ac:dyDescent="0.25">
      <c r="A15755" t="s">
        <v>796</v>
      </c>
      <c r="B15755" t="s">
        <v>797</v>
      </c>
      <c r="C15755" t="s">
        <v>798</v>
      </c>
      <c r="D15755" t="s">
        <v>473</v>
      </c>
      <c r="E15755" t="s">
        <v>640</v>
      </c>
      <c r="F15755" t="s">
        <v>349</v>
      </c>
      <c r="G15755" t="s">
        <v>244</v>
      </c>
      <c r="H15755" t="s">
        <v>357</v>
      </c>
      <c r="I15755" t="s">
        <v>299</v>
      </c>
      <c r="K15755" t="s">
        <v>78</v>
      </c>
      <c r="O15755" t="s">
        <v>266</v>
      </c>
      <c r="P15755">
        <v>2030</v>
      </c>
    </row>
    <row r="15756" spans="1:17" hidden="1" x14ac:dyDescent="0.2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hidden="1" x14ac:dyDescent="0.2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hidden="1" x14ac:dyDescent="0.2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hidden="1" x14ac:dyDescent="0.25">
      <c r="A15759" t="s">
        <v>796</v>
      </c>
      <c r="B15759" t="s">
        <v>797</v>
      </c>
      <c r="C15759" t="s">
        <v>798</v>
      </c>
      <c r="D15759" t="s">
        <v>473</v>
      </c>
      <c r="E15759" t="s">
        <v>640</v>
      </c>
      <c r="F15759" t="s">
        <v>349</v>
      </c>
      <c r="G15759" t="s">
        <v>219</v>
      </c>
      <c r="H15759" t="s">
        <v>679</v>
      </c>
      <c r="I15759" t="s">
        <v>231</v>
      </c>
      <c r="K15759" t="s">
        <v>222</v>
      </c>
      <c r="O15759" t="s">
        <v>195</v>
      </c>
      <c r="P15759">
        <v>2015</v>
      </c>
    </row>
    <row r="15760" spans="1:17" hidden="1" x14ac:dyDescent="0.25">
      <c r="A15760" t="s">
        <v>796</v>
      </c>
      <c r="B15760" t="s">
        <v>797</v>
      </c>
      <c r="C15760" t="s">
        <v>798</v>
      </c>
      <c r="D15760" t="s">
        <v>473</v>
      </c>
      <c r="E15760" t="s">
        <v>640</v>
      </c>
      <c r="F15760" t="s">
        <v>349</v>
      </c>
      <c r="G15760" t="s">
        <v>219</v>
      </c>
      <c r="H15760" t="s">
        <v>679</v>
      </c>
      <c r="I15760" t="s">
        <v>231</v>
      </c>
      <c r="K15760" t="s">
        <v>222</v>
      </c>
      <c r="O15760" t="s">
        <v>195</v>
      </c>
      <c r="P15760">
        <v>2020</v>
      </c>
    </row>
    <row r="15761" spans="1:16" hidden="1" x14ac:dyDescent="0.25">
      <c r="A15761" t="s">
        <v>796</v>
      </c>
      <c r="B15761" t="s">
        <v>797</v>
      </c>
      <c r="C15761" t="s">
        <v>798</v>
      </c>
      <c r="D15761" t="s">
        <v>473</v>
      </c>
      <c r="E15761" t="s">
        <v>640</v>
      </c>
      <c r="F15761" t="s">
        <v>349</v>
      </c>
      <c r="G15761" t="s">
        <v>219</v>
      </c>
      <c r="H15761" t="s">
        <v>679</v>
      </c>
      <c r="I15761" t="s">
        <v>231</v>
      </c>
      <c r="K15761" t="s">
        <v>222</v>
      </c>
      <c r="O15761" t="s">
        <v>265</v>
      </c>
      <c r="P15761">
        <v>2020</v>
      </c>
    </row>
    <row r="15762" spans="1:16" hidden="1" x14ac:dyDescent="0.25">
      <c r="A15762" t="s">
        <v>796</v>
      </c>
      <c r="B15762" t="s">
        <v>797</v>
      </c>
      <c r="C15762" t="s">
        <v>798</v>
      </c>
      <c r="D15762" t="s">
        <v>473</v>
      </c>
      <c r="E15762" t="s">
        <v>640</v>
      </c>
      <c r="F15762" t="s">
        <v>349</v>
      </c>
      <c r="G15762" t="s">
        <v>219</v>
      </c>
      <c r="H15762" t="s">
        <v>679</v>
      </c>
      <c r="I15762" t="s">
        <v>231</v>
      </c>
      <c r="K15762" t="s">
        <v>222</v>
      </c>
      <c r="O15762" t="s">
        <v>266</v>
      </c>
      <c r="P15762">
        <v>2020</v>
      </c>
    </row>
    <row r="15763" spans="1:16" hidden="1" x14ac:dyDescent="0.25">
      <c r="A15763" t="s">
        <v>796</v>
      </c>
      <c r="B15763" t="s">
        <v>797</v>
      </c>
      <c r="C15763" t="s">
        <v>798</v>
      </c>
      <c r="D15763" t="s">
        <v>473</v>
      </c>
      <c r="E15763" t="s">
        <v>640</v>
      </c>
      <c r="F15763" t="s">
        <v>349</v>
      </c>
      <c r="G15763" t="s">
        <v>219</v>
      </c>
      <c r="H15763" t="s">
        <v>679</v>
      </c>
      <c r="I15763" t="s">
        <v>231</v>
      </c>
      <c r="K15763" t="s">
        <v>222</v>
      </c>
      <c r="O15763" t="s">
        <v>195</v>
      </c>
      <c r="P15763">
        <v>2030</v>
      </c>
    </row>
    <row r="15764" spans="1:16" hidden="1" x14ac:dyDescent="0.25">
      <c r="A15764" t="s">
        <v>796</v>
      </c>
      <c r="B15764" t="s">
        <v>797</v>
      </c>
      <c r="C15764" t="s">
        <v>798</v>
      </c>
      <c r="D15764" t="s">
        <v>473</v>
      </c>
      <c r="E15764" t="s">
        <v>640</v>
      </c>
      <c r="F15764" t="s">
        <v>349</v>
      </c>
      <c r="G15764" t="s">
        <v>219</v>
      </c>
      <c r="H15764" t="s">
        <v>679</v>
      </c>
      <c r="I15764" t="s">
        <v>231</v>
      </c>
      <c r="K15764" t="s">
        <v>222</v>
      </c>
      <c r="O15764" t="s">
        <v>265</v>
      </c>
      <c r="P15764">
        <v>2030</v>
      </c>
    </row>
    <row r="15765" spans="1:16" hidden="1" x14ac:dyDescent="0.25">
      <c r="A15765" t="s">
        <v>796</v>
      </c>
      <c r="B15765" t="s">
        <v>797</v>
      </c>
      <c r="C15765" t="s">
        <v>798</v>
      </c>
      <c r="D15765" t="s">
        <v>473</v>
      </c>
      <c r="E15765" t="s">
        <v>640</v>
      </c>
      <c r="F15765" t="s">
        <v>349</v>
      </c>
      <c r="G15765" t="s">
        <v>219</v>
      </c>
      <c r="H15765" t="s">
        <v>679</v>
      </c>
      <c r="I15765" t="s">
        <v>231</v>
      </c>
      <c r="K15765" t="s">
        <v>222</v>
      </c>
      <c r="O15765" t="s">
        <v>266</v>
      </c>
      <c r="P15765">
        <v>2030</v>
      </c>
    </row>
    <row r="15766" spans="1:16" hidden="1" x14ac:dyDescent="0.25">
      <c r="A15766" t="s">
        <v>796</v>
      </c>
      <c r="B15766" t="s">
        <v>797</v>
      </c>
      <c r="C15766" t="s">
        <v>798</v>
      </c>
      <c r="D15766" t="s">
        <v>473</v>
      </c>
      <c r="E15766" t="s">
        <v>640</v>
      </c>
      <c r="F15766" t="s">
        <v>349</v>
      </c>
      <c r="G15766" t="s">
        <v>219</v>
      </c>
      <c r="H15766" t="s">
        <v>679</v>
      </c>
      <c r="I15766" t="s">
        <v>231</v>
      </c>
      <c r="K15766" t="s">
        <v>222</v>
      </c>
      <c r="O15766" t="s">
        <v>195</v>
      </c>
      <c r="P15766">
        <v>2050</v>
      </c>
    </row>
    <row r="15767" spans="1:16" hidden="1" x14ac:dyDescent="0.25">
      <c r="A15767" t="s">
        <v>796</v>
      </c>
      <c r="B15767" t="s">
        <v>797</v>
      </c>
      <c r="C15767" t="s">
        <v>798</v>
      </c>
      <c r="D15767" t="s">
        <v>473</v>
      </c>
      <c r="E15767" t="s">
        <v>640</v>
      </c>
      <c r="F15767" t="s">
        <v>349</v>
      </c>
      <c r="G15767" t="s">
        <v>219</v>
      </c>
      <c r="H15767" t="s">
        <v>679</v>
      </c>
      <c r="I15767" t="s">
        <v>231</v>
      </c>
      <c r="K15767" t="s">
        <v>222</v>
      </c>
      <c r="O15767" t="s">
        <v>265</v>
      </c>
      <c r="P15767">
        <v>2050</v>
      </c>
    </row>
    <row r="15768" spans="1:16" hidden="1" x14ac:dyDescent="0.25">
      <c r="A15768" t="s">
        <v>796</v>
      </c>
      <c r="B15768" t="s">
        <v>797</v>
      </c>
      <c r="C15768" t="s">
        <v>798</v>
      </c>
      <c r="D15768" t="s">
        <v>473</v>
      </c>
      <c r="E15768" t="s">
        <v>640</v>
      </c>
      <c r="F15768" t="s">
        <v>349</v>
      </c>
      <c r="G15768" t="s">
        <v>219</v>
      </c>
      <c r="H15768" t="s">
        <v>679</v>
      </c>
      <c r="I15768" t="s">
        <v>231</v>
      </c>
      <c r="K15768" t="s">
        <v>222</v>
      </c>
      <c r="O15768" t="s">
        <v>266</v>
      </c>
      <c r="P15768">
        <v>2050</v>
      </c>
    </row>
    <row r="15769" spans="1:16" hidden="1" x14ac:dyDescent="0.25">
      <c r="A15769" t="s">
        <v>796</v>
      </c>
      <c r="B15769" t="s">
        <v>797</v>
      </c>
      <c r="C15769" t="s">
        <v>798</v>
      </c>
      <c r="D15769" t="s">
        <v>473</v>
      </c>
      <c r="E15769" t="s">
        <v>640</v>
      </c>
      <c r="F15769" t="s">
        <v>349</v>
      </c>
      <c r="G15769" t="s">
        <v>219</v>
      </c>
      <c r="H15769" t="s">
        <v>226</v>
      </c>
      <c r="I15769" t="s">
        <v>227</v>
      </c>
      <c r="K15769" t="s">
        <v>222</v>
      </c>
      <c r="O15769" t="s">
        <v>195</v>
      </c>
      <c r="P15769">
        <v>2015</v>
      </c>
    </row>
    <row r="15770" spans="1:16" hidden="1" x14ac:dyDescent="0.25">
      <c r="A15770" t="s">
        <v>796</v>
      </c>
      <c r="B15770" t="s">
        <v>797</v>
      </c>
      <c r="C15770" t="s">
        <v>798</v>
      </c>
      <c r="D15770" t="s">
        <v>473</v>
      </c>
      <c r="E15770" t="s">
        <v>640</v>
      </c>
      <c r="F15770" t="s">
        <v>349</v>
      </c>
      <c r="G15770" t="s">
        <v>219</v>
      </c>
      <c r="H15770" t="s">
        <v>226</v>
      </c>
      <c r="I15770" t="s">
        <v>227</v>
      </c>
      <c r="K15770" t="s">
        <v>222</v>
      </c>
      <c r="O15770" t="s">
        <v>195</v>
      </c>
      <c r="P15770">
        <v>2020</v>
      </c>
    </row>
    <row r="15771" spans="1:16" hidden="1" x14ac:dyDescent="0.25">
      <c r="A15771" t="s">
        <v>796</v>
      </c>
      <c r="B15771" t="s">
        <v>797</v>
      </c>
      <c r="C15771" t="s">
        <v>798</v>
      </c>
      <c r="D15771" t="s">
        <v>473</v>
      </c>
      <c r="E15771" t="s">
        <v>640</v>
      </c>
      <c r="F15771" t="s">
        <v>349</v>
      </c>
      <c r="G15771" t="s">
        <v>219</v>
      </c>
      <c r="H15771" t="s">
        <v>226</v>
      </c>
      <c r="I15771" t="s">
        <v>227</v>
      </c>
      <c r="K15771" t="s">
        <v>222</v>
      </c>
      <c r="O15771" t="s">
        <v>265</v>
      </c>
      <c r="P15771">
        <v>2020</v>
      </c>
    </row>
    <row r="15772" spans="1:16" hidden="1" x14ac:dyDescent="0.25">
      <c r="A15772" t="s">
        <v>796</v>
      </c>
      <c r="B15772" t="s">
        <v>797</v>
      </c>
      <c r="C15772" t="s">
        <v>798</v>
      </c>
      <c r="D15772" t="s">
        <v>473</v>
      </c>
      <c r="E15772" t="s">
        <v>640</v>
      </c>
      <c r="F15772" t="s">
        <v>349</v>
      </c>
      <c r="G15772" t="s">
        <v>219</v>
      </c>
      <c r="H15772" t="s">
        <v>226</v>
      </c>
      <c r="I15772" t="s">
        <v>227</v>
      </c>
      <c r="K15772" t="s">
        <v>222</v>
      </c>
      <c r="O15772" t="s">
        <v>266</v>
      </c>
      <c r="P15772">
        <v>2020</v>
      </c>
    </row>
    <row r="15773" spans="1:16" hidden="1" x14ac:dyDescent="0.25">
      <c r="A15773" t="s">
        <v>796</v>
      </c>
      <c r="B15773" t="s">
        <v>797</v>
      </c>
      <c r="C15773" t="s">
        <v>798</v>
      </c>
      <c r="D15773" t="s">
        <v>473</v>
      </c>
      <c r="E15773" t="s">
        <v>640</v>
      </c>
      <c r="F15773" t="s">
        <v>349</v>
      </c>
      <c r="G15773" t="s">
        <v>219</v>
      </c>
      <c r="H15773" t="s">
        <v>226</v>
      </c>
      <c r="I15773" t="s">
        <v>227</v>
      </c>
      <c r="K15773" t="s">
        <v>222</v>
      </c>
      <c r="O15773" t="s">
        <v>195</v>
      </c>
      <c r="P15773">
        <v>2030</v>
      </c>
    </row>
    <row r="15774" spans="1:16" hidden="1" x14ac:dyDescent="0.25">
      <c r="A15774" t="s">
        <v>796</v>
      </c>
      <c r="B15774" t="s">
        <v>797</v>
      </c>
      <c r="C15774" t="s">
        <v>798</v>
      </c>
      <c r="D15774" t="s">
        <v>473</v>
      </c>
      <c r="E15774" t="s">
        <v>640</v>
      </c>
      <c r="F15774" t="s">
        <v>349</v>
      </c>
      <c r="G15774" t="s">
        <v>219</v>
      </c>
      <c r="H15774" t="s">
        <v>226</v>
      </c>
      <c r="I15774" t="s">
        <v>227</v>
      </c>
      <c r="K15774" t="s">
        <v>222</v>
      </c>
      <c r="O15774" t="s">
        <v>265</v>
      </c>
      <c r="P15774">
        <v>2030</v>
      </c>
    </row>
    <row r="15775" spans="1:16" hidden="1" x14ac:dyDescent="0.25">
      <c r="A15775" t="s">
        <v>796</v>
      </c>
      <c r="B15775" t="s">
        <v>797</v>
      </c>
      <c r="C15775" t="s">
        <v>798</v>
      </c>
      <c r="D15775" t="s">
        <v>473</v>
      </c>
      <c r="E15775" t="s">
        <v>640</v>
      </c>
      <c r="F15775" t="s">
        <v>349</v>
      </c>
      <c r="G15775" t="s">
        <v>219</v>
      </c>
      <c r="H15775" t="s">
        <v>226</v>
      </c>
      <c r="I15775" t="s">
        <v>227</v>
      </c>
      <c r="K15775" t="s">
        <v>222</v>
      </c>
      <c r="O15775" t="s">
        <v>266</v>
      </c>
      <c r="P15775">
        <v>2030</v>
      </c>
    </row>
    <row r="15776" spans="1:16" hidden="1" x14ac:dyDescent="0.25">
      <c r="A15776" t="s">
        <v>796</v>
      </c>
      <c r="B15776" t="s">
        <v>797</v>
      </c>
      <c r="C15776" t="s">
        <v>798</v>
      </c>
      <c r="D15776" t="s">
        <v>473</v>
      </c>
      <c r="E15776" t="s">
        <v>640</v>
      </c>
      <c r="F15776" t="s">
        <v>349</v>
      </c>
      <c r="G15776" t="s">
        <v>219</v>
      </c>
      <c r="H15776" t="s">
        <v>226</v>
      </c>
      <c r="I15776" t="s">
        <v>227</v>
      </c>
      <c r="K15776" t="s">
        <v>222</v>
      </c>
      <c r="O15776" t="s">
        <v>195</v>
      </c>
      <c r="P15776">
        <v>2050</v>
      </c>
    </row>
    <row r="15777" spans="1:16" hidden="1" x14ac:dyDescent="0.25">
      <c r="A15777" t="s">
        <v>796</v>
      </c>
      <c r="B15777" t="s">
        <v>797</v>
      </c>
      <c r="C15777" t="s">
        <v>798</v>
      </c>
      <c r="D15777" t="s">
        <v>473</v>
      </c>
      <c r="E15777" t="s">
        <v>640</v>
      </c>
      <c r="F15777" t="s">
        <v>349</v>
      </c>
      <c r="G15777" t="s">
        <v>219</v>
      </c>
      <c r="H15777" t="s">
        <v>226</v>
      </c>
      <c r="I15777" t="s">
        <v>227</v>
      </c>
      <c r="K15777" t="s">
        <v>222</v>
      </c>
      <c r="O15777" t="s">
        <v>265</v>
      </c>
      <c r="P15777">
        <v>2050</v>
      </c>
    </row>
    <row r="15778" spans="1:16" hidden="1" x14ac:dyDescent="0.25">
      <c r="A15778" t="s">
        <v>796</v>
      </c>
      <c r="B15778" t="s">
        <v>797</v>
      </c>
      <c r="C15778" t="s">
        <v>798</v>
      </c>
      <c r="D15778" t="s">
        <v>473</v>
      </c>
      <c r="E15778" t="s">
        <v>640</v>
      </c>
      <c r="F15778" t="s">
        <v>349</v>
      </c>
      <c r="G15778" t="s">
        <v>219</v>
      </c>
      <c r="H15778" t="s">
        <v>226</v>
      </c>
      <c r="I15778" t="s">
        <v>227</v>
      </c>
      <c r="K15778" t="s">
        <v>222</v>
      </c>
      <c r="O15778" t="s">
        <v>266</v>
      </c>
      <c r="P15778">
        <v>2050</v>
      </c>
    </row>
    <row r="15779" spans="1:16" hidden="1" x14ac:dyDescent="0.25">
      <c r="A15779" t="s">
        <v>796</v>
      </c>
      <c r="B15779" t="s">
        <v>797</v>
      </c>
      <c r="C15779" t="s">
        <v>798</v>
      </c>
      <c r="D15779" t="s">
        <v>473</v>
      </c>
      <c r="E15779" t="s">
        <v>640</v>
      </c>
      <c r="F15779" t="s">
        <v>349</v>
      </c>
      <c r="G15779" t="s">
        <v>219</v>
      </c>
      <c r="H15779" t="s">
        <v>220</v>
      </c>
      <c r="I15779" t="s">
        <v>221</v>
      </c>
      <c r="K15779" t="s">
        <v>222</v>
      </c>
      <c r="O15779" t="s">
        <v>195</v>
      </c>
      <c r="P15779">
        <v>2015</v>
      </c>
    </row>
    <row r="15780" spans="1:16" hidden="1" x14ac:dyDescent="0.25">
      <c r="A15780" t="s">
        <v>796</v>
      </c>
      <c r="B15780" t="s">
        <v>797</v>
      </c>
      <c r="C15780" t="s">
        <v>798</v>
      </c>
      <c r="D15780" t="s">
        <v>473</v>
      </c>
      <c r="E15780" t="s">
        <v>640</v>
      </c>
      <c r="F15780" t="s">
        <v>349</v>
      </c>
      <c r="G15780" t="s">
        <v>219</v>
      </c>
      <c r="H15780" t="s">
        <v>220</v>
      </c>
      <c r="I15780" t="s">
        <v>221</v>
      </c>
      <c r="K15780" t="s">
        <v>222</v>
      </c>
      <c r="O15780" t="s">
        <v>195</v>
      </c>
      <c r="P15780">
        <v>2020</v>
      </c>
    </row>
    <row r="15781" spans="1:16" hidden="1" x14ac:dyDescent="0.25">
      <c r="A15781" t="s">
        <v>796</v>
      </c>
      <c r="B15781" t="s">
        <v>797</v>
      </c>
      <c r="C15781" t="s">
        <v>798</v>
      </c>
      <c r="D15781" t="s">
        <v>473</v>
      </c>
      <c r="E15781" t="s">
        <v>640</v>
      </c>
      <c r="F15781" t="s">
        <v>349</v>
      </c>
      <c r="G15781" t="s">
        <v>219</v>
      </c>
      <c r="H15781" t="s">
        <v>220</v>
      </c>
      <c r="I15781" t="s">
        <v>221</v>
      </c>
      <c r="K15781" t="s">
        <v>222</v>
      </c>
      <c r="O15781" t="s">
        <v>265</v>
      </c>
      <c r="P15781">
        <v>2020</v>
      </c>
    </row>
    <row r="15782" spans="1:16" hidden="1" x14ac:dyDescent="0.25">
      <c r="A15782" t="s">
        <v>796</v>
      </c>
      <c r="B15782" t="s">
        <v>797</v>
      </c>
      <c r="C15782" t="s">
        <v>798</v>
      </c>
      <c r="D15782" t="s">
        <v>473</v>
      </c>
      <c r="E15782" t="s">
        <v>640</v>
      </c>
      <c r="F15782" t="s">
        <v>349</v>
      </c>
      <c r="G15782" t="s">
        <v>219</v>
      </c>
      <c r="H15782" t="s">
        <v>220</v>
      </c>
      <c r="I15782" t="s">
        <v>221</v>
      </c>
      <c r="K15782" t="s">
        <v>222</v>
      </c>
      <c r="O15782" t="s">
        <v>266</v>
      </c>
      <c r="P15782">
        <v>2020</v>
      </c>
    </row>
    <row r="15783" spans="1:16" hidden="1" x14ac:dyDescent="0.25">
      <c r="A15783" t="s">
        <v>796</v>
      </c>
      <c r="B15783" t="s">
        <v>797</v>
      </c>
      <c r="C15783" t="s">
        <v>798</v>
      </c>
      <c r="D15783" t="s">
        <v>473</v>
      </c>
      <c r="E15783" t="s">
        <v>640</v>
      </c>
      <c r="F15783" t="s">
        <v>349</v>
      </c>
      <c r="G15783" t="s">
        <v>219</v>
      </c>
      <c r="H15783" t="s">
        <v>220</v>
      </c>
      <c r="I15783" t="s">
        <v>221</v>
      </c>
      <c r="K15783" t="s">
        <v>222</v>
      </c>
      <c r="O15783" t="s">
        <v>195</v>
      </c>
      <c r="P15783">
        <v>2030</v>
      </c>
    </row>
    <row r="15784" spans="1:16" hidden="1" x14ac:dyDescent="0.25">
      <c r="A15784" t="s">
        <v>796</v>
      </c>
      <c r="B15784" t="s">
        <v>797</v>
      </c>
      <c r="C15784" t="s">
        <v>798</v>
      </c>
      <c r="D15784" t="s">
        <v>473</v>
      </c>
      <c r="E15784" t="s">
        <v>640</v>
      </c>
      <c r="F15784" t="s">
        <v>349</v>
      </c>
      <c r="G15784" t="s">
        <v>219</v>
      </c>
      <c r="H15784" t="s">
        <v>220</v>
      </c>
      <c r="I15784" t="s">
        <v>221</v>
      </c>
      <c r="K15784" t="s">
        <v>222</v>
      </c>
      <c r="O15784" t="s">
        <v>265</v>
      </c>
      <c r="P15784">
        <v>2030</v>
      </c>
    </row>
    <row r="15785" spans="1:16" hidden="1" x14ac:dyDescent="0.25">
      <c r="A15785" t="s">
        <v>796</v>
      </c>
      <c r="B15785" t="s">
        <v>797</v>
      </c>
      <c r="C15785" t="s">
        <v>798</v>
      </c>
      <c r="D15785" t="s">
        <v>473</v>
      </c>
      <c r="E15785" t="s">
        <v>640</v>
      </c>
      <c r="F15785" t="s">
        <v>349</v>
      </c>
      <c r="G15785" t="s">
        <v>219</v>
      </c>
      <c r="H15785" t="s">
        <v>220</v>
      </c>
      <c r="I15785" t="s">
        <v>221</v>
      </c>
      <c r="K15785" t="s">
        <v>222</v>
      </c>
      <c r="O15785" t="s">
        <v>266</v>
      </c>
      <c r="P15785">
        <v>2030</v>
      </c>
    </row>
    <row r="15786" spans="1:16" hidden="1" x14ac:dyDescent="0.25">
      <c r="A15786" t="s">
        <v>796</v>
      </c>
      <c r="B15786" t="s">
        <v>797</v>
      </c>
      <c r="C15786" t="s">
        <v>798</v>
      </c>
      <c r="D15786" t="s">
        <v>473</v>
      </c>
      <c r="E15786" t="s">
        <v>640</v>
      </c>
      <c r="F15786" t="s">
        <v>349</v>
      </c>
      <c r="G15786" t="s">
        <v>219</v>
      </c>
      <c r="H15786" t="s">
        <v>220</v>
      </c>
      <c r="I15786" t="s">
        <v>221</v>
      </c>
      <c r="K15786" t="s">
        <v>222</v>
      </c>
      <c r="O15786" t="s">
        <v>195</v>
      </c>
      <c r="P15786">
        <v>2050</v>
      </c>
    </row>
    <row r="15787" spans="1:16" hidden="1" x14ac:dyDescent="0.25">
      <c r="A15787" t="s">
        <v>796</v>
      </c>
      <c r="B15787" t="s">
        <v>797</v>
      </c>
      <c r="C15787" t="s">
        <v>798</v>
      </c>
      <c r="D15787" t="s">
        <v>473</v>
      </c>
      <c r="E15787" t="s">
        <v>640</v>
      </c>
      <c r="F15787" t="s">
        <v>349</v>
      </c>
      <c r="G15787" t="s">
        <v>219</v>
      </c>
      <c r="H15787" t="s">
        <v>220</v>
      </c>
      <c r="I15787" t="s">
        <v>221</v>
      </c>
      <c r="K15787" t="s">
        <v>222</v>
      </c>
      <c r="O15787" t="s">
        <v>265</v>
      </c>
      <c r="P15787">
        <v>2050</v>
      </c>
    </row>
    <row r="15788" spans="1:16" hidden="1" x14ac:dyDescent="0.25">
      <c r="A15788" t="s">
        <v>796</v>
      </c>
      <c r="B15788" t="s">
        <v>797</v>
      </c>
      <c r="C15788" t="s">
        <v>798</v>
      </c>
      <c r="D15788" t="s">
        <v>473</v>
      </c>
      <c r="E15788" t="s">
        <v>640</v>
      </c>
      <c r="F15788" t="s">
        <v>349</v>
      </c>
      <c r="G15788" t="s">
        <v>219</v>
      </c>
      <c r="H15788" t="s">
        <v>220</v>
      </c>
      <c r="I15788" t="s">
        <v>221</v>
      </c>
      <c r="K15788" t="s">
        <v>222</v>
      </c>
      <c r="O15788" t="s">
        <v>266</v>
      </c>
      <c r="P15788">
        <v>2050</v>
      </c>
    </row>
    <row r="15789" spans="1:16" hidden="1" x14ac:dyDescent="0.25">
      <c r="A15789" t="s">
        <v>796</v>
      </c>
      <c r="B15789" t="s">
        <v>797</v>
      </c>
      <c r="C15789" t="s">
        <v>798</v>
      </c>
      <c r="D15789" t="s">
        <v>473</v>
      </c>
      <c r="E15789" t="s">
        <v>640</v>
      </c>
      <c r="F15789" t="s">
        <v>349</v>
      </c>
      <c r="G15789" t="s">
        <v>219</v>
      </c>
      <c r="H15789" t="s">
        <v>224</v>
      </c>
      <c r="I15789" t="s">
        <v>225</v>
      </c>
      <c r="K15789" t="s">
        <v>222</v>
      </c>
      <c r="O15789" t="s">
        <v>195</v>
      </c>
      <c r="P15789">
        <v>2015</v>
      </c>
    </row>
    <row r="15790" spans="1:16" hidden="1" x14ac:dyDescent="0.25">
      <c r="A15790" t="s">
        <v>796</v>
      </c>
      <c r="B15790" t="s">
        <v>797</v>
      </c>
      <c r="C15790" t="s">
        <v>798</v>
      </c>
      <c r="D15790" t="s">
        <v>473</v>
      </c>
      <c r="E15790" t="s">
        <v>640</v>
      </c>
      <c r="F15790" t="s">
        <v>349</v>
      </c>
      <c r="G15790" t="s">
        <v>219</v>
      </c>
      <c r="H15790" t="s">
        <v>224</v>
      </c>
      <c r="I15790" t="s">
        <v>225</v>
      </c>
      <c r="K15790" t="s">
        <v>222</v>
      </c>
      <c r="O15790" t="s">
        <v>195</v>
      </c>
      <c r="P15790">
        <v>2020</v>
      </c>
    </row>
    <row r="15791" spans="1:16" hidden="1" x14ac:dyDescent="0.25">
      <c r="A15791" t="s">
        <v>796</v>
      </c>
      <c r="B15791" t="s">
        <v>797</v>
      </c>
      <c r="C15791" t="s">
        <v>798</v>
      </c>
      <c r="D15791" t="s">
        <v>473</v>
      </c>
      <c r="E15791" t="s">
        <v>640</v>
      </c>
      <c r="F15791" t="s">
        <v>349</v>
      </c>
      <c r="G15791" t="s">
        <v>219</v>
      </c>
      <c r="H15791" t="s">
        <v>224</v>
      </c>
      <c r="I15791" t="s">
        <v>225</v>
      </c>
      <c r="K15791" t="s">
        <v>222</v>
      </c>
      <c r="O15791" t="s">
        <v>265</v>
      </c>
      <c r="P15791">
        <v>2020</v>
      </c>
    </row>
    <row r="15792" spans="1:16" hidden="1" x14ac:dyDescent="0.25">
      <c r="A15792" t="s">
        <v>796</v>
      </c>
      <c r="B15792" t="s">
        <v>797</v>
      </c>
      <c r="C15792" t="s">
        <v>798</v>
      </c>
      <c r="D15792" t="s">
        <v>473</v>
      </c>
      <c r="E15792" t="s">
        <v>640</v>
      </c>
      <c r="F15792" t="s">
        <v>349</v>
      </c>
      <c r="G15792" t="s">
        <v>219</v>
      </c>
      <c r="H15792" t="s">
        <v>224</v>
      </c>
      <c r="I15792" t="s">
        <v>225</v>
      </c>
      <c r="K15792" t="s">
        <v>222</v>
      </c>
      <c r="O15792" t="s">
        <v>266</v>
      </c>
      <c r="P15792">
        <v>2020</v>
      </c>
    </row>
    <row r="15793" spans="1:16" hidden="1" x14ac:dyDescent="0.25">
      <c r="A15793" t="s">
        <v>796</v>
      </c>
      <c r="B15793" t="s">
        <v>797</v>
      </c>
      <c r="C15793" t="s">
        <v>798</v>
      </c>
      <c r="D15793" t="s">
        <v>473</v>
      </c>
      <c r="E15793" t="s">
        <v>640</v>
      </c>
      <c r="F15793" t="s">
        <v>349</v>
      </c>
      <c r="G15793" t="s">
        <v>219</v>
      </c>
      <c r="H15793" t="s">
        <v>224</v>
      </c>
      <c r="I15793" t="s">
        <v>225</v>
      </c>
      <c r="K15793" t="s">
        <v>222</v>
      </c>
      <c r="O15793" t="s">
        <v>195</v>
      </c>
      <c r="P15793">
        <v>2030</v>
      </c>
    </row>
    <row r="15794" spans="1:16" hidden="1" x14ac:dyDescent="0.25">
      <c r="A15794" t="s">
        <v>796</v>
      </c>
      <c r="B15794" t="s">
        <v>797</v>
      </c>
      <c r="C15794" t="s">
        <v>798</v>
      </c>
      <c r="D15794" t="s">
        <v>473</v>
      </c>
      <c r="E15794" t="s">
        <v>640</v>
      </c>
      <c r="F15794" t="s">
        <v>349</v>
      </c>
      <c r="G15794" t="s">
        <v>219</v>
      </c>
      <c r="H15794" t="s">
        <v>224</v>
      </c>
      <c r="I15794" t="s">
        <v>225</v>
      </c>
      <c r="K15794" t="s">
        <v>222</v>
      </c>
      <c r="O15794" t="s">
        <v>265</v>
      </c>
      <c r="P15794">
        <v>2030</v>
      </c>
    </row>
    <row r="15795" spans="1:16" hidden="1" x14ac:dyDescent="0.25">
      <c r="A15795" t="s">
        <v>796</v>
      </c>
      <c r="B15795" t="s">
        <v>797</v>
      </c>
      <c r="C15795" t="s">
        <v>798</v>
      </c>
      <c r="D15795" t="s">
        <v>473</v>
      </c>
      <c r="E15795" t="s">
        <v>640</v>
      </c>
      <c r="F15795" t="s">
        <v>349</v>
      </c>
      <c r="G15795" t="s">
        <v>219</v>
      </c>
      <c r="H15795" t="s">
        <v>224</v>
      </c>
      <c r="I15795" t="s">
        <v>225</v>
      </c>
      <c r="K15795" t="s">
        <v>222</v>
      </c>
      <c r="O15795" t="s">
        <v>266</v>
      </c>
      <c r="P15795">
        <v>2030</v>
      </c>
    </row>
    <row r="15796" spans="1:16" hidden="1" x14ac:dyDescent="0.25">
      <c r="A15796" t="s">
        <v>796</v>
      </c>
      <c r="B15796" t="s">
        <v>797</v>
      </c>
      <c r="C15796" t="s">
        <v>798</v>
      </c>
      <c r="D15796" t="s">
        <v>473</v>
      </c>
      <c r="E15796" t="s">
        <v>640</v>
      </c>
      <c r="F15796" t="s">
        <v>349</v>
      </c>
      <c r="G15796" t="s">
        <v>219</v>
      </c>
      <c r="H15796" t="s">
        <v>224</v>
      </c>
      <c r="I15796" t="s">
        <v>225</v>
      </c>
      <c r="K15796" t="s">
        <v>222</v>
      </c>
      <c r="O15796" t="s">
        <v>195</v>
      </c>
      <c r="P15796">
        <v>2050</v>
      </c>
    </row>
    <row r="15797" spans="1:16" hidden="1" x14ac:dyDescent="0.25">
      <c r="A15797" t="s">
        <v>796</v>
      </c>
      <c r="B15797" t="s">
        <v>797</v>
      </c>
      <c r="C15797" t="s">
        <v>798</v>
      </c>
      <c r="D15797" t="s">
        <v>473</v>
      </c>
      <c r="E15797" t="s">
        <v>640</v>
      </c>
      <c r="F15797" t="s">
        <v>349</v>
      </c>
      <c r="G15797" t="s">
        <v>219</v>
      </c>
      <c r="H15797" t="s">
        <v>224</v>
      </c>
      <c r="I15797" t="s">
        <v>225</v>
      </c>
      <c r="K15797" t="s">
        <v>222</v>
      </c>
      <c r="O15797" t="s">
        <v>265</v>
      </c>
      <c r="P15797">
        <v>2050</v>
      </c>
    </row>
    <row r="15798" spans="1:16" hidden="1" x14ac:dyDescent="0.25">
      <c r="A15798" t="s">
        <v>796</v>
      </c>
      <c r="B15798" t="s">
        <v>797</v>
      </c>
      <c r="C15798" t="s">
        <v>798</v>
      </c>
      <c r="D15798" t="s">
        <v>473</v>
      </c>
      <c r="E15798" t="s">
        <v>640</v>
      </c>
      <c r="F15798" t="s">
        <v>349</v>
      </c>
      <c r="G15798" t="s">
        <v>219</v>
      </c>
      <c r="H15798" t="s">
        <v>224</v>
      </c>
      <c r="I15798" t="s">
        <v>225</v>
      </c>
      <c r="K15798" t="s">
        <v>222</v>
      </c>
      <c r="O15798" t="s">
        <v>266</v>
      </c>
      <c r="P15798">
        <v>2050</v>
      </c>
    </row>
    <row r="15799" spans="1:16" hidden="1" x14ac:dyDescent="0.25">
      <c r="A15799" t="s">
        <v>796</v>
      </c>
      <c r="B15799" t="s">
        <v>797</v>
      </c>
      <c r="C15799" t="s">
        <v>798</v>
      </c>
      <c r="D15799" t="s">
        <v>473</v>
      </c>
      <c r="E15799" t="s">
        <v>640</v>
      </c>
      <c r="F15799" t="s">
        <v>349</v>
      </c>
      <c r="G15799" t="s">
        <v>219</v>
      </c>
      <c r="H15799" t="s">
        <v>318</v>
      </c>
      <c r="I15799" t="s">
        <v>319</v>
      </c>
      <c r="K15799" t="s">
        <v>222</v>
      </c>
      <c r="O15799" t="s">
        <v>195</v>
      </c>
      <c r="P15799">
        <v>2015</v>
      </c>
    </row>
    <row r="15800" spans="1:16" hidden="1" x14ac:dyDescent="0.25">
      <c r="A15800" t="s">
        <v>796</v>
      </c>
      <c r="B15800" t="s">
        <v>797</v>
      </c>
      <c r="C15800" t="s">
        <v>798</v>
      </c>
      <c r="D15800" t="s">
        <v>473</v>
      </c>
      <c r="E15800" t="s">
        <v>640</v>
      </c>
      <c r="F15800" t="s">
        <v>349</v>
      </c>
      <c r="G15800" t="s">
        <v>219</v>
      </c>
      <c r="H15800" t="s">
        <v>318</v>
      </c>
      <c r="I15800" t="s">
        <v>319</v>
      </c>
      <c r="K15800" t="s">
        <v>222</v>
      </c>
      <c r="O15800" t="s">
        <v>195</v>
      </c>
      <c r="P15800">
        <v>2020</v>
      </c>
    </row>
    <row r="15801" spans="1:16" hidden="1" x14ac:dyDescent="0.25">
      <c r="A15801" t="s">
        <v>796</v>
      </c>
      <c r="B15801" t="s">
        <v>797</v>
      </c>
      <c r="C15801" t="s">
        <v>798</v>
      </c>
      <c r="D15801" t="s">
        <v>473</v>
      </c>
      <c r="E15801" t="s">
        <v>640</v>
      </c>
      <c r="F15801" t="s">
        <v>349</v>
      </c>
      <c r="G15801" t="s">
        <v>219</v>
      </c>
      <c r="H15801" t="s">
        <v>318</v>
      </c>
      <c r="I15801" t="s">
        <v>319</v>
      </c>
      <c r="K15801" t="s">
        <v>222</v>
      </c>
      <c r="O15801" t="s">
        <v>265</v>
      </c>
      <c r="P15801">
        <v>2020</v>
      </c>
    </row>
    <row r="15802" spans="1:16" hidden="1" x14ac:dyDescent="0.25">
      <c r="A15802" t="s">
        <v>796</v>
      </c>
      <c r="B15802" t="s">
        <v>797</v>
      </c>
      <c r="C15802" t="s">
        <v>798</v>
      </c>
      <c r="D15802" t="s">
        <v>473</v>
      </c>
      <c r="E15802" t="s">
        <v>640</v>
      </c>
      <c r="F15802" t="s">
        <v>349</v>
      </c>
      <c r="G15802" t="s">
        <v>219</v>
      </c>
      <c r="H15802" t="s">
        <v>318</v>
      </c>
      <c r="I15802" t="s">
        <v>319</v>
      </c>
      <c r="K15802" t="s">
        <v>222</v>
      </c>
      <c r="O15802" t="s">
        <v>266</v>
      </c>
      <c r="P15802">
        <v>2020</v>
      </c>
    </row>
    <row r="15803" spans="1:16" hidden="1" x14ac:dyDescent="0.25">
      <c r="A15803" t="s">
        <v>796</v>
      </c>
      <c r="B15803" t="s">
        <v>797</v>
      </c>
      <c r="C15803" t="s">
        <v>798</v>
      </c>
      <c r="D15803" t="s">
        <v>473</v>
      </c>
      <c r="E15803" t="s">
        <v>640</v>
      </c>
      <c r="F15803" t="s">
        <v>349</v>
      </c>
      <c r="G15803" t="s">
        <v>219</v>
      </c>
      <c r="H15803" t="s">
        <v>318</v>
      </c>
      <c r="I15803" t="s">
        <v>319</v>
      </c>
      <c r="K15803" t="s">
        <v>222</v>
      </c>
      <c r="O15803" t="s">
        <v>195</v>
      </c>
      <c r="P15803">
        <v>2030</v>
      </c>
    </row>
    <row r="15804" spans="1:16" hidden="1" x14ac:dyDescent="0.25">
      <c r="A15804" t="s">
        <v>796</v>
      </c>
      <c r="B15804" t="s">
        <v>797</v>
      </c>
      <c r="C15804" t="s">
        <v>798</v>
      </c>
      <c r="D15804" t="s">
        <v>473</v>
      </c>
      <c r="E15804" t="s">
        <v>640</v>
      </c>
      <c r="F15804" t="s">
        <v>349</v>
      </c>
      <c r="G15804" t="s">
        <v>219</v>
      </c>
      <c r="H15804" t="s">
        <v>318</v>
      </c>
      <c r="I15804" t="s">
        <v>319</v>
      </c>
      <c r="K15804" t="s">
        <v>222</v>
      </c>
      <c r="O15804" t="s">
        <v>265</v>
      </c>
      <c r="P15804">
        <v>2030</v>
      </c>
    </row>
    <row r="15805" spans="1:16" hidden="1" x14ac:dyDescent="0.25">
      <c r="A15805" t="s">
        <v>796</v>
      </c>
      <c r="B15805" t="s">
        <v>797</v>
      </c>
      <c r="C15805" t="s">
        <v>798</v>
      </c>
      <c r="D15805" t="s">
        <v>473</v>
      </c>
      <c r="E15805" t="s">
        <v>640</v>
      </c>
      <c r="F15805" t="s">
        <v>349</v>
      </c>
      <c r="G15805" t="s">
        <v>219</v>
      </c>
      <c r="H15805" t="s">
        <v>318</v>
      </c>
      <c r="I15805" t="s">
        <v>319</v>
      </c>
      <c r="K15805" t="s">
        <v>222</v>
      </c>
      <c r="O15805" t="s">
        <v>266</v>
      </c>
      <c r="P15805">
        <v>2030</v>
      </c>
    </row>
    <row r="15806" spans="1:16" hidden="1" x14ac:dyDescent="0.25">
      <c r="A15806" t="s">
        <v>796</v>
      </c>
      <c r="B15806" t="s">
        <v>797</v>
      </c>
      <c r="C15806" t="s">
        <v>798</v>
      </c>
      <c r="D15806" t="s">
        <v>473</v>
      </c>
      <c r="E15806" t="s">
        <v>640</v>
      </c>
      <c r="F15806" t="s">
        <v>349</v>
      </c>
      <c r="G15806" t="s">
        <v>219</v>
      </c>
      <c r="H15806" t="s">
        <v>318</v>
      </c>
      <c r="I15806" t="s">
        <v>319</v>
      </c>
      <c r="K15806" t="s">
        <v>222</v>
      </c>
      <c r="O15806" t="s">
        <v>195</v>
      </c>
      <c r="P15806">
        <v>2050</v>
      </c>
    </row>
    <row r="15807" spans="1:16" hidden="1" x14ac:dyDescent="0.25">
      <c r="A15807" t="s">
        <v>796</v>
      </c>
      <c r="B15807" t="s">
        <v>797</v>
      </c>
      <c r="C15807" t="s">
        <v>798</v>
      </c>
      <c r="D15807" t="s">
        <v>473</v>
      </c>
      <c r="E15807" t="s">
        <v>640</v>
      </c>
      <c r="F15807" t="s">
        <v>349</v>
      </c>
      <c r="G15807" t="s">
        <v>219</v>
      </c>
      <c r="H15807" t="s">
        <v>318</v>
      </c>
      <c r="I15807" t="s">
        <v>319</v>
      </c>
      <c r="K15807" t="s">
        <v>222</v>
      </c>
      <c r="O15807" t="s">
        <v>265</v>
      </c>
      <c r="P15807">
        <v>2050</v>
      </c>
    </row>
    <row r="15808" spans="1:16" hidden="1" x14ac:dyDescent="0.25">
      <c r="A15808" t="s">
        <v>796</v>
      </c>
      <c r="B15808" t="s">
        <v>797</v>
      </c>
      <c r="C15808" t="s">
        <v>798</v>
      </c>
      <c r="D15808" t="s">
        <v>473</v>
      </c>
      <c r="E15808" t="s">
        <v>640</v>
      </c>
      <c r="F15808" t="s">
        <v>349</v>
      </c>
      <c r="G15808" t="s">
        <v>219</v>
      </c>
      <c r="H15808" t="s">
        <v>318</v>
      </c>
      <c r="I15808" t="s">
        <v>319</v>
      </c>
      <c r="K15808" t="s">
        <v>222</v>
      </c>
      <c r="O15808" t="s">
        <v>266</v>
      </c>
      <c r="P15808">
        <v>2050</v>
      </c>
    </row>
    <row r="15809" spans="1:17" hidden="1" x14ac:dyDescent="0.2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hidden="1" x14ac:dyDescent="0.2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hidden="1" x14ac:dyDescent="0.2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hidden="1" x14ac:dyDescent="0.2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hidden="1" x14ac:dyDescent="0.2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hidden="1" x14ac:dyDescent="0.2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hidden="1" x14ac:dyDescent="0.2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hidden="1" x14ac:dyDescent="0.2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hidden="1" x14ac:dyDescent="0.2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hidden="1" x14ac:dyDescent="0.2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hidden="1" x14ac:dyDescent="0.2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hidden="1" x14ac:dyDescent="0.2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hidden="1" x14ac:dyDescent="0.2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hidden="1" x14ac:dyDescent="0.2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hidden="1" x14ac:dyDescent="0.2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hidden="1" x14ac:dyDescent="0.2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hidden="1" x14ac:dyDescent="0.2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hidden="1" x14ac:dyDescent="0.2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hidden="1" x14ac:dyDescent="0.2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hidden="1" x14ac:dyDescent="0.2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hidden="1" x14ac:dyDescent="0.2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hidden="1" x14ac:dyDescent="0.2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hidden="1" x14ac:dyDescent="0.2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hidden="1" x14ac:dyDescent="0.2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hidden="1" x14ac:dyDescent="0.2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hidden="1" x14ac:dyDescent="0.2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hidden="1" x14ac:dyDescent="0.2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hidden="1" x14ac:dyDescent="0.2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hidden="1" x14ac:dyDescent="0.2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hidden="1" x14ac:dyDescent="0.2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hidden="1" x14ac:dyDescent="0.2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hidden="1" x14ac:dyDescent="0.2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hidden="1" x14ac:dyDescent="0.2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hidden="1" x14ac:dyDescent="0.2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hidden="1" x14ac:dyDescent="0.2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hidden="1" x14ac:dyDescent="0.2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hidden="1" x14ac:dyDescent="0.2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hidden="1" x14ac:dyDescent="0.2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hidden="1" x14ac:dyDescent="0.2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hidden="1" x14ac:dyDescent="0.2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hidden="1" x14ac:dyDescent="0.2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hidden="1" x14ac:dyDescent="0.2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hidden="1" x14ac:dyDescent="0.2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hidden="1" x14ac:dyDescent="0.2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hidden="1" x14ac:dyDescent="0.2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hidden="1" x14ac:dyDescent="0.2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hidden="1" x14ac:dyDescent="0.2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hidden="1" x14ac:dyDescent="0.2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hidden="1" x14ac:dyDescent="0.2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hidden="1" x14ac:dyDescent="0.2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hidden="1" x14ac:dyDescent="0.2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hidden="1" x14ac:dyDescent="0.2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hidden="1" x14ac:dyDescent="0.2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hidden="1" x14ac:dyDescent="0.2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hidden="1" x14ac:dyDescent="0.2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hidden="1" x14ac:dyDescent="0.2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hidden="1" x14ac:dyDescent="0.2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hidden="1" x14ac:dyDescent="0.2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hidden="1" x14ac:dyDescent="0.2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hidden="1" x14ac:dyDescent="0.2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hidden="1" x14ac:dyDescent="0.2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hidden="1" x14ac:dyDescent="0.2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hidden="1" x14ac:dyDescent="0.2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hidden="1" x14ac:dyDescent="0.2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hidden="1" x14ac:dyDescent="0.2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hidden="1" x14ac:dyDescent="0.2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hidden="1" x14ac:dyDescent="0.2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hidden="1" x14ac:dyDescent="0.2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hidden="1" x14ac:dyDescent="0.2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hidden="1" x14ac:dyDescent="0.2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hidden="1" x14ac:dyDescent="0.2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hidden="1" x14ac:dyDescent="0.2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hidden="1" x14ac:dyDescent="0.2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hidden="1" x14ac:dyDescent="0.2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hidden="1" x14ac:dyDescent="0.2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hidden="1" x14ac:dyDescent="0.2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hidden="1" x14ac:dyDescent="0.2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hidden="1" x14ac:dyDescent="0.2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hidden="1" x14ac:dyDescent="0.2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hidden="1" x14ac:dyDescent="0.2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hidden="1" x14ac:dyDescent="0.2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hidden="1" x14ac:dyDescent="0.2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hidden="1" x14ac:dyDescent="0.2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hidden="1" x14ac:dyDescent="0.2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hidden="1" x14ac:dyDescent="0.2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hidden="1" x14ac:dyDescent="0.2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hidden="1" x14ac:dyDescent="0.2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hidden="1" x14ac:dyDescent="0.2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hidden="1" x14ac:dyDescent="0.2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hidden="1" x14ac:dyDescent="0.2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hidden="1" x14ac:dyDescent="0.2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hidden="1" x14ac:dyDescent="0.2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hidden="1" x14ac:dyDescent="0.2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hidden="1" x14ac:dyDescent="0.2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hidden="1" x14ac:dyDescent="0.2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hidden="1" x14ac:dyDescent="0.2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hidden="1" x14ac:dyDescent="0.2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hidden="1" x14ac:dyDescent="0.2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hidden="1" x14ac:dyDescent="0.2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hidden="1" x14ac:dyDescent="0.2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hidden="1" x14ac:dyDescent="0.2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hidden="1" x14ac:dyDescent="0.2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hidden="1" x14ac:dyDescent="0.2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hidden="1" x14ac:dyDescent="0.2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hidden="1" x14ac:dyDescent="0.2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hidden="1" x14ac:dyDescent="0.2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hidden="1" x14ac:dyDescent="0.2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hidden="1" x14ac:dyDescent="0.2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hidden="1" x14ac:dyDescent="0.2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hidden="1" x14ac:dyDescent="0.2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hidden="1" x14ac:dyDescent="0.2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hidden="1" x14ac:dyDescent="0.2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hidden="1" x14ac:dyDescent="0.2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hidden="1" x14ac:dyDescent="0.2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hidden="1" x14ac:dyDescent="0.2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hidden="1" x14ac:dyDescent="0.2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hidden="1" x14ac:dyDescent="0.2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hidden="1" x14ac:dyDescent="0.2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hidden="1" x14ac:dyDescent="0.2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hidden="1" x14ac:dyDescent="0.2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hidden="1" x14ac:dyDescent="0.2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hidden="1" x14ac:dyDescent="0.2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hidden="1" x14ac:dyDescent="0.2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hidden="1" x14ac:dyDescent="0.2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hidden="1" x14ac:dyDescent="0.2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hidden="1" x14ac:dyDescent="0.2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hidden="1" x14ac:dyDescent="0.2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hidden="1" x14ac:dyDescent="0.2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hidden="1" x14ac:dyDescent="0.2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hidden="1" x14ac:dyDescent="0.2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hidden="1" x14ac:dyDescent="0.2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hidden="1" x14ac:dyDescent="0.2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hidden="1" x14ac:dyDescent="0.2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hidden="1" x14ac:dyDescent="0.2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hidden="1" x14ac:dyDescent="0.2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hidden="1" x14ac:dyDescent="0.2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hidden="1" x14ac:dyDescent="0.2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hidden="1" x14ac:dyDescent="0.2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hidden="1" x14ac:dyDescent="0.2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hidden="1" x14ac:dyDescent="0.2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hidden="1" x14ac:dyDescent="0.2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hidden="1" x14ac:dyDescent="0.25">
      <c r="A15950" t="s">
        <v>799</v>
      </c>
      <c r="B15950" t="s">
        <v>800</v>
      </c>
      <c r="C15950" t="s">
        <v>798</v>
      </c>
      <c r="D15950" t="s">
        <v>473</v>
      </c>
      <c r="E15950" t="s">
        <v>640</v>
      </c>
      <c r="F15950" t="s">
        <v>261</v>
      </c>
      <c r="G15950" t="s">
        <v>196</v>
      </c>
      <c r="H15950" t="s">
        <v>474</v>
      </c>
      <c r="I15950" t="s">
        <v>214</v>
      </c>
      <c r="K15950" t="s">
        <v>475</v>
      </c>
      <c r="O15950" t="s">
        <v>265</v>
      </c>
      <c r="P15950">
        <v>2030</v>
      </c>
    </row>
    <row r="15951" spans="1:17" hidden="1" x14ac:dyDescent="0.25">
      <c r="A15951" t="s">
        <v>799</v>
      </c>
      <c r="B15951" t="s">
        <v>800</v>
      </c>
      <c r="C15951" t="s">
        <v>798</v>
      </c>
      <c r="D15951" t="s">
        <v>473</v>
      </c>
      <c r="E15951" t="s">
        <v>640</v>
      </c>
      <c r="F15951" t="s">
        <v>261</v>
      </c>
      <c r="G15951" t="s">
        <v>196</v>
      </c>
      <c r="H15951" t="s">
        <v>474</v>
      </c>
      <c r="I15951" t="s">
        <v>214</v>
      </c>
      <c r="K15951" t="s">
        <v>475</v>
      </c>
      <c r="O15951" t="s">
        <v>266</v>
      </c>
      <c r="P15951">
        <v>2030</v>
      </c>
    </row>
    <row r="15952" spans="1:17" hidden="1" x14ac:dyDescent="0.2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hidden="1" x14ac:dyDescent="0.2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hidden="1" x14ac:dyDescent="0.2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hidden="1" x14ac:dyDescent="0.2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hidden="1" x14ac:dyDescent="0.2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hidden="1" x14ac:dyDescent="0.2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hidden="1" x14ac:dyDescent="0.2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hidden="1" x14ac:dyDescent="0.2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hidden="1" x14ac:dyDescent="0.2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hidden="1" x14ac:dyDescent="0.25">
      <c r="A15961" t="s">
        <v>799</v>
      </c>
      <c r="B15961" t="s">
        <v>800</v>
      </c>
      <c r="C15961" t="s">
        <v>798</v>
      </c>
      <c r="D15961" t="s">
        <v>473</v>
      </c>
      <c r="E15961" t="s">
        <v>640</v>
      </c>
      <c r="F15961" t="s">
        <v>261</v>
      </c>
      <c r="G15961" t="s">
        <v>196</v>
      </c>
      <c r="H15961" t="s">
        <v>353</v>
      </c>
      <c r="I15961" t="s">
        <v>135</v>
      </c>
      <c r="K15961" t="s">
        <v>192</v>
      </c>
      <c r="O15961" t="s">
        <v>265</v>
      </c>
      <c r="P15961">
        <v>2030</v>
      </c>
    </row>
    <row r="15962" spans="1:17" hidden="1" x14ac:dyDescent="0.25">
      <c r="A15962" t="s">
        <v>799</v>
      </c>
      <c r="B15962" t="s">
        <v>800</v>
      </c>
      <c r="C15962" t="s">
        <v>798</v>
      </c>
      <c r="D15962" t="s">
        <v>473</v>
      </c>
      <c r="E15962" t="s">
        <v>640</v>
      </c>
      <c r="F15962" t="s">
        <v>261</v>
      </c>
      <c r="G15962" t="s">
        <v>196</v>
      </c>
      <c r="H15962" t="s">
        <v>353</v>
      </c>
      <c r="I15962" t="s">
        <v>135</v>
      </c>
      <c r="K15962" t="s">
        <v>192</v>
      </c>
      <c r="O15962" t="s">
        <v>266</v>
      </c>
      <c r="P15962">
        <v>2030</v>
      </c>
    </row>
    <row r="15963" spans="1:17" hidden="1" x14ac:dyDescent="0.2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hidden="1" x14ac:dyDescent="0.2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hidden="1" x14ac:dyDescent="0.2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hidden="1" x14ac:dyDescent="0.2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hidden="1" x14ac:dyDescent="0.2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hidden="1" x14ac:dyDescent="0.2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hidden="1" x14ac:dyDescent="0.2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hidden="1" x14ac:dyDescent="0.2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hidden="1" x14ac:dyDescent="0.2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hidden="1" x14ac:dyDescent="0.2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hidden="1" x14ac:dyDescent="0.2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hidden="1" x14ac:dyDescent="0.25">
      <c r="A15974" t="s">
        <v>799</v>
      </c>
      <c r="B15974" t="s">
        <v>800</v>
      </c>
      <c r="C15974" t="s">
        <v>798</v>
      </c>
      <c r="D15974" t="s">
        <v>473</v>
      </c>
      <c r="E15974" t="s">
        <v>640</v>
      </c>
      <c r="F15974" t="s">
        <v>261</v>
      </c>
      <c r="G15974" t="s">
        <v>196</v>
      </c>
      <c r="H15974" t="s">
        <v>355</v>
      </c>
      <c r="I15974" t="s">
        <v>136</v>
      </c>
      <c r="K15974" t="s">
        <v>276</v>
      </c>
      <c r="O15974" t="s">
        <v>265</v>
      </c>
      <c r="P15974">
        <v>2030</v>
      </c>
    </row>
    <row r="15975" spans="1:17" hidden="1" x14ac:dyDescent="0.25">
      <c r="A15975" t="s">
        <v>799</v>
      </c>
      <c r="B15975" t="s">
        <v>800</v>
      </c>
      <c r="C15975" t="s">
        <v>798</v>
      </c>
      <c r="D15975" t="s">
        <v>473</v>
      </c>
      <c r="E15975" t="s">
        <v>640</v>
      </c>
      <c r="F15975" t="s">
        <v>261</v>
      </c>
      <c r="G15975" t="s">
        <v>196</v>
      </c>
      <c r="H15975" t="s">
        <v>355</v>
      </c>
      <c r="I15975" t="s">
        <v>136</v>
      </c>
      <c r="K15975" t="s">
        <v>276</v>
      </c>
      <c r="O15975" t="s">
        <v>266</v>
      </c>
      <c r="P15975">
        <v>2030</v>
      </c>
    </row>
    <row r="15976" spans="1:17" hidden="1" x14ac:dyDescent="0.2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hidden="1" x14ac:dyDescent="0.2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hidden="1" x14ac:dyDescent="0.2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hidden="1" x14ac:dyDescent="0.2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hidden="1" x14ac:dyDescent="0.2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hidden="1" x14ac:dyDescent="0.2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hidden="1" x14ac:dyDescent="0.2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hidden="1" x14ac:dyDescent="0.2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hidden="1" x14ac:dyDescent="0.25">
      <c r="A15984" t="s">
        <v>799</v>
      </c>
      <c r="B15984" t="s">
        <v>800</v>
      </c>
      <c r="C15984" t="s">
        <v>798</v>
      </c>
      <c r="D15984" t="s">
        <v>473</v>
      </c>
      <c r="E15984" t="s">
        <v>640</v>
      </c>
      <c r="F15984" t="s">
        <v>261</v>
      </c>
      <c r="G15984" t="s">
        <v>196</v>
      </c>
      <c r="H15984" t="s">
        <v>216</v>
      </c>
      <c r="I15984" t="s">
        <v>217</v>
      </c>
      <c r="K15984" t="s">
        <v>203</v>
      </c>
      <c r="O15984" t="s">
        <v>265</v>
      </c>
      <c r="P15984">
        <v>2030</v>
      </c>
    </row>
    <row r="15985" spans="1:17" hidden="1" x14ac:dyDescent="0.25">
      <c r="A15985" t="s">
        <v>799</v>
      </c>
      <c r="B15985" t="s">
        <v>800</v>
      </c>
      <c r="C15985" t="s">
        <v>798</v>
      </c>
      <c r="D15985" t="s">
        <v>473</v>
      </c>
      <c r="E15985" t="s">
        <v>640</v>
      </c>
      <c r="F15985" t="s">
        <v>261</v>
      </c>
      <c r="G15985" t="s">
        <v>196</v>
      </c>
      <c r="H15985" t="s">
        <v>216</v>
      </c>
      <c r="I15985" t="s">
        <v>217</v>
      </c>
      <c r="K15985" t="s">
        <v>203</v>
      </c>
      <c r="O15985" t="s">
        <v>266</v>
      </c>
      <c r="P15985">
        <v>2030</v>
      </c>
    </row>
    <row r="15986" spans="1:17" hidden="1" x14ac:dyDescent="0.2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hidden="1" x14ac:dyDescent="0.2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hidden="1" x14ac:dyDescent="0.2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hidden="1" x14ac:dyDescent="0.2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hidden="1" x14ac:dyDescent="0.2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hidden="1" x14ac:dyDescent="0.2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hidden="1" x14ac:dyDescent="0.2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hidden="1" x14ac:dyDescent="0.2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hidden="1" x14ac:dyDescent="0.25">
      <c r="A15994" t="s">
        <v>799</v>
      </c>
      <c r="B15994" t="s">
        <v>800</v>
      </c>
      <c r="C15994" t="s">
        <v>798</v>
      </c>
      <c r="D15994" t="s">
        <v>473</v>
      </c>
      <c r="E15994" t="s">
        <v>640</v>
      </c>
      <c r="F15994" t="s">
        <v>261</v>
      </c>
      <c r="G15994" t="s">
        <v>196</v>
      </c>
      <c r="H15994" t="s">
        <v>201</v>
      </c>
      <c r="I15994" t="s">
        <v>202</v>
      </c>
      <c r="K15994" t="s">
        <v>203</v>
      </c>
      <c r="O15994" t="s">
        <v>265</v>
      </c>
      <c r="P15994">
        <v>2030</v>
      </c>
    </row>
    <row r="15995" spans="1:17" hidden="1" x14ac:dyDescent="0.25">
      <c r="A15995" t="s">
        <v>799</v>
      </c>
      <c r="B15995" t="s">
        <v>800</v>
      </c>
      <c r="C15995" t="s">
        <v>798</v>
      </c>
      <c r="D15995" t="s">
        <v>473</v>
      </c>
      <c r="E15995" t="s">
        <v>640</v>
      </c>
      <c r="F15995" t="s">
        <v>261</v>
      </c>
      <c r="G15995" t="s">
        <v>196</v>
      </c>
      <c r="H15995" t="s">
        <v>201</v>
      </c>
      <c r="I15995" t="s">
        <v>202</v>
      </c>
      <c r="K15995" t="s">
        <v>203</v>
      </c>
      <c r="O15995" t="s">
        <v>266</v>
      </c>
      <c r="P15995">
        <v>2030</v>
      </c>
    </row>
    <row r="15996" spans="1:17" hidden="1" x14ac:dyDescent="0.2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hidden="1" x14ac:dyDescent="0.2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hidden="1" x14ac:dyDescent="0.2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hidden="1" x14ac:dyDescent="0.2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hidden="1" x14ac:dyDescent="0.2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hidden="1" x14ac:dyDescent="0.2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hidden="1" x14ac:dyDescent="0.2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hidden="1" x14ac:dyDescent="0.2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hidden="1" x14ac:dyDescent="0.25">
      <c r="A16004" t="s">
        <v>799</v>
      </c>
      <c r="B16004" t="s">
        <v>800</v>
      </c>
      <c r="C16004" t="s">
        <v>798</v>
      </c>
      <c r="D16004" t="s">
        <v>473</v>
      </c>
      <c r="E16004" t="s">
        <v>640</v>
      </c>
      <c r="F16004" t="s">
        <v>261</v>
      </c>
      <c r="G16004" t="s">
        <v>244</v>
      </c>
      <c r="H16004" t="s">
        <v>358</v>
      </c>
      <c r="I16004" t="s">
        <v>307</v>
      </c>
      <c r="K16004" t="s">
        <v>78</v>
      </c>
      <c r="O16004" t="s">
        <v>265</v>
      </c>
      <c r="P16004">
        <v>2030</v>
      </c>
    </row>
    <row r="16005" spans="1:17" hidden="1" x14ac:dyDescent="0.25">
      <c r="A16005" t="s">
        <v>799</v>
      </c>
      <c r="B16005" t="s">
        <v>800</v>
      </c>
      <c r="C16005" t="s">
        <v>798</v>
      </c>
      <c r="D16005" t="s">
        <v>473</v>
      </c>
      <c r="E16005" t="s">
        <v>640</v>
      </c>
      <c r="F16005" t="s">
        <v>261</v>
      </c>
      <c r="G16005" t="s">
        <v>244</v>
      </c>
      <c r="H16005" t="s">
        <v>358</v>
      </c>
      <c r="I16005" t="s">
        <v>307</v>
      </c>
      <c r="K16005" t="s">
        <v>78</v>
      </c>
      <c r="O16005" t="s">
        <v>266</v>
      </c>
      <c r="P16005">
        <v>2030</v>
      </c>
    </row>
    <row r="16006" spans="1:17" hidden="1" x14ac:dyDescent="0.2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hidden="1" x14ac:dyDescent="0.2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hidden="1" x14ac:dyDescent="0.2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hidden="1" x14ac:dyDescent="0.2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hidden="1" x14ac:dyDescent="0.2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hidden="1" x14ac:dyDescent="0.2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hidden="1" x14ac:dyDescent="0.2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hidden="1" x14ac:dyDescent="0.2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hidden="1" x14ac:dyDescent="0.25">
      <c r="A16014" t="s">
        <v>799</v>
      </c>
      <c r="B16014" t="s">
        <v>800</v>
      </c>
      <c r="C16014" t="s">
        <v>798</v>
      </c>
      <c r="D16014" t="s">
        <v>473</v>
      </c>
      <c r="E16014" t="s">
        <v>640</v>
      </c>
      <c r="F16014" t="s">
        <v>261</v>
      </c>
      <c r="G16014" t="s">
        <v>244</v>
      </c>
      <c r="H16014" t="s">
        <v>357</v>
      </c>
      <c r="I16014" t="s">
        <v>299</v>
      </c>
      <c r="K16014" t="s">
        <v>78</v>
      </c>
      <c r="O16014" t="s">
        <v>265</v>
      </c>
      <c r="P16014">
        <v>2030</v>
      </c>
    </row>
    <row r="16015" spans="1:17" hidden="1" x14ac:dyDescent="0.25">
      <c r="A16015" t="s">
        <v>799</v>
      </c>
      <c r="B16015" t="s">
        <v>800</v>
      </c>
      <c r="C16015" t="s">
        <v>798</v>
      </c>
      <c r="D16015" t="s">
        <v>473</v>
      </c>
      <c r="E16015" t="s">
        <v>640</v>
      </c>
      <c r="F16015" t="s">
        <v>261</v>
      </c>
      <c r="G16015" t="s">
        <v>244</v>
      </c>
      <c r="H16015" t="s">
        <v>357</v>
      </c>
      <c r="I16015" t="s">
        <v>299</v>
      </c>
      <c r="K16015" t="s">
        <v>78</v>
      </c>
      <c r="O16015" t="s">
        <v>266</v>
      </c>
      <c r="P16015">
        <v>2030</v>
      </c>
    </row>
    <row r="16016" spans="1:17" hidden="1" x14ac:dyDescent="0.2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hidden="1" x14ac:dyDescent="0.2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hidden="1" x14ac:dyDescent="0.2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hidden="1" x14ac:dyDescent="0.25">
      <c r="A16019" t="s">
        <v>799</v>
      </c>
      <c r="B16019" t="s">
        <v>800</v>
      </c>
      <c r="C16019" t="s">
        <v>798</v>
      </c>
      <c r="D16019" t="s">
        <v>473</v>
      </c>
      <c r="E16019" t="s">
        <v>640</v>
      </c>
      <c r="F16019" t="s">
        <v>261</v>
      </c>
      <c r="G16019" t="s">
        <v>219</v>
      </c>
      <c r="H16019" t="s">
        <v>679</v>
      </c>
      <c r="I16019" t="s">
        <v>231</v>
      </c>
      <c r="K16019" t="s">
        <v>222</v>
      </c>
      <c r="O16019" t="s">
        <v>195</v>
      </c>
      <c r="P16019">
        <v>2015</v>
      </c>
    </row>
    <row r="16020" spans="1:17" hidden="1" x14ac:dyDescent="0.25">
      <c r="A16020" t="s">
        <v>799</v>
      </c>
      <c r="B16020" t="s">
        <v>800</v>
      </c>
      <c r="C16020" t="s">
        <v>798</v>
      </c>
      <c r="D16020" t="s">
        <v>473</v>
      </c>
      <c r="E16020" t="s">
        <v>640</v>
      </c>
      <c r="F16020" t="s">
        <v>261</v>
      </c>
      <c r="G16020" t="s">
        <v>219</v>
      </c>
      <c r="H16020" t="s">
        <v>679</v>
      </c>
      <c r="I16020" t="s">
        <v>231</v>
      </c>
      <c r="K16020" t="s">
        <v>222</v>
      </c>
      <c r="O16020" t="s">
        <v>195</v>
      </c>
      <c r="P16020">
        <v>2020</v>
      </c>
    </row>
    <row r="16021" spans="1:17" hidden="1" x14ac:dyDescent="0.25">
      <c r="A16021" t="s">
        <v>799</v>
      </c>
      <c r="B16021" t="s">
        <v>800</v>
      </c>
      <c r="C16021" t="s">
        <v>798</v>
      </c>
      <c r="D16021" t="s">
        <v>473</v>
      </c>
      <c r="E16021" t="s">
        <v>640</v>
      </c>
      <c r="F16021" t="s">
        <v>261</v>
      </c>
      <c r="G16021" t="s">
        <v>219</v>
      </c>
      <c r="H16021" t="s">
        <v>679</v>
      </c>
      <c r="I16021" t="s">
        <v>231</v>
      </c>
      <c r="K16021" t="s">
        <v>222</v>
      </c>
      <c r="O16021" t="s">
        <v>265</v>
      </c>
      <c r="P16021">
        <v>2020</v>
      </c>
    </row>
    <row r="16022" spans="1:17" hidden="1" x14ac:dyDescent="0.25">
      <c r="A16022" t="s">
        <v>799</v>
      </c>
      <c r="B16022" t="s">
        <v>800</v>
      </c>
      <c r="C16022" t="s">
        <v>798</v>
      </c>
      <c r="D16022" t="s">
        <v>473</v>
      </c>
      <c r="E16022" t="s">
        <v>640</v>
      </c>
      <c r="F16022" t="s">
        <v>261</v>
      </c>
      <c r="G16022" t="s">
        <v>219</v>
      </c>
      <c r="H16022" t="s">
        <v>679</v>
      </c>
      <c r="I16022" t="s">
        <v>231</v>
      </c>
      <c r="K16022" t="s">
        <v>222</v>
      </c>
      <c r="O16022" t="s">
        <v>266</v>
      </c>
      <c r="P16022">
        <v>2020</v>
      </c>
    </row>
    <row r="16023" spans="1:17" hidden="1" x14ac:dyDescent="0.25">
      <c r="A16023" t="s">
        <v>799</v>
      </c>
      <c r="B16023" t="s">
        <v>800</v>
      </c>
      <c r="C16023" t="s">
        <v>798</v>
      </c>
      <c r="D16023" t="s">
        <v>473</v>
      </c>
      <c r="E16023" t="s">
        <v>640</v>
      </c>
      <c r="F16023" t="s">
        <v>261</v>
      </c>
      <c r="G16023" t="s">
        <v>219</v>
      </c>
      <c r="H16023" t="s">
        <v>679</v>
      </c>
      <c r="I16023" t="s">
        <v>231</v>
      </c>
      <c r="K16023" t="s">
        <v>222</v>
      </c>
      <c r="O16023" t="s">
        <v>195</v>
      </c>
      <c r="P16023">
        <v>2030</v>
      </c>
    </row>
    <row r="16024" spans="1:17" hidden="1" x14ac:dyDescent="0.25">
      <c r="A16024" t="s">
        <v>799</v>
      </c>
      <c r="B16024" t="s">
        <v>800</v>
      </c>
      <c r="C16024" t="s">
        <v>798</v>
      </c>
      <c r="D16024" t="s">
        <v>473</v>
      </c>
      <c r="E16024" t="s">
        <v>640</v>
      </c>
      <c r="F16024" t="s">
        <v>261</v>
      </c>
      <c r="G16024" t="s">
        <v>219</v>
      </c>
      <c r="H16024" t="s">
        <v>679</v>
      </c>
      <c r="I16024" t="s">
        <v>231</v>
      </c>
      <c r="K16024" t="s">
        <v>222</v>
      </c>
      <c r="O16024" t="s">
        <v>265</v>
      </c>
      <c r="P16024">
        <v>2030</v>
      </c>
    </row>
    <row r="16025" spans="1:17" hidden="1" x14ac:dyDescent="0.25">
      <c r="A16025" t="s">
        <v>799</v>
      </c>
      <c r="B16025" t="s">
        <v>800</v>
      </c>
      <c r="C16025" t="s">
        <v>798</v>
      </c>
      <c r="D16025" t="s">
        <v>473</v>
      </c>
      <c r="E16025" t="s">
        <v>640</v>
      </c>
      <c r="F16025" t="s">
        <v>261</v>
      </c>
      <c r="G16025" t="s">
        <v>219</v>
      </c>
      <c r="H16025" t="s">
        <v>679</v>
      </c>
      <c r="I16025" t="s">
        <v>231</v>
      </c>
      <c r="K16025" t="s">
        <v>222</v>
      </c>
      <c r="O16025" t="s">
        <v>266</v>
      </c>
      <c r="P16025">
        <v>2030</v>
      </c>
    </row>
    <row r="16026" spans="1:17" hidden="1" x14ac:dyDescent="0.25">
      <c r="A16026" t="s">
        <v>799</v>
      </c>
      <c r="B16026" t="s">
        <v>800</v>
      </c>
      <c r="C16026" t="s">
        <v>798</v>
      </c>
      <c r="D16026" t="s">
        <v>473</v>
      </c>
      <c r="E16026" t="s">
        <v>640</v>
      </c>
      <c r="F16026" t="s">
        <v>261</v>
      </c>
      <c r="G16026" t="s">
        <v>219</v>
      </c>
      <c r="H16026" t="s">
        <v>679</v>
      </c>
      <c r="I16026" t="s">
        <v>231</v>
      </c>
      <c r="K16026" t="s">
        <v>222</v>
      </c>
      <c r="O16026" t="s">
        <v>195</v>
      </c>
      <c r="P16026">
        <v>2050</v>
      </c>
    </row>
    <row r="16027" spans="1:17" hidden="1" x14ac:dyDescent="0.25">
      <c r="A16027" t="s">
        <v>799</v>
      </c>
      <c r="B16027" t="s">
        <v>800</v>
      </c>
      <c r="C16027" t="s">
        <v>798</v>
      </c>
      <c r="D16027" t="s">
        <v>473</v>
      </c>
      <c r="E16027" t="s">
        <v>640</v>
      </c>
      <c r="F16027" t="s">
        <v>261</v>
      </c>
      <c r="G16027" t="s">
        <v>219</v>
      </c>
      <c r="H16027" t="s">
        <v>679</v>
      </c>
      <c r="I16027" t="s">
        <v>231</v>
      </c>
      <c r="K16027" t="s">
        <v>222</v>
      </c>
      <c r="O16027" t="s">
        <v>265</v>
      </c>
      <c r="P16027">
        <v>2050</v>
      </c>
    </row>
    <row r="16028" spans="1:17" hidden="1" x14ac:dyDescent="0.25">
      <c r="A16028" t="s">
        <v>799</v>
      </c>
      <c r="B16028" t="s">
        <v>800</v>
      </c>
      <c r="C16028" t="s">
        <v>798</v>
      </c>
      <c r="D16028" t="s">
        <v>473</v>
      </c>
      <c r="E16028" t="s">
        <v>640</v>
      </c>
      <c r="F16028" t="s">
        <v>261</v>
      </c>
      <c r="G16028" t="s">
        <v>219</v>
      </c>
      <c r="H16028" t="s">
        <v>679</v>
      </c>
      <c r="I16028" t="s">
        <v>231</v>
      </c>
      <c r="K16028" t="s">
        <v>222</v>
      </c>
      <c r="O16028" t="s">
        <v>266</v>
      </c>
      <c r="P16028">
        <v>2050</v>
      </c>
    </row>
    <row r="16029" spans="1:17" hidden="1" x14ac:dyDescent="0.25">
      <c r="A16029" t="s">
        <v>799</v>
      </c>
      <c r="B16029" t="s">
        <v>800</v>
      </c>
      <c r="C16029" t="s">
        <v>798</v>
      </c>
      <c r="D16029" t="s">
        <v>473</v>
      </c>
      <c r="E16029" t="s">
        <v>640</v>
      </c>
      <c r="F16029" t="s">
        <v>261</v>
      </c>
      <c r="G16029" t="s">
        <v>219</v>
      </c>
      <c r="H16029" t="s">
        <v>226</v>
      </c>
      <c r="I16029" t="s">
        <v>227</v>
      </c>
      <c r="K16029" t="s">
        <v>222</v>
      </c>
      <c r="O16029" t="s">
        <v>195</v>
      </c>
      <c r="P16029">
        <v>2015</v>
      </c>
    </row>
    <row r="16030" spans="1:17" hidden="1" x14ac:dyDescent="0.25">
      <c r="A16030" t="s">
        <v>799</v>
      </c>
      <c r="B16030" t="s">
        <v>800</v>
      </c>
      <c r="C16030" t="s">
        <v>798</v>
      </c>
      <c r="D16030" t="s">
        <v>473</v>
      </c>
      <c r="E16030" t="s">
        <v>640</v>
      </c>
      <c r="F16030" t="s">
        <v>261</v>
      </c>
      <c r="G16030" t="s">
        <v>219</v>
      </c>
      <c r="H16030" t="s">
        <v>226</v>
      </c>
      <c r="I16030" t="s">
        <v>227</v>
      </c>
      <c r="K16030" t="s">
        <v>222</v>
      </c>
      <c r="O16030" t="s">
        <v>195</v>
      </c>
      <c r="P16030">
        <v>2020</v>
      </c>
    </row>
    <row r="16031" spans="1:17" hidden="1" x14ac:dyDescent="0.25">
      <c r="A16031" t="s">
        <v>799</v>
      </c>
      <c r="B16031" t="s">
        <v>800</v>
      </c>
      <c r="C16031" t="s">
        <v>798</v>
      </c>
      <c r="D16031" t="s">
        <v>473</v>
      </c>
      <c r="E16031" t="s">
        <v>640</v>
      </c>
      <c r="F16031" t="s">
        <v>261</v>
      </c>
      <c r="G16031" t="s">
        <v>219</v>
      </c>
      <c r="H16031" t="s">
        <v>226</v>
      </c>
      <c r="I16031" t="s">
        <v>227</v>
      </c>
      <c r="K16031" t="s">
        <v>222</v>
      </c>
      <c r="O16031" t="s">
        <v>265</v>
      </c>
      <c r="P16031">
        <v>2020</v>
      </c>
    </row>
    <row r="16032" spans="1:17" hidden="1" x14ac:dyDescent="0.25">
      <c r="A16032" t="s">
        <v>799</v>
      </c>
      <c r="B16032" t="s">
        <v>800</v>
      </c>
      <c r="C16032" t="s">
        <v>798</v>
      </c>
      <c r="D16032" t="s">
        <v>473</v>
      </c>
      <c r="E16032" t="s">
        <v>640</v>
      </c>
      <c r="F16032" t="s">
        <v>261</v>
      </c>
      <c r="G16032" t="s">
        <v>219</v>
      </c>
      <c r="H16032" t="s">
        <v>226</v>
      </c>
      <c r="I16032" t="s">
        <v>227</v>
      </c>
      <c r="K16032" t="s">
        <v>222</v>
      </c>
      <c r="O16032" t="s">
        <v>266</v>
      </c>
      <c r="P16032">
        <v>2020</v>
      </c>
    </row>
    <row r="16033" spans="1:16" hidden="1" x14ac:dyDescent="0.25">
      <c r="A16033" t="s">
        <v>799</v>
      </c>
      <c r="B16033" t="s">
        <v>800</v>
      </c>
      <c r="C16033" t="s">
        <v>798</v>
      </c>
      <c r="D16033" t="s">
        <v>473</v>
      </c>
      <c r="E16033" t="s">
        <v>640</v>
      </c>
      <c r="F16033" t="s">
        <v>261</v>
      </c>
      <c r="G16033" t="s">
        <v>219</v>
      </c>
      <c r="H16033" t="s">
        <v>226</v>
      </c>
      <c r="I16033" t="s">
        <v>227</v>
      </c>
      <c r="K16033" t="s">
        <v>222</v>
      </c>
      <c r="O16033" t="s">
        <v>195</v>
      </c>
      <c r="P16033">
        <v>2030</v>
      </c>
    </row>
    <row r="16034" spans="1:16" hidden="1" x14ac:dyDescent="0.25">
      <c r="A16034" t="s">
        <v>799</v>
      </c>
      <c r="B16034" t="s">
        <v>800</v>
      </c>
      <c r="C16034" t="s">
        <v>798</v>
      </c>
      <c r="D16034" t="s">
        <v>473</v>
      </c>
      <c r="E16034" t="s">
        <v>640</v>
      </c>
      <c r="F16034" t="s">
        <v>261</v>
      </c>
      <c r="G16034" t="s">
        <v>219</v>
      </c>
      <c r="H16034" t="s">
        <v>226</v>
      </c>
      <c r="I16034" t="s">
        <v>227</v>
      </c>
      <c r="K16034" t="s">
        <v>222</v>
      </c>
      <c r="O16034" t="s">
        <v>265</v>
      </c>
      <c r="P16034">
        <v>2030</v>
      </c>
    </row>
    <row r="16035" spans="1:16" hidden="1" x14ac:dyDescent="0.25">
      <c r="A16035" t="s">
        <v>799</v>
      </c>
      <c r="B16035" t="s">
        <v>800</v>
      </c>
      <c r="C16035" t="s">
        <v>798</v>
      </c>
      <c r="D16035" t="s">
        <v>473</v>
      </c>
      <c r="E16035" t="s">
        <v>640</v>
      </c>
      <c r="F16035" t="s">
        <v>261</v>
      </c>
      <c r="G16035" t="s">
        <v>219</v>
      </c>
      <c r="H16035" t="s">
        <v>226</v>
      </c>
      <c r="I16035" t="s">
        <v>227</v>
      </c>
      <c r="K16035" t="s">
        <v>222</v>
      </c>
      <c r="O16035" t="s">
        <v>266</v>
      </c>
      <c r="P16035">
        <v>2030</v>
      </c>
    </row>
    <row r="16036" spans="1:16" hidden="1" x14ac:dyDescent="0.25">
      <c r="A16036" t="s">
        <v>799</v>
      </c>
      <c r="B16036" t="s">
        <v>800</v>
      </c>
      <c r="C16036" t="s">
        <v>798</v>
      </c>
      <c r="D16036" t="s">
        <v>473</v>
      </c>
      <c r="E16036" t="s">
        <v>640</v>
      </c>
      <c r="F16036" t="s">
        <v>261</v>
      </c>
      <c r="G16036" t="s">
        <v>219</v>
      </c>
      <c r="H16036" t="s">
        <v>226</v>
      </c>
      <c r="I16036" t="s">
        <v>227</v>
      </c>
      <c r="K16036" t="s">
        <v>222</v>
      </c>
      <c r="O16036" t="s">
        <v>195</v>
      </c>
      <c r="P16036">
        <v>2050</v>
      </c>
    </row>
    <row r="16037" spans="1:16" hidden="1" x14ac:dyDescent="0.25">
      <c r="A16037" t="s">
        <v>799</v>
      </c>
      <c r="B16037" t="s">
        <v>800</v>
      </c>
      <c r="C16037" t="s">
        <v>798</v>
      </c>
      <c r="D16037" t="s">
        <v>473</v>
      </c>
      <c r="E16037" t="s">
        <v>640</v>
      </c>
      <c r="F16037" t="s">
        <v>261</v>
      </c>
      <c r="G16037" t="s">
        <v>219</v>
      </c>
      <c r="H16037" t="s">
        <v>226</v>
      </c>
      <c r="I16037" t="s">
        <v>227</v>
      </c>
      <c r="K16037" t="s">
        <v>222</v>
      </c>
      <c r="O16037" t="s">
        <v>265</v>
      </c>
      <c r="P16037">
        <v>2050</v>
      </c>
    </row>
    <row r="16038" spans="1:16" hidden="1" x14ac:dyDescent="0.25">
      <c r="A16038" t="s">
        <v>799</v>
      </c>
      <c r="B16038" t="s">
        <v>800</v>
      </c>
      <c r="C16038" t="s">
        <v>798</v>
      </c>
      <c r="D16038" t="s">
        <v>473</v>
      </c>
      <c r="E16038" t="s">
        <v>640</v>
      </c>
      <c r="F16038" t="s">
        <v>261</v>
      </c>
      <c r="G16038" t="s">
        <v>219</v>
      </c>
      <c r="H16038" t="s">
        <v>226</v>
      </c>
      <c r="I16038" t="s">
        <v>227</v>
      </c>
      <c r="K16038" t="s">
        <v>222</v>
      </c>
      <c r="O16038" t="s">
        <v>266</v>
      </c>
      <c r="P16038">
        <v>2050</v>
      </c>
    </row>
    <row r="16039" spans="1:16" hidden="1" x14ac:dyDescent="0.25">
      <c r="A16039" t="s">
        <v>799</v>
      </c>
      <c r="B16039" t="s">
        <v>800</v>
      </c>
      <c r="C16039" t="s">
        <v>798</v>
      </c>
      <c r="D16039" t="s">
        <v>473</v>
      </c>
      <c r="E16039" t="s">
        <v>640</v>
      </c>
      <c r="F16039" t="s">
        <v>261</v>
      </c>
      <c r="G16039" t="s">
        <v>219</v>
      </c>
      <c r="H16039" t="s">
        <v>220</v>
      </c>
      <c r="I16039" t="s">
        <v>221</v>
      </c>
      <c r="K16039" t="s">
        <v>222</v>
      </c>
      <c r="O16039" t="s">
        <v>195</v>
      </c>
      <c r="P16039">
        <v>2015</v>
      </c>
    </row>
    <row r="16040" spans="1:16" hidden="1" x14ac:dyDescent="0.25">
      <c r="A16040" t="s">
        <v>799</v>
      </c>
      <c r="B16040" t="s">
        <v>800</v>
      </c>
      <c r="C16040" t="s">
        <v>798</v>
      </c>
      <c r="D16040" t="s">
        <v>473</v>
      </c>
      <c r="E16040" t="s">
        <v>640</v>
      </c>
      <c r="F16040" t="s">
        <v>261</v>
      </c>
      <c r="G16040" t="s">
        <v>219</v>
      </c>
      <c r="H16040" t="s">
        <v>220</v>
      </c>
      <c r="I16040" t="s">
        <v>221</v>
      </c>
      <c r="K16040" t="s">
        <v>222</v>
      </c>
      <c r="O16040" t="s">
        <v>195</v>
      </c>
      <c r="P16040">
        <v>2020</v>
      </c>
    </row>
    <row r="16041" spans="1:16" hidden="1" x14ac:dyDescent="0.25">
      <c r="A16041" t="s">
        <v>799</v>
      </c>
      <c r="B16041" t="s">
        <v>800</v>
      </c>
      <c r="C16041" t="s">
        <v>798</v>
      </c>
      <c r="D16041" t="s">
        <v>473</v>
      </c>
      <c r="E16041" t="s">
        <v>640</v>
      </c>
      <c r="F16041" t="s">
        <v>261</v>
      </c>
      <c r="G16041" t="s">
        <v>219</v>
      </c>
      <c r="H16041" t="s">
        <v>220</v>
      </c>
      <c r="I16041" t="s">
        <v>221</v>
      </c>
      <c r="K16041" t="s">
        <v>222</v>
      </c>
      <c r="O16041" t="s">
        <v>265</v>
      </c>
      <c r="P16041">
        <v>2020</v>
      </c>
    </row>
    <row r="16042" spans="1:16" hidden="1" x14ac:dyDescent="0.25">
      <c r="A16042" t="s">
        <v>799</v>
      </c>
      <c r="B16042" t="s">
        <v>800</v>
      </c>
      <c r="C16042" t="s">
        <v>798</v>
      </c>
      <c r="D16042" t="s">
        <v>473</v>
      </c>
      <c r="E16042" t="s">
        <v>640</v>
      </c>
      <c r="F16042" t="s">
        <v>261</v>
      </c>
      <c r="G16042" t="s">
        <v>219</v>
      </c>
      <c r="H16042" t="s">
        <v>220</v>
      </c>
      <c r="I16042" t="s">
        <v>221</v>
      </c>
      <c r="K16042" t="s">
        <v>222</v>
      </c>
      <c r="O16042" t="s">
        <v>266</v>
      </c>
      <c r="P16042">
        <v>2020</v>
      </c>
    </row>
    <row r="16043" spans="1:16" hidden="1" x14ac:dyDescent="0.25">
      <c r="A16043" t="s">
        <v>799</v>
      </c>
      <c r="B16043" t="s">
        <v>800</v>
      </c>
      <c r="C16043" t="s">
        <v>798</v>
      </c>
      <c r="D16043" t="s">
        <v>473</v>
      </c>
      <c r="E16043" t="s">
        <v>640</v>
      </c>
      <c r="F16043" t="s">
        <v>261</v>
      </c>
      <c r="G16043" t="s">
        <v>219</v>
      </c>
      <c r="H16043" t="s">
        <v>220</v>
      </c>
      <c r="I16043" t="s">
        <v>221</v>
      </c>
      <c r="K16043" t="s">
        <v>222</v>
      </c>
      <c r="O16043" t="s">
        <v>195</v>
      </c>
      <c r="P16043">
        <v>2030</v>
      </c>
    </row>
    <row r="16044" spans="1:16" hidden="1" x14ac:dyDescent="0.25">
      <c r="A16044" t="s">
        <v>799</v>
      </c>
      <c r="B16044" t="s">
        <v>800</v>
      </c>
      <c r="C16044" t="s">
        <v>798</v>
      </c>
      <c r="D16044" t="s">
        <v>473</v>
      </c>
      <c r="E16044" t="s">
        <v>640</v>
      </c>
      <c r="F16044" t="s">
        <v>261</v>
      </c>
      <c r="G16044" t="s">
        <v>219</v>
      </c>
      <c r="H16044" t="s">
        <v>220</v>
      </c>
      <c r="I16044" t="s">
        <v>221</v>
      </c>
      <c r="K16044" t="s">
        <v>222</v>
      </c>
      <c r="O16044" t="s">
        <v>265</v>
      </c>
      <c r="P16044">
        <v>2030</v>
      </c>
    </row>
    <row r="16045" spans="1:16" hidden="1" x14ac:dyDescent="0.25">
      <c r="A16045" t="s">
        <v>799</v>
      </c>
      <c r="B16045" t="s">
        <v>800</v>
      </c>
      <c r="C16045" t="s">
        <v>798</v>
      </c>
      <c r="D16045" t="s">
        <v>473</v>
      </c>
      <c r="E16045" t="s">
        <v>640</v>
      </c>
      <c r="F16045" t="s">
        <v>261</v>
      </c>
      <c r="G16045" t="s">
        <v>219</v>
      </c>
      <c r="H16045" t="s">
        <v>220</v>
      </c>
      <c r="I16045" t="s">
        <v>221</v>
      </c>
      <c r="K16045" t="s">
        <v>222</v>
      </c>
      <c r="O16045" t="s">
        <v>266</v>
      </c>
      <c r="P16045">
        <v>2030</v>
      </c>
    </row>
    <row r="16046" spans="1:16" hidden="1" x14ac:dyDescent="0.25">
      <c r="A16046" t="s">
        <v>799</v>
      </c>
      <c r="B16046" t="s">
        <v>800</v>
      </c>
      <c r="C16046" t="s">
        <v>798</v>
      </c>
      <c r="D16046" t="s">
        <v>473</v>
      </c>
      <c r="E16046" t="s">
        <v>640</v>
      </c>
      <c r="F16046" t="s">
        <v>261</v>
      </c>
      <c r="G16046" t="s">
        <v>219</v>
      </c>
      <c r="H16046" t="s">
        <v>220</v>
      </c>
      <c r="I16046" t="s">
        <v>221</v>
      </c>
      <c r="K16046" t="s">
        <v>222</v>
      </c>
      <c r="O16046" t="s">
        <v>195</v>
      </c>
      <c r="P16046">
        <v>2050</v>
      </c>
    </row>
    <row r="16047" spans="1:16" hidden="1" x14ac:dyDescent="0.25">
      <c r="A16047" t="s">
        <v>799</v>
      </c>
      <c r="B16047" t="s">
        <v>800</v>
      </c>
      <c r="C16047" t="s">
        <v>798</v>
      </c>
      <c r="D16047" t="s">
        <v>473</v>
      </c>
      <c r="E16047" t="s">
        <v>640</v>
      </c>
      <c r="F16047" t="s">
        <v>261</v>
      </c>
      <c r="G16047" t="s">
        <v>219</v>
      </c>
      <c r="H16047" t="s">
        <v>220</v>
      </c>
      <c r="I16047" t="s">
        <v>221</v>
      </c>
      <c r="K16047" t="s">
        <v>222</v>
      </c>
      <c r="O16047" t="s">
        <v>265</v>
      </c>
      <c r="P16047">
        <v>2050</v>
      </c>
    </row>
    <row r="16048" spans="1:16" hidden="1" x14ac:dyDescent="0.25">
      <c r="A16048" t="s">
        <v>799</v>
      </c>
      <c r="B16048" t="s">
        <v>800</v>
      </c>
      <c r="C16048" t="s">
        <v>798</v>
      </c>
      <c r="D16048" t="s">
        <v>473</v>
      </c>
      <c r="E16048" t="s">
        <v>640</v>
      </c>
      <c r="F16048" t="s">
        <v>261</v>
      </c>
      <c r="G16048" t="s">
        <v>219</v>
      </c>
      <c r="H16048" t="s">
        <v>220</v>
      </c>
      <c r="I16048" t="s">
        <v>221</v>
      </c>
      <c r="K16048" t="s">
        <v>222</v>
      </c>
      <c r="O16048" t="s">
        <v>266</v>
      </c>
      <c r="P16048">
        <v>2050</v>
      </c>
    </row>
    <row r="16049" spans="1:16" hidden="1" x14ac:dyDescent="0.25">
      <c r="A16049" t="s">
        <v>799</v>
      </c>
      <c r="B16049" t="s">
        <v>800</v>
      </c>
      <c r="C16049" t="s">
        <v>798</v>
      </c>
      <c r="D16049" t="s">
        <v>473</v>
      </c>
      <c r="E16049" t="s">
        <v>640</v>
      </c>
      <c r="F16049" t="s">
        <v>261</v>
      </c>
      <c r="G16049" t="s">
        <v>219</v>
      </c>
      <c r="H16049" t="s">
        <v>224</v>
      </c>
      <c r="I16049" t="s">
        <v>225</v>
      </c>
      <c r="K16049" t="s">
        <v>222</v>
      </c>
      <c r="O16049" t="s">
        <v>195</v>
      </c>
      <c r="P16049">
        <v>2015</v>
      </c>
    </row>
    <row r="16050" spans="1:16" hidden="1" x14ac:dyDescent="0.25">
      <c r="A16050" t="s">
        <v>799</v>
      </c>
      <c r="B16050" t="s">
        <v>800</v>
      </c>
      <c r="C16050" t="s">
        <v>798</v>
      </c>
      <c r="D16050" t="s">
        <v>473</v>
      </c>
      <c r="E16050" t="s">
        <v>640</v>
      </c>
      <c r="F16050" t="s">
        <v>261</v>
      </c>
      <c r="G16050" t="s">
        <v>219</v>
      </c>
      <c r="H16050" t="s">
        <v>224</v>
      </c>
      <c r="I16050" t="s">
        <v>225</v>
      </c>
      <c r="K16050" t="s">
        <v>222</v>
      </c>
      <c r="O16050" t="s">
        <v>195</v>
      </c>
      <c r="P16050">
        <v>2020</v>
      </c>
    </row>
    <row r="16051" spans="1:16" hidden="1" x14ac:dyDescent="0.25">
      <c r="A16051" t="s">
        <v>799</v>
      </c>
      <c r="B16051" t="s">
        <v>800</v>
      </c>
      <c r="C16051" t="s">
        <v>798</v>
      </c>
      <c r="D16051" t="s">
        <v>473</v>
      </c>
      <c r="E16051" t="s">
        <v>640</v>
      </c>
      <c r="F16051" t="s">
        <v>261</v>
      </c>
      <c r="G16051" t="s">
        <v>219</v>
      </c>
      <c r="H16051" t="s">
        <v>224</v>
      </c>
      <c r="I16051" t="s">
        <v>225</v>
      </c>
      <c r="K16051" t="s">
        <v>222</v>
      </c>
      <c r="O16051" t="s">
        <v>265</v>
      </c>
      <c r="P16051">
        <v>2020</v>
      </c>
    </row>
    <row r="16052" spans="1:16" hidden="1" x14ac:dyDescent="0.25">
      <c r="A16052" t="s">
        <v>799</v>
      </c>
      <c r="B16052" t="s">
        <v>800</v>
      </c>
      <c r="C16052" t="s">
        <v>798</v>
      </c>
      <c r="D16052" t="s">
        <v>473</v>
      </c>
      <c r="E16052" t="s">
        <v>640</v>
      </c>
      <c r="F16052" t="s">
        <v>261</v>
      </c>
      <c r="G16052" t="s">
        <v>219</v>
      </c>
      <c r="H16052" t="s">
        <v>224</v>
      </c>
      <c r="I16052" t="s">
        <v>225</v>
      </c>
      <c r="K16052" t="s">
        <v>222</v>
      </c>
      <c r="O16052" t="s">
        <v>266</v>
      </c>
      <c r="P16052">
        <v>2020</v>
      </c>
    </row>
    <row r="16053" spans="1:16" hidden="1" x14ac:dyDescent="0.25">
      <c r="A16053" t="s">
        <v>799</v>
      </c>
      <c r="B16053" t="s">
        <v>800</v>
      </c>
      <c r="C16053" t="s">
        <v>798</v>
      </c>
      <c r="D16053" t="s">
        <v>473</v>
      </c>
      <c r="E16053" t="s">
        <v>640</v>
      </c>
      <c r="F16053" t="s">
        <v>261</v>
      </c>
      <c r="G16053" t="s">
        <v>219</v>
      </c>
      <c r="H16053" t="s">
        <v>224</v>
      </c>
      <c r="I16053" t="s">
        <v>225</v>
      </c>
      <c r="K16053" t="s">
        <v>222</v>
      </c>
      <c r="O16053" t="s">
        <v>195</v>
      </c>
      <c r="P16053">
        <v>2030</v>
      </c>
    </row>
    <row r="16054" spans="1:16" hidden="1" x14ac:dyDescent="0.25">
      <c r="A16054" t="s">
        <v>799</v>
      </c>
      <c r="B16054" t="s">
        <v>800</v>
      </c>
      <c r="C16054" t="s">
        <v>798</v>
      </c>
      <c r="D16054" t="s">
        <v>473</v>
      </c>
      <c r="E16054" t="s">
        <v>640</v>
      </c>
      <c r="F16054" t="s">
        <v>261</v>
      </c>
      <c r="G16054" t="s">
        <v>219</v>
      </c>
      <c r="H16054" t="s">
        <v>224</v>
      </c>
      <c r="I16054" t="s">
        <v>225</v>
      </c>
      <c r="K16054" t="s">
        <v>222</v>
      </c>
      <c r="O16054" t="s">
        <v>265</v>
      </c>
      <c r="P16054">
        <v>2030</v>
      </c>
    </row>
    <row r="16055" spans="1:16" hidden="1" x14ac:dyDescent="0.25">
      <c r="A16055" t="s">
        <v>799</v>
      </c>
      <c r="B16055" t="s">
        <v>800</v>
      </c>
      <c r="C16055" t="s">
        <v>798</v>
      </c>
      <c r="D16055" t="s">
        <v>473</v>
      </c>
      <c r="E16055" t="s">
        <v>640</v>
      </c>
      <c r="F16055" t="s">
        <v>261</v>
      </c>
      <c r="G16055" t="s">
        <v>219</v>
      </c>
      <c r="H16055" t="s">
        <v>224</v>
      </c>
      <c r="I16055" t="s">
        <v>225</v>
      </c>
      <c r="K16055" t="s">
        <v>222</v>
      </c>
      <c r="O16055" t="s">
        <v>266</v>
      </c>
      <c r="P16055">
        <v>2030</v>
      </c>
    </row>
    <row r="16056" spans="1:16" hidden="1" x14ac:dyDescent="0.25">
      <c r="A16056" t="s">
        <v>799</v>
      </c>
      <c r="B16056" t="s">
        <v>800</v>
      </c>
      <c r="C16056" t="s">
        <v>798</v>
      </c>
      <c r="D16056" t="s">
        <v>473</v>
      </c>
      <c r="E16056" t="s">
        <v>640</v>
      </c>
      <c r="F16056" t="s">
        <v>261</v>
      </c>
      <c r="G16056" t="s">
        <v>219</v>
      </c>
      <c r="H16056" t="s">
        <v>224</v>
      </c>
      <c r="I16056" t="s">
        <v>225</v>
      </c>
      <c r="K16056" t="s">
        <v>222</v>
      </c>
      <c r="O16056" t="s">
        <v>195</v>
      </c>
      <c r="P16056">
        <v>2050</v>
      </c>
    </row>
    <row r="16057" spans="1:16" hidden="1" x14ac:dyDescent="0.25">
      <c r="A16057" t="s">
        <v>799</v>
      </c>
      <c r="B16057" t="s">
        <v>800</v>
      </c>
      <c r="C16057" t="s">
        <v>798</v>
      </c>
      <c r="D16057" t="s">
        <v>473</v>
      </c>
      <c r="E16057" t="s">
        <v>640</v>
      </c>
      <c r="F16057" t="s">
        <v>261</v>
      </c>
      <c r="G16057" t="s">
        <v>219</v>
      </c>
      <c r="H16057" t="s">
        <v>224</v>
      </c>
      <c r="I16057" t="s">
        <v>225</v>
      </c>
      <c r="K16057" t="s">
        <v>222</v>
      </c>
      <c r="O16057" t="s">
        <v>265</v>
      </c>
      <c r="P16057">
        <v>2050</v>
      </c>
    </row>
    <row r="16058" spans="1:16" hidden="1" x14ac:dyDescent="0.25">
      <c r="A16058" t="s">
        <v>799</v>
      </c>
      <c r="B16058" t="s">
        <v>800</v>
      </c>
      <c r="C16058" t="s">
        <v>798</v>
      </c>
      <c r="D16058" t="s">
        <v>473</v>
      </c>
      <c r="E16058" t="s">
        <v>640</v>
      </c>
      <c r="F16058" t="s">
        <v>261</v>
      </c>
      <c r="G16058" t="s">
        <v>219</v>
      </c>
      <c r="H16058" t="s">
        <v>224</v>
      </c>
      <c r="I16058" t="s">
        <v>225</v>
      </c>
      <c r="K16058" t="s">
        <v>222</v>
      </c>
      <c r="O16058" t="s">
        <v>266</v>
      </c>
      <c r="P16058">
        <v>2050</v>
      </c>
    </row>
    <row r="16059" spans="1:16" hidden="1" x14ac:dyDescent="0.25">
      <c r="A16059" t="s">
        <v>799</v>
      </c>
      <c r="B16059" t="s">
        <v>800</v>
      </c>
      <c r="C16059" t="s">
        <v>798</v>
      </c>
      <c r="D16059" t="s">
        <v>473</v>
      </c>
      <c r="E16059" t="s">
        <v>640</v>
      </c>
      <c r="F16059" t="s">
        <v>261</v>
      </c>
      <c r="G16059" t="s">
        <v>219</v>
      </c>
      <c r="H16059" t="s">
        <v>318</v>
      </c>
      <c r="I16059" t="s">
        <v>319</v>
      </c>
      <c r="K16059" t="s">
        <v>222</v>
      </c>
      <c r="O16059" t="s">
        <v>195</v>
      </c>
      <c r="P16059">
        <v>2015</v>
      </c>
    </row>
    <row r="16060" spans="1:16" hidden="1" x14ac:dyDescent="0.25">
      <c r="A16060" t="s">
        <v>799</v>
      </c>
      <c r="B16060" t="s">
        <v>800</v>
      </c>
      <c r="C16060" t="s">
        <v>798</v>
      </c>
      <c r="D16060" t="s">
        <v>473</v>
      </c>
      <c r="E16060" t="s">
        <v>640</v>
      </c>
      <c r="F16060" t="s">
        <v>261</v>
      </c>
      <c r="G16060" t="s">
        <v>219</v>
      </c>
      <c r="H16060" t="s">
        <v>318</v>
      </c>
      <c r="I16060" t="s">
        <v>319</v>
      </c>
      <c r="K16060" t="s">
        <v>222</v>
      </c>
      <c r="O16060" t="s">
        <v>195</v>
      </c>
      <c r="P16060">
        <v>2020</v>
      </c>
    </row>
    <row r="16061" spans="1:16" hidden="1" x14ac:dyDescent="0.25">
      <c r="A16061" t="s">
        <v>799</v>
      </c>
      <c r="B16061" t="s">
        <v>800</v>
      </c>
      <c r="C16061" t="s">
        <v>798</v>
      </c>
      <c r="D16061" t="s">
        <v>473</v>
      </c>
      <c r="E16061" t="s">
        <v>640</v>
      </c>
      <c r="F16061" t="s">
        <v>261</v>
      </c>
      <c r="G16061" t="s">
        <v>219</v>
      </c>
      <c r="H16061" t="s">
        <v>318</v>
      </c>
      <c r="I16061" t="s">
        <v>319</v>
      </c>
      <c r="K16061" t="s">
        <v>222</v>
      </c>
      <c r="O16061" t="s">
        <v>265</v>
      </c>
      <c r="P16061">
        <v>2020</v>
      </c>
    </row>
    <row r="16062" spans="1:16" hidden="1" x14ac:dyDescent="0.25">
      <c r="A16062" t="s">
        <v>799</v>
      </c>
      <c r="B16062" t="s">
        <v>800</v>
      </c>
      <c r="C16062" t="s">
        <v>798</v>
      </c>
      <c r="D16062" t="s">
        <v>473</v>
      </c>
      <c r="E16062" t="s">
        <v>640</v>
      </c>
      <c r="F16062" t="s">
        <v>261</v>
      </c>
      <c r="G16062" t="s">
        <v>219</v>
      </c>
      <c r="H16062" t="s">
        <v>318</v>
      </c>
      <c r="I16062" t="s">
        <v>319</v>
      </c>
      <c r="K16062" t="s">
        <v>222</v>
      </c>
      <c r="O16062" t="s">
        <v>266</v>
      </c>
      <c r="P16062">
        <v>2020</v>
      </c>
    </row>
    <row r="16063" spans="1:16" hidden="1" x14ac:dyDescent="0.25">
      <c r="A16063" t="s">
        <v>799</v>
      </c>
      <c r="B16063" t="s">
        <v>800</v>
      </c>
      <c r="C16063" t="s">
        <v>798</v>
      </c>
      <c r="D16063" t="s">
        <v>473</v>
      </c>
      <c r="E16063" t="s">
        <v>640</v>
      </c>
      <c r="F16063" t="s">
        <v>261</v>
      </c>
      <c r="G16063" t="s">
        <v>219</v>
      </c>
      <c r="H16063" t="s">
        <v>318</v>
      </c>
      <c r="I16063" t="s">
        <v>319</v>
      </c>
      <c r="K16063" t="s">
        <v>222</v>
      </c>
      <c r="O16063" t="s">
        <v>195</v>
      </c>
      <c r="P16063">
        <v>2030</v>
      </c>
    </row>
    <row r="16064" spans="1:16" hidden="1" x14ac:dyDescent="0.25">
      <c r="A16064" t="s">
        <v>799</v>
      </c>
      <c r="B16064" t="s">
        <v>800</v>
      </c>
      <c r="C16064" t="s">
        <v>798</v>
      </c>
      <c r="D16064" t="s">
        <v>473</v>
      </c>
      <c r="E16064" t="s">
        <v>640</v>
      </c>
      <c r="F16064" t="s">
        <v>261</v>
      </c>
      <c r="G16064" t="s">
        <v>219</v>
      </c>
      <c r="H16064" t="s">
        <v>318</v>
      </c>
      <c r="I16064" t="s">
        <v>319</v>
      </c>
      <c r="K16064" t="s">
        <v>222</v>
      </c>
      <c r="O16064" t="s">
        <v>265</v>
      </c>
      <c r="P16064">
        <v>2030</v>
      </c>
    </row>
    <row r="16065" spans="1:17" hidden="1" x14ac:dyDescent="0.25">
      <c r="A16065" t="s">
        <v>799</v>
      </c>
      <c r="B16065" t="s">
        <v>800</v>
      </c>
      <c r="C16065" t="s">
        <v>798</v>
      </c>
      <c r="D16065" t="s">
        <v>473</v>
      </c>
      <c r="E16065" t="s">
        <v>640</v>
      </c>
      <c r="F16065" t="s">
        <v>261</v>
      </c>
      <c r="G16065" t="s">
        <v>219</v>
      </c>
      <c r="H16065" t="s">
        <v>318</v>
      </c>
      <c r="I16065" t="s">
        <v>319</v>
      </c>
      <c r="K16065" t="s">
        <v>222</v>
      </c>
      <c r="O16065" t="s">
        <v>266</v>
      </c>
      <c r="P16065">
        <v>2030</v>
      </c>
    </row>
    <row r="16066" spans="1:17" hidden="1" x14ac:dyDescent="0.25">
      <c r="A16066" t="s">
        <v>799</v>
      </c>
      <c r="B16066" t="s">
        <v>800</v>
      </c>
      <c r="C16066" t="s">
        <v>798</v>
      </c>
      <c r="D16066" t="s">
        <v>473</v>
      </c>
      <c r="E16066" t="s">
        <v>640</v>
      </c>
      <c r="F16066" t="s">
        <v>261</v>
      </c>
      <c r="G16066" t="s">
        <v>219</v>
      </c>
      <c r="H16066" t="s">
        <v>318</v>
      </c>
      <c r="I16066" t="s">
        <v>319</v>
      </c>
      <c r="K16066" t="s">
        <v>222</v>
      </c>
      <c r="O16066" t="s">
        <v>195</v>
      </c>
      <c r="P16066">
        <v>2050</v>
      </c>
    </row>
    <row r="16067" spans="1:17" hidden="1" x14ac:dyDescent="0.25">
      <c r="A16067" t="s">
        <v>799</v>
      </c>
      <c r="B16067" t="s">
        <v>800</v>
      </c>
      <c r="C16067" t="s">
        <v>798</v>
      </c>
      <c r="D16067" t="s">
        <v>473</v>
      </c>
      <c r="E16067" t="s">
        <v>640</v>
      </c>
      <c r="F16067" t="s">
        <v>261</v>
      </c>
      <c r="G16067" t="s">
        <v>219</v>
      </c>
      <c r="H16067" t="s">
        <v>318</v>
      </c>
      <c r="I16067" t="s">
        <v>319</v>
      </c>
      <c r="K16067" t="s">
        <v>222</v>
      </c>
      <c r="O16067" t="s">
        <v>265</v>
      </c>
      <c r="P16067">
        <v>2050</v>
      </c>
    </row>
    <row r="16068" spans="1:17" hidden="1" x14ac:dyDescent="0.25">
      <c r="A16068" t="s">
        <v>799</v>
      </c>
      <c r="B16068" t="s">
        <v>800</v>
      </c>
      <c r="C16068" t="s">
        <v>798</v>
      </c>
      <c r="D16068" t="s">
        <v>473</v>
      </c>
      <c r="E16068" t="s">
        <v>640</v>
      </c>
      <c r="F16068" t="s">
        <v>261</v>
      </c>
      <c r="G16068" t="s">
        <v>219</v>
      </c>
      <c r="H16068" t="s">
        <v>318</v>
      </c>
      <c r="I16068" t="s">
        <v>319</v>
      </c>
      <c r="K16068" t="s">
        <v>222</v>
      </c>
      <c r="O16068" t="s">
        <v>266</v>
      </c>
      <c r="P16068">
        <v>2050</v>
      </c>
    </row>
    <row r="16069" spans="1:17" hidden="1" x14ac:dyDescent="0.2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hidden="1" x14ac:dyDescent="0.2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hidden="1" x14ac:dyDescent="0.2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hidden="1" x14ac:dyDescent="0.2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hidden="1" x14ac:dyDescent="0.2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hidden="1" x14ac:dyDescent="0.2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hidden="1" x14ac:dyDescent="0.2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hidden="1" x14ac:dyDescent="0.2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hidden="1" x14ac:dyDescent="0.2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hidden="1" x14ac:dyDescent="0.2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hidden="1" x14ac:dyDescent="0.2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hidden="1" x14ac:dyDescent="0.2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hidden="1" x14ac:dyDescent="0.2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hidden="1" x14ac:dyDescent="0.2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hidden="1" x14ac:dyDescent="0.2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hidden="1" x14ac:dyDescent="0.2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hidden="1" x14ac:dyDescent="0.2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hidden="1" x14ac:dyDescent="0.2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hidden="1" x14ac:dyDescent="0.2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hidden="1" x14ac:dyDescent="0.2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hidden="1" x14ac:dyDescent="0.2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hidden="1" x14ac:dyDescent="0.2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hidden="1" x14ac:dyDescent="0.2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hidden="1" x14ac:dyDescent="0.2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hidden="1" x14ac:dyDescent="0.2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hidden="1" x14ac:dyDescent="0.2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hidden="1" x14ac:dyDescent="0.2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hidden="1" x14ac:dyDescent="0.2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hidden="1" x14ac:dyDescent="0.2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hidden="1" x14ac:dyDescent="0.2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hidden="1" x14ac:dyDescent="0.2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hidden="1" x14ac:dyDescent="0.2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hidden="1" x14ac:dyDescent="0.2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hidden="1" x14ac:dyDescent="0.2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hidden="1" x14ac:dyDescent="0.2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hidden="1" x14ac:dyDescent="0.2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hidden="1" x14ac:dyDescent="0.2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hidden="1" x14ac:dyDescent="0.2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hidden="1" x14ac:dyDescent="0.2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hidden="1" x14ac:dyDescent="0.2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hidden="1" x14ac:dyDescent="0.2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hidden="1" x14ac:dyDescent="0.2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hidden="1" x14ac:dyDescent="0.2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hidden="1" x14ac:dyDescent="0.2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hidden="1" x14ac:dyDescent="0.2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hidden="1" x14ac:dyDescent="0.2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hidden="1" x14ac:dyDescent="0.2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hidden="1" x14ac:dyDescent="0.2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hidden="1" x14ac:dyDescent="0.2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hidden="1" x14ac:dyDescent="0.2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hidden="1" x14ac:dyDescent="0.2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hidden="1" x14ac:dyDescent="0.2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hidden="1" x14ac:dyDescent="0.2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hidden="1" x14ac:dyDescent="0.2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hidden="1" x14ac:dyDescent="0.2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hidden="1" x14ac:dyDescent="0.2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hidden="1" x14ac:dyDescent="0.2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hidden="1" x14ac:dyDescent="0.2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hidden="1" x14ac:dyDescent="0.2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hidden="1" x14ac:dyDescent="0.2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hidden="1" x14ac:dyDescent="0.2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hidden="1" x14ac:dyDescent="0.2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hidden="1" x14ac:dyDescent="0.2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hidden="1" x14ac:dyDescent="0.2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hidden="1" x14ac:dyDescent="0.2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hidden="1" x14ac:dyDescent="0.2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hidden="1" x14ac:dyDescent="0.2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hidden="1" x14ac:dyDescent="0.2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hidden="1" x14ac:dyDescent="0.2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hidden="1" x14ac:dyDescent="0.2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hidden="1" x14ac:dyDescent="0.2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hidden="1" x14ac:dyDescent="0.2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hidden="1" x14ac:dyDescent="0.2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hidden="1" x14ac:dyDescent="0.2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hidden="1" x14ac:dyDescent="0.2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hidden="1" x14ac:dyDescent="0.2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hidden="1" x14ac:dyDescent="0.2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hidden="1" x14ac:dyDescent="0.2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hidden="1" x14ac:dyDescent="0.2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hidden="1" x14ac:dyDescent="0.2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hidden="1" x14ac:dyDescent="0.2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hidden="1" x14ac:dyDescent="0.2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hidden="1" x14ac:dyDescent="0.2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hidden="1" x14ac:dyDescent="0.2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hidden="1" x14ac:dyDescent="0.2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hidden="1" x14ac:dyDescent="0.2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hidden="1" x14ac:dyDescent="0.2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hidden="1" x14ac:dyDescent="0.2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hidden="1" x14ac:dyDescent="0.2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hidden="1" x14ac:dyDescent="0.2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hidden="1" x14ac:dyDescent="0.2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hidden="1" x14ac:dyDescent="0.2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hidden="1" x14ac:dyDescent="0.2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hidden="1" x14ac:dyDescent="0.2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hidden="1" x14ac:dyDescent="0.2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hidden="1" x14ac:dyDescent="0.2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hidden="1" x14ac:dyDescent="0.25">
      <c r="A16165" t="s">
        <v>801</v>
      </c>
      <c r="B16165" t="s">
        <v>802</v>
      </c>
      <c r="C16165" t="s">
        <v>803</v>
      </c>
      <c r="D16165" t="s">
        <v>590</v>
      </c>
      <c r="E16165" t="s">
        <v>732</v>
      </c>
      <c r="F16165" t="s">
        <v>804</v>
      </c>
      <c r="G16165" t="s">
        <v>196</v>
      </c>
      <c r="H16165" t="s">
        <v>201</v>
      </c>
      <c r="I16165" t="s">
        <v>202</v>
      </c>
      <c r="K16165" t="s">
        <v>203</v>
      </c>
      <c r="O16165" t="s">
        <v>265</v>
      </c>
      <c r="P16165">
        <v>2020</v>
      </c>
    </row>
    <row r="16166" spans="1:17" hidden="1" x14ac:dyDescent="0.25">
      <c r="A16166" t="s">
        <v>801</v>
      </c>
      <c r="B16166" t="s">
        <v>802</v>
      </c>
      <c r="C16166" t="s">
        <v>803</v>
      </c>
      <c r="D16166" t="s">
        <v>590</v>
      </c>
      <c r="E16166" t="s">
        <v>732</v>
      </c>
      <c r="F16166" t="s">
        <v>804</v>
      </c>
      <c r="G16166" t="s">
        <v>196</v>
      </c>
      <c r="H16166" t="s">
        <v>201</v>
      </c>
      <c r="I16166" t="s">
        <v>202</v>
      </c>
      <c r="K16166" t="s">
        <v>203</v>
      </c>
      <c r="O16166" t="s">
        <v>266</v>
      </c>
      <c r="P16166">
        <v>2020</v>
      </c>
    </row>
    <row r="16167" spans="1:17" hidden="1" x14ac:dyDescent="0.2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hidden="1" x14ac:dyDescent="0.2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hidden="1" x14ac:dyDescent="0.2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hidden="1" x14ac:dyDescent="0.25">
      <c r="A16170" t="s">
        <v>801</v>
      </c>
      <c r="B16170" t="s">
        <v>802</v>
      </c>
      <c r="C16170" t="s">
        <v>803</v>
      </c>
      <c r="D16170" t="s">
        <v>590</v>
      </c>
      <c r="E16170" t="s">
        <v>732</v>
      </c>
      <c r="F16170" t="s">
        <v>804</v>
      </c>
      <c r="G16170" t="s">
        <v>196</v>
      </c>
      <c r="H16170" t="s">
        <v>201</v>
      </c>
      <c r="I16170" t="s">
        <v>202</v>
      </c>
      <c r="K16170" t="s">
        <v>203</v>
      </c>
      <c r="O16170" t="s">
        <v>265</v>
      </c>
      <c r="P16170">
        <v>2050</v>
      </c>
    </row>
    <row r="16171" spans="1:17" hidden="1" x14ac:dyDescent="0.25">
      <c r="A16171" t="s">
        <v>801</v>
      </c>
      <c r="B16171" t="s">
        <v>802</v>
      </c>
      <c r="C16171" t="s">
        <v>803</v>
      </c>
      <c r="D16171" t="s">
        <v>590</v>
      </c>
      <c r="E16171" t="s">
        <v>732</v>
      </c>
      <c r="F16171" t="s">
        <v>804</v>
      </c>
      <c r="G16171" t="s">
        <v>196</v>
      </c>
      <c r="H16171" t="s">
        <v>201</v>
      </c>
      <c r="I16171" t="s">
        <v>202</v>
      </c>
      <c r="K16171" t="s">
        <v>203</v>
      </c>
      <c r="O16171" t="s">
        <v>266</v>
      </c>
      <c r="P16171">
        <v>2050</v>
      </c>
    </row>
    <row r="16172" spans="1:17" hidden="1" x14ac:dyDescent="0.2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hidden="1" x14ac:dyDescent="0.2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hidden="1" x14ac:dyDescent="0.25">
      <c r="A16174" t="s">
        <v>801</v>
      </c>
      <c r="B16174" t="s">
        <v>802</v>
      </c>
      <c r="C16174" t="s">
        <v>803</v>
      </c>
      <c r="D16174" t="s">
        <v>590</v>
      </c>
      <c r="E16174" t="s">
        <v>732</v>
      </c>
      <c r="F16174" t="s">
        <v>804</v>
      </c>
      <c r="G16174" t="s">
        <v>196</v>
      </c>
      <c r="H16174" t="s">
        <v>353</v>
      </c>
      <c r="I16174" t="s">
        <v>135</v>
      </c>
      <c r="K16174" t="s">
        <v>192</v>
      </c>
      <c r="O16174" t="s">
        <v>265</v>
      </c>
      <c r="P16174">
        <v>2020</v>
      </c>
    </row>
    <row r="16175" spans="1:17" hidden="1" x14ac:dyDescent="0.25">
      <c r="A16175" t="s">
        <v>801</v>
      </c>
      <c r="B16175" t="s">
        <v>802</v>
      </c>
      <c r="C16175" t="s">
        <v>803</v>
      </c>
      <c r="D16175" t="s">
        <v>590</v>
      </c>
      <c r="E16175" t="s">
        <v>732</v>
      </c>
      <c r="F16175" t="s">
        <v>804</v>
      </c>
      <c r="G16175" t="s">
        <v>196</v>
      </c>
      <c r="H16175" t="s">
        <v>353</v>
      </c>
      <c r="I16175" t="s">
        <v>135</v>
      </c>
      <c r="K16175" t="s">
        <v>192</v>
      </c>
      <c r="O16175" t="s">
        <v>266</v>
      </c>
      <c r="P16175">
        <v>2020</v>
      </c>
    </row>
    <row r="16176" spans="1:17" hidden="1" x14ac:dyDescent="0.2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hidden="1" x14ac:dyDescent="0.2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hidden="1" x14ac:dyDescent="0.2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hidden="1" x14ac:dyDescent="0.25">
      <c r="A16179" t="s">
        <v>801</v>
      </c>
      <c r="B16179" t="s">
        <v>802</v>
      </c>
      <c r="C16179" t="s">
        <v>803</v>
      </c>
      <c r="D16179" t="s">
        <v>590</v>
      </c>
      <c r="E16179" t="s">
        <v>732</v>
      </c>
      <c r="F16179" t="s">
        <v>804</v>
      </c>
      <c r="G16179" t="s">
        <v>196</v>
      </c>
      <c r="H16179" t="s">
        <v>353</v>
      </c>
      <c r="I16179" t="s">
        <v>135</v>
      </c>
      <c r="K16179" t="s">
        <v>192</v>
      </c>
      <c r="O16179" t="s">
        <v>265</v>
      </c>
      <c r="P16179">
        <v>2050</v>
      </c>
    </row>
    <row r="16180" spans="1:17" hidden="1" x14ac:dyDescent="0.25">
      <c r="A16180" t="s">
        <v>801</v>
      </c>
      <c r="B16180" t="s">
        <v>802</v>
      </c>
      <c r="C16180" t="s">
        <v>803</v>
      </c>
      <c r="D16180" t="s">
        <v>590</v>
      </c>
      <c r="E16180" t="s">
        <v>732</v>
      </c>
      <c r="F16180" t="s">
        <v>804</v>
      </c>
      <c r="G16180" t="s">
        <v>196</v>
      </c>
      <c r="H16180" t="s">
        <v>353</v>
      </c>
      <c r="I16180" t="s">
        <v>135</v>
      </c>
      <c r="K16180" t="s">
        <v>192</v>
      </c>
      <c r="O16180" t="s">
        <v>266</v>
      </c>
      <c r="P16180">
        <v>2050</v>
      </c>
    </row>
    <row r="16181" spans="1:17" hidden="1" x14ac:dyDescent="0.2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hidden="1" x14ac:dyDescent="0.2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hidden="1" x14ac:dyDescent="0.2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hidden="1" x14ac:dyDescent="0.2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hidden="1" x14ac:dyDescent="0.2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hidden="1" x14ac:dyDescent="0.2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hidden="1" x14ac:dyDescent="0.2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hidden="1" x14ac:dyDescent="0.2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hidden="1" x14ac:dyDescent="0.2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hidden="1" x14ac:dyDescent="0.2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hidden="1" x14ac:dyDescent="0.2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hidden="1" x14ac:dyDescent="0.25">
      <c r="A16192" t="s">
        <v>801</v>
      </c>
      <c r="B16192" t="s">
        <v>802</v>
      </c>
      <c r="C16192" t="s">
        <v>803</v>
      </c>
      <c r="D16192" t="s">
        <v>590</v>
      </c>
      <c r="E16192" t="s">
        <v>732</v>
      </c>
      <c r="F16192" t="s">
        <v>804</v>
      </c>
      <c r="G16192" t="s">
        <v>196</v>
      </c>
      <c r="H16192" t="s">
        <v>355</v>
      </c>
      <c r="I16192" t="s">
        <v>136</v>
      </c>
      <c r="K16192" t="s">
        <v>276</v>
      </c>
      <c r="O16192" t="s">
        <v>265</v>
      </c>
      <c r="P16192">
        <v>2020</v>
      </c>
    </row>
    <row r="16193" spans="1:17" hidden="1" x14ac:dyDescent="0.25">
      <c r="A16193" t="s">
        <v>801</v>
      </c>
      <c r="B16193" t="s">
        <v>802</v>
      </c>
      <c r="C16193" t="s">
        <v>803</v>
      </c>
      <c r="D16193" t="s">
        <v>590</v>
      </c>
      <c r="E16193" t="s">
        <v>732</v>
      </c>
      <c r="F16193" t="s">
        <v>804</v>
      </c>
      <c r="G16193" t="s">
        <v>196</v>
      </c>
      <c r="H16193" t="s">
        <v>355</v>
      </c>
      <c r="I16193" t="s">
        <v>136</v>
      </c>
      <c r="K16193" t="s">
        <v>276</v>
      </c>
      <c r="O16193" t="s">
        <v>266</v>
      </c>
      <c r="P16193">
        <v>2020</v>
      </c>
    </row>
    <row r="16194" spans="1:17" hidden="1" x14ac:dyDescent="0.2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hidden="1" x14ac:dyDescent="0.2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hidden="1" x14ac:dyDescent="0.2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hidden="1" x14ac:dyDescent="0.25">
      <c r="A16197" t="s">
        <v>801</v>
      </c>
      <c r="B16197" t="s">
        <v>802</v>
      </c>
      <c r="C16197" t="s">
        <v>803</v>
      </c>
      <c r="D16197" t="s">
        <v>590</v>
      </c>
      <c r="E16197" t="s">
        <v>732</v>
      </c>
      <c r="F16197" t="s">
        <v>804</v>
      </c>
      <c r="G16197" t="s">
        <v>196</v>
      </c>
      <c r="H16197" t="s">
        <v>355</v>
      </c>
      <c r="I16197" t="s">
        <v>136</v>
      </c>
      <c r="K16197" t="s">
        <v>276</v>
      </c>
      <c r="O16197" t="s">
        <v>265</v>
      </c>
      <c r="P16197">
        <v>2050</v>
      </c>
    </row>
    <row r="16198" spans="1:17" hidden="1" x14ac:dyDescent="0.25">
      <c r="A16198" t="s">
        <v>801</v>
      </c>
      <c r="B16198" t="s">
        <v>802</v>
      </c>
      <c r="C16198" t="s">
        <v>803</v>
      </c>
      <c r="D16198" t="s">
        <v>590</v>
      </c>
      <c r="E16198" t="s">
        <v>732</v>
      </c>
      <c r="F16198" t="s">
        <v>804</v>
      </c>
      <c r="G16198" t="s">
        <v>196</v>
      </c>
      <c r="H16198" t="s">
        <v>355</v>
      </c>
      <c r="I16198" t="s">
        <v>136</v>
      </c>
      <c r="K16198" t="s">
        <v>276</v>
      </c>
      <c r="O16198" t="s">
        <v>266</v>
      </c>
      <c r="P16198">
        <v>2050</v>
      </c>
    </row>
    <row r="16199" spans="1:17" hidden="1" x14ac:dyDescent="0.2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hidden="1" x14ac:dyDescent="0.2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hidden="1" x14ac:dyDescent="0.2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hidden="1" x14ac:dyDescent="0.2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hidden="1" x14ac:dyDescent="0.2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hidden="1" x14ac:dyDescent="0.2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hidden="1" x14ac:dyDescent="0.2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hidden="1" x14ac:dyDescent="0.2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hidden="1" x14ac:dyDescent="0.2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hidden="1" x14ac:dyDescent="0.2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hidden="1" x14ac:dyDescent="0.2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hidden="1" x14ac:dyDescent="0.25">
      <c r="A16210" t="s">
        <v>801</v>
      </c>
      <c r="B16210" t="s">
        <v>802</v>
      </c>
      <c r="C16210" t="s">
        <v>803</v>
      </c>
      <c r="D16210" t="s">
        <v>590</v>
      </c>
      <c r="E16210" t="s">
        <v>732</v>
      </c>
      <c r="F16210" t="s">
        <v>804</v>
      </c>
      <c r="G16210" t="s">
        <v>196</v>
      </c>
      <c r="H16210" t="s">
        <v>216</v>
      </c>
      <c r="I16210" t="s">
        <v>217</v>
      </c>
      <c r="K16210" t="s">
        <v>203</v>
      </c>
      <c r="O16210" t="s">
        <v>265</v>
      </c>
      <c r="P16210">
        <v>2020</v>
      </c>
    </row>
    <row r="16211" spans="1:17" hidden="1" x14ac:dyDescent="0.25">
      <c r="A16211" t="s">
        <v>801</v>
      </c>
      <c r="B16211" t="s">
        <v>802</v>
      </c>
      <c r="C16211" t="s">
        <v>803</v>
      </c>
      <c r="D16211" t="s">
        <v>590</v>
      </c>
      <c r="E16211" t="s">
        <v>732</v>
      </c>
      <c r="F16211" t="s">
        <v>804</v>
      </c>
      <c r="G16211" t="s">
        <v>196</v>
      </c>
      <c r="H16211" t="s">
        <v>216</v>
      </c>
      <c r="I16211" t="s">
        <v>217</v>
      </c>
      <c r="K16211" t="s">
        <v>203</v>
      </c>
      <c r="O16211" t="s">
        <v>266</v>
      </c>
      <c r="P16211">
        <v>2020</v>
      </c>
    </row>
    <row r="16212" spans="1:17" hidden="1" x14ac:dyDescent="0.2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hidden="1" x14ac:dyDescent="0.2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hidden="1" x14ac:dyDescent="0.2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hidden="1" x14ac:dyDescent="0.25">
      <c r="A16215" t="s">
        <v>801</v>
      </c>
      <c r="B16215" t="s">
        <v>802</v>
      </c>
      <c r="C16215" t="s">
        <v>803</v>
      </c>
      <c r="D16215" t="s">
        <v>590</v>
      </c>
      <c r="E16215" t="s">
        <v>732</v>
      </c>
      <c r="F16215" t="s">
        <v>804</v>
      </c>
      <c r="G16215" t="s">
        <v>196</v>
      </c>
      <c r="H16215" t="s">
        <v>216</v>
      </c>
      <c r="I16215" t="s">
        <v>217</v>
      </c>
      <c r="K16215" t="s">
        <v>203</v>
      </c>
      <c r="O16215" t="s">
        <v>265</v>
      </c>
      <c r="P16215">
        <v>2050</v>
      </c>
    </row>
    <row r="16216" spans="1:17" hidden="1" x14ac:dyDescent="0.25">
      <c r="A16216" t="s">
        <v>801</v>
      </c>
      <c r="B16216" t="s">
        <v>802</v>
      </c>
      <c r="C16216" t="s">
        <v>803</v>
      </c>
      <c r="D16216" t="s">
        <v>590</v>
      </c>
      <c r="E16216" t="s">
        <v>732</v>
      </c>
      <c r="F16216" t="s">
        <v>804</v>
      </c>
      <c r="G16216" t="s">
        <v>196</v>
      </c>
      <c r="H16216" t="s">
        <v>216</v>
      </c>
      <c r="I16216" t="s">
        <v>217</v>
      </c>
      <c r="K16216" t="s">
        <v>203</v>
      </c>
      <c r="O16216" t="s">
        <v>266</v>
      </c>
      <c r="P16216">
        <v>2050</v>
      </c>
    </row>
    <row r="16217" spans="1:17" hidden="1" x14ac:dyDescent="0.2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hidden="1" x14ac:dyDescent="0.2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hidden="1" x14ac:dyDescent="0.2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hidden="1" x14ac:dyDescent="0.2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hidden="1" x14ac:dyDescent="0.2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hidden="1" x14ac:dyDescent="0.2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hidden="1" x14ac:dyDescent="0.2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hidden="1" x14ac:dyDescent="0.2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hidden="1" x14ac:dyDescent="0.2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hidden="1" x14ac:dyDescent="0.2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hidden="1" x14ac:dyDescent="0.2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hidden="1" x14ac:dyDescent="0.2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hidden="1" x14ac:dyDescent="0.2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hidden="1" x14ac:dyDescent="0.2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hidden="1" x14ac:dyDescent="0.2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hidden="1" x14ac:dyDescent="0.2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hidden="1" x14ac:dyDescent="0.2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hidden="1" x14ac:dyDescent="0.2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hidden="1" x14ac:dyDescent="0.2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hidden="1" x14ac:dyDescent="0.2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hidden="1" x14ac:dyDescent="0.2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hidden="1" x14ac:dyDescent="0.2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hidden="1" x14ac:dyDescent="0.2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hidden="1" x14ac:dyDescent="0.2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hidden="1" x14ac:dyDescent="0.2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hidden="1" x14ac:dyDescent="0.2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hidden="1" x14ac:dyDescent="0.2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hidden="1" x14ac:dyDescent="0.2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hidden="1" x14ac:dyDescent="0.2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hidden="1" x14ac:dyDescent="0.2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hidden="1" x14ac:dyDescent="0.2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hidden="1" x14ac:dyDescent="0.2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hidden="1" x14ac:dyDescent="0.2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hidden="1" x14ac:dyDescent="0.2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hidden="1" x14ac:dyDescent="0.2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hidden="1" x14ac:dyDescent="0.2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hidden="1" x14ac:dyDescent="0.2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hidden="1" x14ac:dyDescent="0.2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hidden="1" x14ac:dyDescent="0.2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hidden="1" x14ac:dyDescent="0.2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hidden="1" x14ac:dyDescent="0.2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hidden="1" x14ac:dyDescent="0.2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hidden="1" x14ac:dyDescent="0.2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hidden="1" x14ac:dyDescent="0.2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hidden="1" x14ac:dyDescent="0.2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hidden="1" x14ac:dyDescent="0.2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hidden="1" x14ac:dyDescent="0.2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hidden="1" x14ac:dyDescent="0.2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hidden="1" x14ac:dyDescent="0.2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hidden="1" x14ac:dyDescent="0.2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hidden="1" x14ac:dyDescent="0.2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hidden="1" x14ac:dyDescent="0.2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hidden="1" x14ac:dyDescent="0.2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hidden="1" x14ac:dyDescent="0.2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hidden="1" x14ac:dyDescent="0.2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hidden="1" x14ac:dyDescent="0.2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hidden="1" x14ac:dyDescent="0.25">
      <c r="A16273" t="s">
        <v>801</v>
      </c>
      <c r="B16273" t="s">
        <v>802</v>
      </c>
      <c r="C16273" t="s">
        <v>803</v>
      </c>
      <c r="D16273" t="s">
        <v>590</v>
      </c>
      <c r="E16273" t="s">
        <v>732</v>
      </c>
      <c r="F16273" t="s">
        <v>804</v>
      </c>
      <c r="G16273" t="s">
        <v>189</v>
      </c>
      <c r="H16273" t="s">
        <v>815</v>
      </c>
      <c r="I16273" t="s">
        <v>816</v>
      </c>
      <c r="K16273" t="s">
        <v>192</v>
      </c>
      <c r="O16273" t="s">
        <v>265</v>
      </c>
      <c r="P16273">
        <v>2020</v>
      </c>
    </row>
    <row r="16274" spans="1:17" hidden="1" x14ac:dyDescent="0.25">
      <c r="A16274" t="s">
        <v>801</v>
      </c>
      <c r="B16274" t="s">
        <v>802</v>
      </c>
      <c r="C16274" t="s">
        <v>803</v>
      </c>
      <c r="D16274" t="s">
        <v>590</v>
      </c>
      <c r="E16274" t="s">
        <v>732</v>
      </c>
      <c r="F16274" t="s">
        <v>804</v>
      </c>
      <c r="G16274" t="s">
        <v>189</v>
      </c>
      <c r="H16274" t="s">
        <v>815</v>
      </c>
      <c r="I16274" t="s">
        <v>816</v>
      </c>
      <c r="K16274" t="s">
        <v>192</v>
      </c>
      <c r="O16274" t="s">
        <v>266</v>
      </c>
      <c r="P16274">
        <v>2020</v>
      </c>
    </row>
    <row r="16275" spans="1:17" hidden="1" x14ac:dyDescent="0.2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hidden="1" x14ac:dyDescent="0.2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hidden="1" x14ac:dyDescent="0.2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hidden="1" x14ac:dyDescent="0.25">
      <c r="A16278" t="s">
        <v>801</v>
      </c>
      <c r="B16278" t="s">
        <v>802</v>
      </c>
      <c r="C16278" t="s">
        <v>803</v>
      </c>
      <c r="D16278" t="s">
        <v>590</v>
      </c>
      <c r="E16278" t="s">
        <v>732</v>
      </c>
      <c r="F16278" t="s">
        <v>804</v>
      </c>
      <c r="G16278" t="s">
        <v>189</v>
      </c>
      <c r="H16278" t="s">
        <v>815</v>
      </c>
      <c r="I16278" t="s">
        <v>816</v>
      </c>
      <c r="K16278" t="s">
        <v>192</v>
      </c>
      <c r="O16278" t="s">
        <v>265</v>
      </c>
      <c r="P16278">
        <v>2050</v>
      </c>
    </row>
    <row r="16279" spans="1:17" hidden="1" x14ac:dyDescent="0.25">
      <c r="A16279" t="s">
        <v>801</v>
      </c>
      <c r="B16279" t="s">
        <v>802</v>
      </c>
      <c r="C16279" t="s">
        <v>803</v>
      </c>
      <c r="D16279" t="s">
        <v>590</v>
      </c>
      <c r="E16279" t="s">
        <v>732</v>
      </c>
      <c r="F16279" t="s">
        <v>804</v>
      </c>
      <c r="G16279" t="s">
        <v>189</v>
      </c>
      <c r="H16279" t="s">
        <v>815</v>
      </c>
      <c r="I16279" t="s">
        <v>816</v>
      </c>
      <c r="K16279" t="s">
        <v>192</v>
      </c>
      <c r="O16279" t="s">
        <v>266</v>
      </c>
      <c r="P16279">
        <v>2050</v>
      </c>
    </row>
    <row r="16280" spans="1:17" hidden="1" x14ac:dyDescent="0.2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hidden="1" x14ac:dyDescent="0.2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hidden="1" x14ac:dyDescent="0.2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hidden="1" x14ac:dyDescent="0.2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hidden="1" x14ac:dyDescent="0.2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hidden="1" x14ac:dyDescent="0.2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hidden="1" x14ac:dyDescent="0.2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hidden="1" x14ac:dyDescent="0.2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hidden="1" x14ac:dyDescent="0.2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hidden="1" x14ac:dyDescent="0.2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hidden="1" x14ac:dyDescent="0.2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hidden="1" x14ac:dyDescent="0.2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hidden="1" x14ac:dyDescent="0.2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hidden="1" x14ac:dyDescent="0.2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hidden="1" x14ac:dyDescent="0.2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hidden="1" x14ac:dyDescent="0.2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hidden="1" x14ac:dyDescent="0.2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hidden="1" x14ac:dyDescent="0.2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hidden="1" x14ac:dyDescent="0.2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hidden="1" x14ac:dyDescent="0.2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hidden="1" x14ac:dyDescent="0.2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hidden="1" x14ac:dyDescent="0.2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hidden="1" x14ac:dyDescent="0.2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hidden="1" x14ac:dyDescent="0.2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hidden="1" x14ac:dyDescent="0.2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hidden="1" x14ac:dyDescent="0.2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hidden="1" x14ac:dyDescent="0.2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hidden="1" x14ac:dyDescent="0.2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hidden="1" x14ac:dyDescent="0.2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hidden="1" x14ac:dyDescent="0.2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hidden="1" x14ac:dyDescent="0.2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hidden="1" x14ac:dyDescent="0.2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hidden="1" x14ac:dyDescent="0.2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hidden="1" x14ac:dyDescent="0.2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hidden="1" x14ac:dyDescent="0.2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hidden="1" x14ac:dyDescent="0.2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hidden="1" x14ac:dyDescent="0.2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hidden="1" x14ac:dyDescent="0.2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hidden="1" x14ac:dyDescent="0.2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hidden="1" x14ac:dyDescent="0.2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hidden="1" x14ac:dyDescent="0.2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hidden="1" x14ac:dyDescent="0.2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hidden="1" x14ac:dyDescent="0.2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hidden="1" x14ac:dyDescent="0.2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hidden="1" x14ac:dyDescent="0.2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hidden="1" x14ac:dyDescent="0.2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hidden="1" x14ac:dyDescent="0.2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hidden="1" x14ac:dyDescent="0.2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hidden="1" x14ac:dyDescent="0.2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hidden="1" x14ac:dyDescent="0.2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hidden="1" x14ac:dyDescent="0.2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hidden="1" x14ac:dyDescent="0.2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hidden="1" x14ac:dyDescent="0.2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hidden="1" x14ac:dyDescent="0.2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hidden="1" x14ac:dyDescent="0.2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hidden="1" x14ac:dyDescent="0.2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hidden="1" x14ac:dyDescent="0.2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hidden="1" x14ac:dyDescent="0.2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hidden="1" x14ac:dyDescent="0.2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hidden="1" x14ac:dyDescent="0.2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hidden="1" x14ac:dyDescent="0.2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hidden="1" x14ac:dyDescent="0.2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hidden="1" x14ac:dyDescent="0.2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hidden="1" x14ac:dyDescent="0.2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hidden="1" x14ac:dyDescent="0.2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hidden="1" x14ac:dyDescent="0.2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hidden="1" x14ac:dyDescent="0.2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hidden="1" x14ac:dyDescent="0.2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hidden="1" x14ac:dyDescent="0.2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hidden="1" x14ac:dyDescent="0.2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hidden="1" x14ac:dyDescent="0.2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hidden="1" x14ac:dyDescent="0.2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hidden="1" x14ac:dyDescent="0.2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hidden="1" x14ac:dyDescent="0.2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hidden="1" x14ac:dyDescent="0.2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hidden="1" x14ac:dyDescent="0.2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hidden="1" x14ac:dyDescent="0.2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hidden="1" x14ac:dyDescent="0.2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hidden="1" x14ac:dyDescent="0.2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hidden="1" x14ac:dyDescent="0.2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hidden="1" x14ac:dyDescent="0.2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hidden="1" x14ac:dyDescent="0.2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hidden="1" x14ac:dyDescent="0.2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hidden="1" x14ac:dyDescent="0.2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hidden="1" x14ac:dyDescent="0.2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hidden="1" x14ac:dyDescent="0.2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hidden="1" x14ac:dyDescent="0.2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hidden="1" x14ac:dyDescent="0.2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hidden="1" x14ac:dyDescent="0.2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hidden="1" x14ac:dyDescent="0.2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hidden="1" x14ac:dyDescent="0.2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hidden="1" x14ac:dyDescent="0.2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hidden="1" x14ac:dyDescent="0.2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hidden="1" x14ac:dyDescent="0.2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hidden="1" x14ac:dyDescent="0.2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hidden="1" x14ac:dyDescent="0.2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hidden="1" x14ac:dyDescent="0.2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hidden="1" x14ac:dyDescent="0.2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hidden="1" x14ac:dyDescent="0.2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hidden="1" x14ac:dyDescent="0.2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hidden="1" x14ac:dyDescent="0.2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hidden="1" x14ac:dyDescent="0.2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hidden="1" x14ac:dyDescent="0.2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hidden="1" x14ac:dyDescent="0.2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hidden="1" x14ac:dyDescent="0.2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hidden="1" x14ac:dyDescent="0.2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hidden="1" x14ac:dyDescent="0.2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hidden="1" x14ac:dyDescent="0.2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hidden="1" x14ac:dyDescent="0.2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hidden="1" x14ac:dyDescent="0.2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hidden="1" x14ac:dyDescent="0.2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hidden="1" x14ac:dyDescent="0.2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hidden="1" x14ac:dyDescent="0.2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hidden="1" x14ac:dyDescent="0.2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hidden="1" x14ac:dyDescent="0.2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hidden="1" x14ac:dyDescent="0.2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hidden="1" x14ac:dyDescent="0.2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hidden="1" x14ac:dyDescent="0.2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hidden="1" x14ac:dyDescent="0.2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hidden="1" x14ac:dyDescent="0.2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hidden="1" x14ac:dyDescent="0.2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hidden="1" x14ac:dyDescent="0.2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hidden="1" x14ac:dyDescent="0.2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hidden="1" x14ac:dyDescent="0.2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hidden="1" x14ac:dyDescent="0.2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hidden="1" x14ac:dyDescent="0.2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hidden="1" x14ac:dyDescent="0.2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hidden="1" x14ac:dyDescent="0.2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hidden="1" x14ac:dyDescent="0.2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hidden="1" x14ac:dyDescent="0.2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hidden="1" x14ac:dyDescent="0.2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hidden="1" x14ac:dyDescent="0.2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hidden="1" x14ac:dyDescent="0.2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hidden="1" x14ac:dyDescent="0.2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hidden="1" x14ac:dyDescent="0.2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hidden="1" x14ac:dyDescent="0.2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hidden="1" x14ac:dyDescent="0.2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hidden="1" x14ac:dyDescent="0.2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hidden="1" x14ac:dyDescent="0.2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hidden="1" x14ac:dyDescent="0.2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hidden="1" x14ac:dyDescent="0.2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hidden="1" x14ac:dyDescent="0.2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hidden="1" x14ac:dyDescent="0.2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hidden="1" x14ac:dyDescent="0.2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hidden="1" x14ac:dyDescent="0.2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hidden="1" x14ac:dyDescent="0.2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hidden="1" x14ac:dyDescent="0.2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hidden="1" x14ac:dyDescent="0.2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hidden="1" x14ac:dyDescent="0.2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hidden="1" x14ac:dyDescent="0.2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hidden="1" x14ac:dyDescent="0.2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hidden="1" x14ac:dyDescent="0.2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hidden="1" x14ac:dyDescent="0.2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hidden="1" x14ac:dyDescent="0.2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hidden="1" x14ac:dyDescent="0.2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hidden="1" x14ac:dyDescent="0.2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hidden="1" x14ac:dyDescent="0.2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hidden="1" x14ac:dyDescent="0.2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hidden="1" x14ac:dyDescent="0.2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hidden="1" x14ac:dyDescent="0.2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hidden="1" x14ac:dyDescent="0.2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hidden="1" x14ac:dyDescent="0.2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hidden="1" x14ac:dyDescent="0.2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hidden="1" x14ac:dyDescent="0.2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hidden="1" x14ac:dyDescent="0.2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hidden="1" x14ac:dyDescent="0.2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hidden="1" x14ac:dyDescent="0.2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hidden="1" x14ac:dyDescent="0.2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hidden="1" x14ac:dyDescent="0.2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hidden="1" x14ac:dyDescent="0.2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hidden="1" x14ac:dyDescent="0.2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hidden="1" x14ac:dyDescent="0.2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hidden="1" x14ac:dyDescent="0.2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hidden="1" x14ac:dyDescent="0.2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hidden="1" x14ac:dyDescent="0.2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hidden="1" x14ac:dyDescent="0.2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hidden="1" x14ac:dyDescent="0.2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hidden="1" x14ac:dyDescent="0.2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hidden="1" x14ac:dyDescent="0.2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hidden="1" x14ac:dyDescent="0.2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hidden="1" x14ac:dyDescent="0.2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hidden="1" x14ac:dyDescent="0.2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hidden="1" x14ac:dyDescent="0.2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hidden="1" x14ac:dyDescent="0.2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hidden="1" x14ac:dyDescent="0.2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hidden="1" x14ac:dyDescent="0.2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hidden="1" x14ac:dyDescent="0.2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hidden="1" x14ac:dyDescent="0.2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hidden="1" x14ac:dyDescent="0.2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hidden="1" x14ac:dyDescent="0.2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hidden="1" x14ac:dyDescent="0.2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hidden="1" x14ac:dyDescent="0.2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hidden="1" x14ac:dyDescent="0.2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hidden="1" x14ac:dyDescent="0.2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hidden="1" x14ac:dyDescent="0.2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hidden="1" x14ac:dyDescent="0.2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hidden="1" x14ac:dyDescent="0.2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hidden="1" x14ac:dyDescent="0.2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hidden="1" x14ac:dyDescent="0.2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hidden="1" x14ac:dyDescent="0.2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hidden="1" x14ac:dyDescent="0.2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hidden="1" x14ac:dyDescent="0.2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hidden="1" x14ac:dyDescent="0.2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hidden="1" x14ac:dyDescent="0.2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hidden="1" x14ac:dyDescent="0.2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hidden="1" x14ac:dyDescent="0.2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hidden="1" x14ac:dyDescent="0.2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hidden="1" x14ac:dyDescent="0.2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hidden="1" x14ac:dyDescent="0.2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hidden="1" x14ac:dyDescent="0.25">
      <c r="A16489" t="s">
        <v>801</v>
      </c>
      <c r="B16489" t="s">
        <v>802</v>
      </c>
      <c r="C16489" t="s">
        <v>803</v>
      </c>
      <c r="D16489" t="s">
        <v>590</v>
      </c>
      <c r="E16489" t="s">
        <v>732</v>
      </c>
      <c r="F16489" t="s">
        <v>804</v>
      </c>
      <c r="G16489" t="s">
        <v>189</v>
      </c>
      <c r="H16489" t="s">
        <v>865</v>
      </c>
      <c r="I16489" t="s">
        <v>865</v>
      </c>
      <c r="M16489" t="s">
        <v>193</v>
      </c>
      <c r="O16489" t="s">
        <v>265</v>
      </c>
      <c r="P16489">
        <v>2020</v>
      </c>
    </row>
    <row r="16490" spans="1:17" hidden="1" x14ac:dyDescent="0.25">
      <c r="A16490" t="s">
        <v>801</v>
      </c>
      <c r="B16490" t="s">
        <v>802</v>
      </c>
      <c r="C16490" t="s">
        <v>803</v>
      </c>
      <c r="D16490" t="s">
        <v>590</v>
      </c>
      <c r="E16490" t="s">
        <v>732</v>
      </c>
      <c r="F16490" t="s">
        <v>804</v>
      </c>
      <c r="G16490" t="s">
        <v>189</v>
      </c>
      <c r="H16490" t="s">
        <v>865</v>
      </c>
      <c r="I16490" t="s">
        <v>865</v>
      </c>
      <c r="M16490" t="s">
        <v>193</v>
      </c>
      <c r="O16490" t="s">
        <v>266</v>
      </c>
      <c r="P16490">
        <v>2020</v>
      </c>
    </row>
    <row r="16491" spans="1:17" hidden="1" x14ac:dyDescent="0.2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hidden="1" x14ac:dyDescent="0.2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hidden="1" x14ac:dyDescent="0.2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hidden="1" x14ac:dyDescent="0.25">
      <c r="A16494" t="s">
        <v>801</v>
      </c>
      <c r="B16494" t="s">
        <v>802</v>
      </c>
      <c r="C16494" t="s">
        <v>803</v>
      </c>
      <c r="D16494" t="s">
        <v>590</v>
      </c>
      <c r="E16494" t="s">
        <v>732</v>
      </c>
      <c r="F16494" t="s">
        <v>804</v>
      </c>
      <c r="G16494" t="s">
        <v>189</v>
      </c>
      <c r="H16494" t="s">
        <v>865</v>
      </c>
      <c r="I16494" t="s">
        <v>865</v>
      </c>
      <c r="M16494" t="s">
        <v>193</v>
      </c>
      <c r="O16494" t="s">
        <v>265</v>
      </c>
      <c r="P16494">
        <v>2050</v>
      </c>
    </row>
    <row r="16495" spans="1:17" hidden="1" x14ac:dyDescent="0.25">
      <c r="A16495" t="s">
        <v>801</v>
      </c>
      <c r="B16495" t="s">
        <v>802</v>
      </c>
      <c r="C16495" t="s">
        <v>803</v>
      </c>
      <c r="D16495" t="s">
        <v>590</v>
      </c>
      <c r="E16495" t="s">
        <v>732</v>
      </c>
      <c r="F16495" t="s">
        <v>804</v>
      </c>
      <c r="G16495" t="s">
        <v>189</v>
      </c>
      <c r="H16495" t="s">
        <v>865</v>
      </c>
      <c r="I16495" t="s">
        <v>865</v>
      </c>
      <c r="M16495" t="s">
        <v>193</v>
      </c>
      <c r="O16495" t="s">
        <v>266</v>
      </c>
      <c r="P16495">
        <v>2050</v>
      </c>
    </row>
    <row r="16496" spans="1:17" hidden="1" x14ac:dyDescent="0.2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hidden="1" x14ac:dyDescent="0.2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hidden="1" x14ac:dyDescent="0.25">
      <c r="A16498" t="s">
        <v>866</v>
      </c>
      <c r="B16498" t="s">
        <v>867</v>
      </c>
      <c r="C16498" t="s">
        <v>803</v>
      </c>
      <c r="D16498" t="s">
        <v>590</v>
      </c>
      <c r="E16498" t="s">
        <v>732</v>
      </c>
      <c r="F16498" t="s">
        <v>868</v>
      </c>
      <c r="G16498" t="s">
        <v>196</v>
      </c>
      <c r="H16498" t="s">
        <v>201</v>
      </c>
      <c r="I16498" t="s">
        <v>202</v>
      </c>
      <c r="K16498" t="s">
        <v>203</v>
      </c>
      <c r="O16498" t="s">
        <v>265</v>
      </c>
      <c r="P16498">
        <v>2020</v>
      </c>
    </row>
    <row r="16499" spans="1:17" hidden="1" x14ac:dyDescent="0.25">
      <c r="A16499" t="s">
        <v>866</v>
      </c>
      <c r="B16499" t="s">
        <v>867</v>
      </c>
      <c r="C16499" t="s">
        <v>803</v>
      </c>
      <c r="D16499" t="s">
        <v>590</v>
      </c>
      <c r="E16499" t="s">
        <v>732</v>
      </c>
      <c r="F16499" t="s">
        <v>868</v>
      </c>
      <c r="G16499" t="s">
        <v>196</v>
      </c>
      <c r="H16499" t="s">
        <v>201</v>
      </c>
      <c r="I16499" t="s">
        <v>202</v>
      </c>
      <c r="K16499" t="s">
        <v>203</v>
      </c>
      <c r="O16499" t="s">
        <v>266</v>
      </c>
      <c r="P16499">
        <v>2020</v>
      </c>
    </row>
    <row r="16500" spans="1:17" hidden="1" x14ac:dyDescent="0.2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hidden="1" x14ac:dyDescent="0.2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hidden="1" x14ac:dyDescent="0.2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hidden="1" x14ac:dyDescent="0.25">
      <c r="A16503" t="s">
        <v>866</v>
      </c>
      <c r="B16503" t="s">
        <v>867</v>
      </c>
      <c r="C16503" t="s">
        <v>803</v>
      </c>
      <c r="D16503" t="s">
        <v>590</v>
      </c>
      <c r="E16503" t="s">
        <v>732</v>
      </c>
      <c r="F16503" t="s">
        <v>868</v>
      </c>
      <c r="G16503" t="s">
        <v>196</v>
      </c>
      <c r="H16503" t="s">
        <v>201</v>
      </c>
      <c r="I16503" t="s">
        <v>202</v>
      </c>
      <c r="K16503" t="s">
        <v>203</v>
      </c>
      <c r="O16503" t="s">
        <v>265</v>
      </c>
      <c r="P16503">
        <v>2050</v>
      </c>
    </row>
    <row r="16504" spans="1:17" hidden="1" x14ac:dyDescent="0.25">
      <c r="A16504" t="s">
        <v>866</v>
      </c>
      <c r="B16504" t="s">
        <v>867</v>
      </c>
      <c r="C16504" t="s">
        <v>803</v>
      </c>
      <c r="D16504" t="s">
        <v>590</v>
      </c>
      <c r="E16504" t="s">
        <v>732</v>
      </c>
      <c r="F16504" t="s">
        <v>868</v>
      </c>
      <c r="G16504" t="s">
        <v>196</v>
      </c>
      <c r="H16504" t="s">
        <v>201</v>
      </c>
      <c r="I16504" t="s">
        <v>202</v>
      </c>
      <c r="K16504" t="s">
        <v>203</v>
      </c>
      <c r="O16504" t="s">
        <v>266</v>
      </c>
      <c r="P16504">
        <v>2050</v>
      </c>
    </row>
    <row r="16505" spans="1:17" hidden="1" x14ac:dyDescent="0.2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hidden="1" x14ac:dyDescent="0.2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hidden="1" x14ac:dyDescent="0.25">
      <c r="A16507" t="s">
        <v>866</v>
      </c>
      <c r="B16507" t="s">
        <v>867</v>
      </c>
      <c r="C16507" t="s">
        <v>803</v>
      </c>
      <c r="D16507" t="s">
        <v>590</v>
      </c>
      <c r="E16507" t="s">
        <v>732</v>
      </c>
      <c r="F16507" t="s">
        <v>868</v>
      </c>
      <c r="G16507" t="s">
        <v>196</v>
      </c>
      <c r="H16507" t="s">
        <v>353</v>
      </c>
      <c r="I16507" t="s">
        <v>135</v>
      </c>
      <c r="K16507" t="s">
        <v>192</v>
      </c>
      <c r="O16507" t="s">
        <v>265</v>
      </c>
      <c r="P16507">
        <v>2020</v>
      </c>
    </row>
    <row r="16508" spans="1:17" hidden="1" x14ac:dyDescent="0.25">
      <c r="A16508" t="s">
        <v>866</v>
      </c>
      <c r="B16508" t="s">
        <v>867</v>
      </c>
      <c r="C16508" t="s">
        <v>803</v>
      </c>
      <c r="D16508" t="s">
        <v>590</v>
      </c>
      <c r="E16508" t="s">
        <v>732</v>
      </c>
      <c r="F16508" t="s">
        <v>868</v>
      </c>
      <c r="G16508" t="s">
        <v>196</v>
      </c>
      <c r="H16508" t="s">
        <v>353</v>
      </c>
      <c r="I16508" t="s">
        <v>135</v>
      </c>
      <c r="K16508" t="s">
        <v>192</v>
      </c>
      <c r="O16508" t="s">
        <v>266</v>
      </c>
      <c r="P16508">
        <v>2020</v>
      </c>
    </row>
    <row r="16509" spans="1:17" hidden="1" x14ac:dyDescent="0.2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hidden="1" x14ac:dyDescent="0.2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hidden="1" x14ac:dyDescent="0.2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hidden="1" x14ac:dyDescent="0.25">
      <c r="A16512" t="s">
        <v>866</v>
      </c>
      <c r="B16512" t="s">
        <v>867</v>
      </c>
      <c r="C16512" t="s">
        <v>803</v>
      </c>
      <c r="D16512" t="s">
        <v>590</v>
      </c>
      <c r="E16512" t="s">
        <v>732</v>
      </c>
      <c r="F16512" t="s">
        <v>868</v>
      </c>
      <c r="G16512" t="s">
        <v>196</v>
      </c>
      <c r="H16512" t="s">
        <v>353</v>
      </c>
      <c r="I16512" t="s">
        <v>135</v>
      </c>
      <c r="K16512" t="s">
        <v>192</v>
      </c>
      <c r="O16512" t="s">
        <v>265</v>
      </c>
      <c r="P16512">
        <v>2050</v>
      </c>
    </row>
    <row r="16513" spans="1:17" hidden="1" x14ac:dyDescent="0.25">
      <c r="A16513" t="s">
        <v>866</v>
      </c>
      <c r="B16513" t="s">
        <v>867</v>
      </c>
      <c r="C16513" t="s">
        <v>803</v>
      </c>
      <c r="D16513" t="s">
        <v>590</v>
      </c>
      <c r="E16513" t="s">
        <v>732</v>
      </c>
      <c r="F16513" t="s">
        <v>868</v>
      </c>
      <c r="G16513" t="s">
        <v>196</v>
      </c>
      <c r="H16513" t="s">
        <v>353</v>
      </c>
      <c r="I16513" t="s">
        <v>135</v>
      </c>
      <c r="K16513" t="s">
        <v>192</v>
      </c>
      <c r="O16513" t="s">
        <v>266</v>
      </c>
      <c r="P16513">
        <v>2050</v>
      </c>
    </row>
    <row r="16514" spans="1:17" hidden="1" x14ac:dyDescent="0.2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hidden="1" x14ac:dyDescent="0.2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hidden="1" x14ac:dyDescent="0.2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hidden="1" x14ac:dyDescent="0.2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hidden="1" x14ac:dyDescent="0.2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hidden="1" x14ac:dyDescent="0.2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hidden="1" x14ac:dyDescent="0.2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hidden="1" x14ac:dyDescent="0.2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hidden="1" x14ac:dyDescent="0.2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hidden="1" x14ac:dyDescent="0.2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hidden="1" x14ac:dyDescent="0.2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hidden="1" x14ac:dyDescent="0.25">
      <c r="A16525" t="s">
        <v>866</v>
      </c>
      <c r="B16525" t="s">
        <v>867</v>
      </c>
      <c r="C16525" t="s">
        <v>803</v>
      </c>
      <c r="D16525" t="s">
        <v>590</v>
      </c>
      <c r="E16525" t="s">
        <v>732</v>
      </c>
      <c r="F16525" t="s">
        <v>868</v>
      </c>
      <c r="G16525" t="s">
        <v>196</v>
      </c>
      <c r="H16525" t="s">
        <v>355</v>
      </c>
      <c r="I16525" t="s">
        <v>136</v>
      </c>
      <c r="K16525" t="s">
        <v>276</v>
      </c>
      <c r="O16525" t="s">
        <v>265</v>
      </c>
      <c r="P16525">
        <v>2020</v>
      </c>
    </row>
    <row r="16526" spans="1:17" hidden="1" x14ac:dyDescent="0.25">
      <c r="A16526" t="s">
        <v>866</v>
      </c>
      <c r="B16526" t="s">
        <v>867</v>
      </c>
      <c r="C16526" t="s">
        <v>803</v>
      </c>
      <c r="D16526" t="s">
        <v>590</v>
      </c>
      <c r="E16526" t="s">
        <v>732</v>
      </c>
      <c r="F16526" t="s">
        <v>868</v>
      </c>
      <c r="G16526" t="s">
        <v>196</v>
      </c>
      <c r="H16526" t="s">
        <v>355</v>
      </c>
      <c r="I16526" t="s">
        <v>136</v>
      </c>
      <c r="K16526" t="s">
        <v>276</v>
      </c>
      <c r="O16526" t="s">
        <v>266</v>
      </c>
      <c r="P16526">
        <v>2020</v>
      </c>
    </row>
    <row r="16527" spans="1:17" hidden="1" x14ac:dyDescent="0.2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hidden="1" x14ac:dyDescent="0.2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hidden="1" x14ac:dyDescent="0.2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hidden="1" x14ac:dyDescent="0.25">
      <c r="A16530" t="s">
        <v>866</v>
      </c>
      <c r="B16530" t="s">
        <v>867</v>
      </c>
      <c r="C16530" t="s">
        <v>803</v>
      </c>
      <c r="D16530" t="s">
        <v>590</v>
      </c>
      <c r="E16530" t="s">
        <v>732</v>
      </c>
      <c r="F16530" t="s">
        <v>868</v>
      </c>
      <c r="G16530" t="s">
        <v>196</v>
      </c>
      <c r="H16530" t="s">
        <v>355</v>
      </c>
      <c r="I16530" t="s">
        <v>136</v>
      </c>
      <c r="K16530" t="s">
        <v>276</v>
      </c>
      <c r="O16530" t="s">
        <v>265</v>
      </c>
      <c r="P16530">
        <v>2050</v>
      </c>
    </row>
    <row r="16531" spans="1:17" hidden="1" x14ac:dyDescent="0.25">
      <c r="A16531" t="s">
        <v>866</v>
      </c>
      <c r="B16531" t="s">
        <v>867</v>
      </c>
      <c r="C16531" t="s">
        <v>803</v>
      </c>
      <c r="D16531" t="s">
        <v>590</v>
      </c>
      <c r="E16531" t="s">
        <v>732</v>
      </c>
      <c r="F16531" t="s">
        <v>868</v>
      </c>
      <c r="G16531" t="s">
        <v>196</v>
      </c>
      <c r="H16531" t="s">
        <v>355</v>
      </c>
      <c r="I16531" t="s">
        <v>136</v>
      </c>
      <c r="K16531" t="s">
        <v>276</v>
      </c>
      <c r="O16531" t="s">
        <v>266</v>
      </c>
      <c r="P16531">
        <v>2050</v>
      </c>
    </row>
    <row r="16532" spans="1:17" hidden="1" x14ac:dyDescent="0.2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hidden="1" x14ac:dyDescent="0.2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hidden="1" x14ac:dyDescent="0.2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hidden="1" x14ac:dyDescent="0.2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hidden="1" x14ac:dyDescent="0.2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hidden="1" x14ac:dyDescent="0.2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hidden="1" x14ac:dyDescent="0.2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hidden="1" x14ac:dyDescent="0.2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hidden="1" x14ac:dyDescent="0.2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hidden="1" x14ac:dyDescent="0.2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hidden="1" x14ac:dyDescent="0.2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hidden="1" x14ac:dyDescent="0.25">
      <c r="A16543" t="s">
        <v>866</v>
      </c>
      <c r="B16543" t="s">
        <v>867</v>
      </c>
      <c r="C16543" t="s">
        <v>803</v>
      </c>
      <c r="D16543" t="s">
        <v>590</v>
      </c>
      <c r="E16543" t="s">
        <v>732</v>
      </c>
      <c r="F16543" t="s">
        <v>868</v>
      </c>
      <c r="G16543" t="s">
        <v>196</v>
      </c>
      <c r="H16543" t="s">
        <v>216</v>
      </c>
      <c r="I16543" t="s">
        <v>217</v>
      </c>
      <c r="K16543" t="s">
        <v>203</v>
      </c>
      <c r="O16543" t="s">
        <v>265</v>
      </c>
      <c r="P16543">
        <v>2020</v>
      </c>
    </row>
    <row r="16544" spans="1:17" hidden="1" x14ac:dyDescent="0.2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2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hidden="1" x14ac:dyDescent="0.2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hidden="1" x14ac:dyDescent="0.2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hidden="1" x14ac:dyDescent="0.25">
      <c r="A16548" t="s">
        <v>866</v>
      </c>
      <c r="B16548" t="s">
        <v>867</v>
      </c>
      <c r="C16548" t="s">
        <v>803</v>
      </c>
      <c r="D16548" t="s">
        <v>590</v>
      </c>
      <c r="E16548" t="s">
        <v>732</v>
      </c>
      <c r="F16548" t="s">
        <v>868</v>
      </c>
      <c r="G16548" t="s">
        <v>196</v>
      </c>
      <c r="H16548" t="s">
        <v>216</v>
      </c>
      <c r="I16548" t="s">
        <v>217</v>
      </c>
      <c r="K16548" t="s">
        <v>203</v>
      </c>
      <c r="O16548" t="s">
        <v>265</v>
      </c>
      <c r="P16548">
        <v>2050</v>
      </c>
    </row>
    <row r="16549" spans="1:17" hidden="1" x14ac:dyDescent="0.25">
      <c r="A16549" t="s">
        <v>866</v>
      </c>
      <c r="B16549" t="s">
        <v>867</v>
      </c>
      <c r="C16549" t="s">
        <v>803</v>
      </c>
      <c r="D16549" t="s">
        <v>590</v>
      </c>
      <c r="E16549" t="s">
        <v>732</v>
      </c>
      <c r="F16549" t="s">
        <v>868</v>
      </c>
      <c r="G16549" t="s">
        <v>196</v>
      </c>
      <c r="H16549" t="s">
        <v>216</v>
      </c>
      <c r="I16549" t="s">
        <v>217</v>
      </c>
      <c r="K16549" t="s">
        <v>203</v>
      </c>
      <c r="O16549" t="s">
        <v>266</v>
      </c>
      <c r="P16549">
        <v>2050</v>
      </c>
    </row>
    <row r="16550" spans="1:17" hidden="1" x14ac:dyDescent="0.2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hidden="1" x14ac:dyDescent="0.2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hidden="1" x14ac:dyDescent="0.2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hidden="1" x14ac:dyDescent="0.2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2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hidden="1" x14ac:dyDescent="0.2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hidden="1" x14ac:dyDescent="0.2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hidden="1" x14ac:dyDescent="0.2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hidden="1" x14ac:dyDescent="0.2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hidden="1" x14ac:dyDescent="0.2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hidden="1" x14ac:dyDescent="0.2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hidden="1" x14ac:dyDescent="0.2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hidden="1" x14ac:dyDescent="0.2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2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hidden="1" x14ac:dyDescent="0.2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hidden="1" x14ac:dyDescent="0.2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hidden="1" x14ac:dyDescent="0.2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hidden="1" x14ac:dyDescent="0.2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hidden="1" x14ac:dyDescent="0.2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hidden="1" x14ac:dyDescent="0.2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hidden="1" x14ac:dyDescent="0.2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hidden="1" x14ac:dyDescent="0.2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2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hidden="1" x14ac:dyDescent="0.2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hidden="1" x14ac:dyDescent="0.2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hidden="1" x14ac:dyDescent="0.2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hidden="1" x14ac:dyDescent="0.2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hidden="1" x14ac:dyDescent="0.2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hidden="1" x14ac:dyDescent="0.2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hidden="1" x14ac:dyDescent="0.2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hidden="1" x14ac:dyDescent="0.2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2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hidden="1" x14ac:dyDescent="0.2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hidden="1" x14ac:dyDescent="0.2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hidden="1" x14ac:dyDescent="0.2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hidden="1" x14ac:dyDescent="0.2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hidden="1" x14ac:dyDescent="0.2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hidden="1" x14ac:dyDescent="0.2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hidden="1" x14ac:dyDescent="0.2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hidden="1" x14ac:dyDescent="0.2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hidden="1" x14ac:dyDescent="0.2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hidden="1" x14ac:dyDescent="0.2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hidden="1" x14ac:dyDescent="0.2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hidden="1" x14ac:dyDescent="0.2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hidden="1" x14ac:dyDescent="0.2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hidden="1" x14ac:dyDescent="0.2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hidden="1" x14ac:dyDescent="0.2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hidden="1" x14ac:dyDescent="0.2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hidden="1" x14ac:dyDescent="0.2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hidden="1" x14ac:dyDescent="0.2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hidden="1" x14ac:dyDescent="0.2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hidden="1" x14ac:dyDescent="0.2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hidden="1" x14ac:dyDescent="0.2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hidden="1" x14ac:dyDescent="0.2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hidden="1" x14ac:dyDescent="0.2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hidden="1" x14ac:dyDescent="0.2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hidden="1" x14ac:dyDescent="0.25">
      <c r="A16606" t="s">
        <v>866</v>
      </c>
      <c r="B16606" t="s">
        <v>867</v>
      </c>
      <c r="C16606" t="s">
        <v>803</v>
      </c>
      <c r="D16606" t="s">
        <v>590</v>
      </c>
      <c r="E16606" t="s">
        <v>732</v>
      </c>
      <c r="F16606" t="s">
        <v>868</v>
      </c>
      <c r="G16606" t="s">
        <v>189</v>
      </c>
      <c r="H16606" t="s">
        <v>815</v>
      </c>
      <c r="I16606" t="s">
        <v>816</v>
      </c>
      <c r="K16606" t="s">
        <v>192</v>
      </c>
      <c r="O16606" t="s">
        <v>265</v>
      </c>
      <c r="P16606">
        <v>2020</v>
      </c>
    </row>
    <row r="16607" spans="1:17" hidden="1" x14ac:dyDescent="0.25">
      <c r="A16607" t="s">
        <v>866</v>
      </c>
      <c r="B16607" t="s">
        <v>867</v>
      </c>
      <c r="C16607" t="s">
        <v>803</v>
      </c>
      <c r="D16607" t="s">
        <v>590</v>
      </c>
      <c r="E16607" t="s">
        <v>732</v>
      </c>
      <c r="F16607" t="s">
        <v>868</v>
      </c>
      <c r="G16607" t="s">
        <v>189</v>
      </c>
      <c r="H16607" t="s">
        <v>815</v>
      </c>
      <c r="I16607" t="s">
        <v>816</v>
      </c>
      <c r="K16607" t="s">
        <v>192</v>
      </c>
      <c r="O16607" t="s">
        <v>266</v>
      </c>
      <c r="P16607">
        <v>2020</v>
      </c>
    </row>
    <row r="16608" spans="1:17" hidden="1" x14ac:dyDescent="0.2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hidden="1" x14ac:dyDescent="0.2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hidden="1" x14ac:dyDescent="0.2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hidden="1" x14ac:dyDescent="0.25">
      <c r="A16611" t="s">
        <v>866</v>
      </c>
      <c r="B16611" t="s">
        <v>867</v>
      </c>
      <c r="C16611" t="s">
        <v>803</v>
      </c>
      <c r="D16611" t="s">
        <v>590</v>
      </c>
      <c r="E16611" t="s">
        <v>732</v>
      </c>
      <c r="F16611" t="s">
        <v>868</v>
      </c>
      <c r="G16611" t="s">
        <v>189</v>
      </c>
      <c r="H16611" t="s">
        <v>815</v>
      </c>
      <c r="I16611" t="s">
        <v>816</v>
      </c>
      <c r="K16611" t="s">
        <v>192</v>
      </c>
      <c r="O16611" t="s">
        <v>265</v>
      </c>
      <c r="P16611">
        <v>2050</v>
      </c>
    </row>
    <row r="16612" spans="1:17" hidden="1" x14ac:dyDescent="0.25">
      <c r="A16612" t="s">
        <v>866</v>
      </c>
      <c r="B16612" t="s">
        <v>867</v>
      </c>
      <c r="C16612" t="s">
        <v>803</v>
      </c>
      <c r="D16612" t="s">
        <v>590</v>
      </c>
      <c r="E16612" t="s">
        <v>732</v>
      </c>
      <c r="F16612" t="s">
        <v>868</v>
      </c>
      <c r="G16612" t="s">
        <v>189</v>
      </c>
      <c r="H16612" t="s">
        <v>815</v>
      </c>
      <c r="I16612" t="s">
        <v>816</v>
      </c>
      <c r="K16612" t="s">
        <v>192</v>
      </c>
      <c r="O16612" t="s">
        <v>266</v>
      </c>
      <c r="P16612">
        <v>2050</v>
      </c>
    </row>
    <row r="16613" spans="1:17" hidden="1" x14ac:dyDescent="0.2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hidden="1" x14ac:dyDescent="0.2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hidden="1" x14ac:dyDescent="0.2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hidden="1" x14ac:dyDescent="0.2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hidden="1" x14ac:dyDescent="0.2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hidden="1" x14ac:dyDescent="0.2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hidden="1" x14ac:dyDescent="0.2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hidden="1" x14ac:dyDescent="0.2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hidden="1" x14ac:dyDescent="0.2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hidden="1" x14ac:dyDescent="0.2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hidden="1" x14ac:dyDescent="0.2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hidden="1" x14ac:dyDescent="0.2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hidden="1" x14ac:dyDescent="0.2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hidden="1" x14ac:dyDescent="0.2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hidden="1" x14ac:dyDescent="0.2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hidden="1" x14ac:dyDescent="0.2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hidden="1" x14ac:dyDescent="0.2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hidden="1" x14ac:dyDescent="0.2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hidden="1" x14ac:dyDescent="0.2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hidden="1" x14ac:dyDescent="0.2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hidden="1" x14ac:dyDescent="0.2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hidden="1" x14ac:dyDescent="0.2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2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hidden="1" x14ac:dyDescent="0.2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hidden="1" x14ac:dyDescent="0.2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hidden="1" x14ac:dyDescent="0.2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hidden="1" x14ac:dyDescent="0.2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hidden="1" x14ac:dyDescent="0.2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hidden="1" x14ac:dyDescent="0.2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hidden="1" x14ac:dyDescent="0.2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hidden="1" x14ac:dyDescent="0.2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2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hidden="1" x14ac:dyDescent="0.2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hidden="1" x14ac:dyDescent="0.2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hidden="1" x14ac:dyDescent="0.2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hidden="1" x14ac:dyDescent="0.2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hidden="1" x14ac:dyDescent="0.2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hidden="1" x14ac:dyDescent="0.2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hidden="1" x14ac:dyDescent="0.2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hidden="1" x14ac:dyDescent="0.2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2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hidden="1" x14ac:dyDescent="0.2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hidden="1" x14ac:dyDescent="0.2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hidden="1" x14ac:dyDescent="0.2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hidden="1" x14ac:dyDescent="0.2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hidden="1" x14ac:dyDescent="0.2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hidden="1" x14ac:dyDescent="0.2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hidden="1" x14ac:dyDescent="0.2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hidden="1" x14ac:dyDescent="0.2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hidden="1" x14ac:dyDescent="0.2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hidden="1" x14ac:dyDescent="0.2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hidden="1" x14ac:dyDescent="0.2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hidden="1" x14ac:dyDescent="0.2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hidden="1" x14ac:dyDescent="0.2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hidden="1" x14ac:dyDescent="0.2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hidden="1" x14ac:dyDescent="0.2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hidden="1" x14ac:dyDescent="0.2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hidden="1" x14ac:dyDescent="0.2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hidden="1" x14ac:dyDescent="0.2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hidden="1" x14ac:dyDescent="0.2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hidden="1" x14ac:dyDescent="0.2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hidden="1" x14ac:dyDescent="0.2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hidden="1" x14ac:dyDescent="0.2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hidden="1" x14ac:dyDescent="0.2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hidden="1" x14ac:dyDescent="0.2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hidden="1" x14ac:dyDescent="0.2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hidden="1" x14ac:dyDescent="0.2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hidden="1" x14ac:dyDescent="0.2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hidden="1" x14ac:dyDescent="0.2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hidden="1" x14ac:dyDescent="0.2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hidden="1" x14ac:dyDescent="0.2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hidden="1" x14ac:dyDescent="0.2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hidden="1" x14ac:dyDescent="0.2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hidden="1" x14ac:dyDescent="0.2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hidden="1" x14ac:dyDescent="0.2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hidden="1" x14ac:dyDescent="0.2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2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hidden="1" x14ac:dyDescent="0.2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hidden="1" x14ac:dyDescent="0.2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hidden="1" x14ac:dyDescent="0.2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hidden="1" x14ac:dyDescent="0.2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hidden="1" x14ac:dyDescent="0.2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hidden="1" x14ac:dyDescent="0.2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hidden="1" x14ac:dyDescent="0.2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hidden="1" x14ac:dyDescent="0.2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2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hidden="1" x14ac:dyDescent="0.2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hidden="1" x14ac:dyDescent="0.2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hidden="1" x14ac:dyDescent="0.2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hidden="1" x14ac:dyDescent="0.2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hidden="1" x14ac:dyDescent="0.2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hidden="1" x14ac:dyDescent="0.2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hidden="1" x14ac:dyDescent="0.2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hidden="1" x14ac:dyDescent="0.2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2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hidden="1" x14ac:dyDescent="0.2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hidden="1" x14ac:dyDescent="0.2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hidden="1" x14ac:dyDescent="0.2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hidden="1" x14ac:dyDescent="0.2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hidden="1" x14ac:dyDescent="0.2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hidden="1" x14ac:dyDescent="0.2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hidden="1" x14ac:dyDescent="0.2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hidden="1" x14ac:dyDescent="0.2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2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hidden="1" x14ac:dyDescent="0.2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hidden="1" x14ac:dyDescent="0.2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hidden="1" x14ac:dyDescent="0.2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hidden="1" x14ac:dyDescent="0.2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hidden="1" x14ac:dyDescent="0.2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hidden="1" x14ac:dyDescent="0.2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hidden="1" x14ac:dyDescent="0.2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hidden="1" x14ac:dyDescent="0.2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2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hidden="1" x14ac:dyDescent="0.2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hidden="1" x14ac:dyDescent="0.2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hidden="1" x14ac:dyDescent="0.2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hidden="1" x14ac:dyDescent="0.2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hidden="1" x14ac:dyDescent="0.2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hidden="1" x14ac:dyDescent="0.2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hidden="1" x14ac:dyDescent="0.2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hidden="1" x14ac:dyDescent="0.2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2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hidden="1" x14ac:dyDescent="0.2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hidden="1" x14ac:dyDescent="0.2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hidden="1" x14ac:dyDescent="0.2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hidden="1" x14ac:dyDescent="0.2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hidden="1" x14ac:dyDescent="0.2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hidden="1" x14ac:dyDescent="0.2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hidden="1" x14ac:dyDescent="0.2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hidden="1" x14ac:dyDescent="0.2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2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hidden="1" x14ac:dyDescent="0.2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hidden="1" x14ac:dyDescent="0.2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hidden="1" x14ac:dyDescent="0.2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hidden="1" x14ac:dyDescent="0.2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hidden="1" x14ac:dyDescent="0.2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hidden="1" x14ac:dyDescent="0.2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hidden="1" x14ac:dyDescent="0.2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hidden="1" x14ac:dyDescent="0.2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2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hidden="1" x14ac:dyDescent="0.2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hidden="1" x14ac:dyDescent="0.2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hidden="1" x14ac:dyDescent="0.2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hidden="1" x14ac:dyDescent="0.2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hidden="1" x14ac:dyDescent="0.2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hidden="1" x14ac:dyDescent="0.2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hidden="1" x14ac:dyDescent="0.2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hidden="1" x14ac:dyDescent="0.2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2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hidden="1" x14ac:dyDescent="0.2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hidden="1" x14ac:dyDescent="0.2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hidden="1" x14ac:dyDescent="0.2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hidden="1" x14ac:dyDescent="0.2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hidden="1" x14ac:dyDescent="0.2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hidden="1" x14ac:dyDescent="0.2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hidden="1" x14ac:dyDescent="0.2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hidden="1" x14ac:dyDescent="0.2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2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hidden="1" x14ac:dyDescent="0.2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hidden="1" x14ac:dyDescent="0.2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hidden="1" x14ac:dyDescent="0.2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hidden="1" x14ac:dyDescent="0.2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hidden="1" x14ac:dyDescent="0.2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hidden="1" x14ac:dyDescent="0.2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hidden="1" x14ac:dyDescent="0.2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hidden="1" x14ac:dyDescent="0.2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hidden="1" x14ac:dyDescent="0.2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hidden="1" x14ac:dyDescent="0.2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hidden="1" x14ac:dyDescent="0.2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hidden="1" x14ac:dyDescent="0.2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hidden="1" x14ac:dyDescent="0.2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hidden="1" x14ac:dyDescent="0.2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hidden="1" x14ac:dyDescent="0.2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hidden="1" x14ac:dyDescent="0.2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hidden="1" x14ac:dyDescent="0.2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hidden="1" x14ac:dyDescent="0.2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hidden="1" x14ac:dyDescent="0.2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hidden="1" x14ac:dyDescent="0.2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hidden="1" x14ac:dyDescent="0.2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hidden="1" x14ac:dyDescent="0.2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hidden="1" x14ac:dyDescent="0.2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hidden="1" x14ac:dyDescent="0.2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hidden="1" x14ac:dyDescent="0.2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hidden="1" x14ac:dyDescent="0.2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hidden="1" x14ac:dyDescent="0.2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hidden="1" x14ac:dyDescent="0.2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hidden="1" x14ac:dyDescent="0.2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hidden="1" x14ac:dyDescent="0.2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hidden="1" x14ac:dyDescent="0.2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hidden="1" x14ac:dyDescent="0.2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hidden="1" x14ac:dyDescent="0.2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hidden="1" x14ac:dyDescent="0.2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hidden="1" x14ac:dyDescent="0.2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hidden="1" x14ac:dyDescent="0.2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hidden="1" x14ac:dyDescent="0.2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hidden="1" x14ac:dyDescent="0.2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hidden="1" x14ac:dyDescent="0.2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hidden="1" x14ac:dyDescent="0.2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hidden="1" x14ac:dyDescent="0.2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hidden="1" x14ac:dyDescent="0.2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hidden="1" x14ac:dyDescent="0.2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hidden="1" x14ac:dyDescent="0.2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hidden="1" x14ac:dyDescent="0.2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hidden="1" x14ac:dyDescent="0.2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hidden="1" x14ac:dyDescent="0.2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hidden="1" x14ac:dyDescent="0.2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hidden="1" x14ac:dyDescent="0.2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hidden="1" x14ac:dyDescent="0.2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hidden="1" x14ac:dyDescent="0.2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hidden="1" x14ac:dyDescent="0.25">
      <c r="A16822" t="s">
        <v>866</v>
      </c>
      <c r="B16822" t="s">
        <v>867</v>
      </c>
      <c r="C16822" t="s">
        <v>803</v>
      </c>
      <c r="D16822" t="s">
        <v>590</v>
      </c>
      <c r="E16822" t="s">
        <v>732</v>
      </c>
      <c r="F16822" t="s">
        <v>868</v>
      </c>
      <c r="G16822" t="s">
        <v>189</v>
      </c>
      <c r="H16822" t="s">
        <v>865</v>
      </c>
      <c r="I16822" t="s">
        <v>865</v>
      </c>
      <c r="M16822" t="s">
        <v>193</v>
      </c>
      <c r="O16822" t="s">
        <v>265</v>
      </c>
      <c r="P16822">
        <v>2020</v>
      </c>
    </row>
    <row r="16823" spans="1:17" hidden="1" x14ac:dyDescent="0.25">
      <c r="A16823" t="s">
        <v>866</v>
      </c>
      <c r="B16823" t="s">
        <v>867</v>
      </c>
      <c r="C16823" t="s">
        <v>803</v>
      </c>
      <c r="D16823" t="s">
        <v>590</v>
      </c>
      <c r="E16823" t="s">
        <v>732</v>
      </c>
      <c r="F16823" t="s">
        <v>868</v>
      </c>
      <c r="G16823" t="s">
        <v>189</v>
      </c>
      <c r="H16823" t="s">
        <v>865</v>
      </c>
      <c r="I16823" t="s">
        <v>865</v>
      </c>
      <c r="M16823" t="s">
        <v>193</v>
      </c>
      <c r="O16823" t="s">
        <v>266</v>
      </c>
      <c r="P16823">
        <v>2020</v>
      </c>
    </row>
    <row r="16824" spans="1:17" hidden="1" x14ac:dyDescent="0.2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hidden="1" x14ac:dyDescent="0.2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hidden="1" x14ac:dyDescent="0.2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hidden="1" x14ac:dyDescent="0.25">
      <c r="A16827" t="s">
        <v>866</v>
      </c>
      <c r="B16827" t="s">
        <v>867</v>
      </c>
      <c r="C16827" t="s">
        <v>803</v>
      </c>
      <c r="D16827" t="s">
        <v>590</v>
      </c>
      <c r="E16827" t="s">
        <v>732</v>
      </c>
      <c r="F16827" t="s">
        <v>868</v>
      </c>
      <c r="G16827" t="s">
        <v>189</v>
      </c>
      <c r="H16827" t="s">
        <v>865</v>
      </c>
      <c r="I16827" t="s">
        <v>865</v>
      </c>
      <c r="M16827" t="s">
        <v>193</v>
      </c>
      <c r="O16827" t="s">
        <v>265</v>
      </c>
      <c r="P16827">
        <v>2050</v>
      </c>
    </row>
    <row r="16828" spans="1:17" hidden="1" x14ac:dyDescent="0.25">
      <c r="A16828" t="s">
        <v>866</v>
      </c>
      <c r="B16828" t="s">
        <v>867</v>
      </c>
      <c r="C16828" t="s">
        <v>803</v>
      </c>
      <c r="D16828" t="s">
        <v>590</v>
      </c>
      <c r="E16828" t="s">
        <v>732</v>
      </c>
      <c r="F16828" t="s">
        <v>868</v>
      </c>
      <c r="G16828" t="s">
        <v>189</v>
      </c>
      <c r="H16828" t="s">
        <v>865</v>
      </c>
      <c r="I16828" t="s">
        <v>865</v>
      </c>
      <c r="M16828" t="s">
        <v>193</v>
      </c>
      <c r="O16828" t="s">
        <v>266</v>
      </c>
      <c r="P16828">
        <v>2050</v>
      </c>
    </row>
    <row r="16829" spans="1:17" hidden="1" x14ac:dyDescent="0.2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hidden="1" x14ac:dyDescent="0.2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hidden="1" x14ac:dyDescent="0.25">
      <c r="A16831" t="s">
        <v>871</v>
      </c>
      <c r="B16831" t="s">
        <v>872</v>
      </c>
      <c r="C16831" t="s">
        <v>803</v>
      </c>
      <c r="D16831" t="s">
        <v>590</v>
      </c>
      <c r="E16831" t="s">
        <v>732</v>
      </c>
      <c r="F16831" t="s">
        <v>873</v>
      </c>
      <c r="G16831" t="s">
        <v>196</v>
      </c>
      <c r="H16831" t="s">
        <v>201</v>
      </c>
      <c r="I16831" t="s">
        <v>202</v>
      </c>
      <c r="K16831" t="s">
        <v>203</v>
      </c>
      <c r="O16831" t="s">
        <v>265</v>
      </c>
      <c r="P16831">
        <v>2020</v>
      </c>
    </row>
    <row r="16832" spans="1:17" hidden="1" x14ac:dyDescent="0.25">
      <c r="A16832" t="s">
        <v>871</v>
      </c>
      <c r="B16832" t="s">
        <v>872</v>
      </c>
      <c r="C16832" t="s">
        <v>803</v>
      </c>
      <c r="D16832" t="s">
        <v>590</v>
      </c>
      <c r="E16832" t="s">
        <v>732</v>
      </c>
      <c r="F16832" t="s">
        <v>873</v>
      </c>
      <c r="G16832" t="s">
        <v>196</v>
      </c>
      <c r="H16832" t="s">
        <v>201</v>
      </c>
      <c r="I16832" t="s">
        <v>202</v>
      </c>
      <c r="K16832" t="s">
        <v>203</v>
      </c>
      <c r="O16832" t="s">
        <v>266</v>
      </c>
      <c r="P16832">
        <v>2020</v>
      </c>
    </row>
    <row r="16833" spans="1:17" hidden="1" x14ac:dyDescent="0.2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hidden="1" x14ac:dyDescent="0.2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hidden="1" x14ac:dyDescent="0.2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hidden="1" x14ac:dyDescent="0.25">
      <c r="A16836" t="s">
        <v>871</v>
      </c>
      <c r="B16836" t="s">
        <v>872</v>
      </c>
      <c r="C16836" t="s">
        <v>803</v>
      </c>
      <c r="D16836" t="s">
        <v>590</v>
      </c>
      <c r="E16836" t="s">
        <v>732</v>
      </c>
      <c r="F16836" t="s">
        <v>873</v>
      </c>
      <c r="G16836" t="s">
        <v>196</v>
      </c>
      <c r="H16836" t="s">
        <v>201</v>
      </c>
      <c r="I16836" t="s">
        <v>202</v>
      </c>
      <c r="K16836" t="s">
        <v>203</v>
      </c>
      <c r="O16836" t="s">
        <v>265</v>
      </c>
      <c r="P16836">
        <v>2050</v>
      </c>
    </row>
    <row r="16837" spans="1:17" hidden="1" x14ac:dyDescent="0.25">
      <c r="A16837" t="s">
        <v>871</v>
      </c>
      <c r="B16837" t="s">
        <v>872</v>
      </c>
      <c r="C16837" t="s">
        <v>803</v>
      </c>
      <c r="D16837" t="s">
        <v>590</v>
      </c>
      <c r="E16837" t="s">
        <v>732</v>
      </c>
      <c r="F16837" t="s">
        <v>873</v>
      </c>
      <c r="G16837" t="s">
        <v>196</v>
      </c>
      <c r="H16837" t="s">
        <v>201</v>
      </c>
      <c r="I16837" t="s">
        <v>202</v>
      </c>
      <c r="K16837" t="s">
        <v>203</v>
      </c>
      <c r="O16837" t="s">
        <v>266</v>
      </c>
      <c r="P16837">
        <v>2050</v>
      </c>
    </row>
    <row r="16838" spans="1:17" hidden="1" x14ac:dyDescent="0.2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hidden="1" x14ac:dyDescent="0.2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hidden="1" x14ac:dyDescent="0.25">
      <c r="A16840" t="s">
        <v>871</v>
      </c>
      <c r="B16840" t="s">
        <v>872</v>
      </c>
      <c r="C16840" t="s">
        <v>803</v>
      </c>
      <c r="D16840" t="s">
        <v>590</v>
      </c>
      <c r="E16840" t="s">
        <v>732</v>
      </c>
      <c r="F16840" t="s">
        <v>873</v>
      </c>
      <c r="G16840" t="s">
        <v>196</v>
      </c>
      <c r="H16840" t="s">
        <v>353</v>
      </c>
      <c r="I16840" t="s">
        <v>135</v>
      </c>
      <c r="K16840" t="s">
        <v>192</v>
      </c>
      <c r="O16840" t="s">
        <v>265</v>
      </c>
      <c r="P16840">
        <v>2020</v>
      </c>
    </row>
    <row r="16841" spans="1:17" hidden="1" x14ac:dyDescent="0.25">
      <c r="A16841" t="s">
        <v>871</v>
      </c>
      <c r="B16841" t="s">
        <v>872</v>
      </c>
      <c r="C16841" t="s">
        <v>803</v>
      </c>
      <c r="D16841" t="s">
        <v>590</v>
      </c>
      <c r="E16841" t="s">
        <v>732</v>
      </c>
      <c r="F16841" t="s">
        <v>873</v>
      </c>
      <c r="G16841" t="s">
        <v>196</v>
      </c>
      <c r="H16841" t="s">
        <v>353</v>
      </c>
      <c r="I16841" t="s">
        <v>135</v>
      </c>
      <c r="K16841" t="s">
        <v>192</v>
      </c>
      <c r="O16841" t="s">
        <v>266</v>
      </c>
      <c r="P16841">
        <v>2020</v>
      </c>
    </row>
    <row r="16842" spans="1:17" hidden="1" x14ac:dyDescent="0.2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hidden="1" x14ac:dyDescent="0.2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hidden="1" x14ac:dyDescent="0.2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hidden="1" x14ac:dyDescent="0.25">
      <c r="A16845" t="s">
        <v>871</v>
      </c>
      <c r="B16845" t="s">
        <v>872</v>
      </c>
      <c r="C16845" t="s">
        <v>803</v>
      </c>
      <c r="D16845" t="s">
        <v>590</v>
      </c>
      <c r="E16845" t="s">
        <v>732</v>
      </c>
      <c r="F16845" t="s">
        <v>873</v>
      </c>
      <c r="G16845" t="s">
        <v>196</v>
      </c>
      <c r="H16845" t="s">
        <v>353</v>
      </c>
      <c r="I16845" t="s">
        <v>135</v>
      </c>
      <c r="K16845" t="s">
        <v>192</v>
      </c>
      <c r="O16845" t="s">
        <v>265</v>
      </c>
      <c r="P16845">
        <v>2050</v>
      </c>
    </row>
    <row r="16846" spans="1:17" hidden="1" x14ac:dyDescent="0.25">
      <c r="A16846" t="s">
        <v>871</v>
      </c>
      <c r="B16846" t="s">
        <v>872</v>
      </c>
      <c r="C16846" t="s">
        <v>803</v>
      </c>
      <c r="D16846" t="s">
        <v>590</v>
      </c>
      <c r="E16846" t="s">
        <v>732</v>
      </c>
      <c r="F16846" t="s">
        <v>873</v>
      </c>
      <c r="G16846" t="s">
        <v>196</v>
      </c>
      <c r="H16846" t="s">
        <v>353</v>
      </c>
      <c r="I16846" t="s">
        <v>135</v>
      </c>
      <c r="K16846" t="s">
        <v>192</v>
      </c>
      <c r="O16846" t="s">
        <v>266</v>
      </c>
      <c r="P16846">
        <v>2050</v>
      </c>
    </row>
    <row r="16847" spans="1:17" hidden="1" x14ac:dyDescent="0.2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hidden="1" x14ac:dyDescent="0.2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hidden="1" x14ac:dyDescent="0.25">
      <c r="A16849" t="s">
        <v>871</v>
      </c>
      <c r="B16849" t="s">
        <v>872</v>
      </c>
      <c r="C16849" t="s">
        <v>803</v>
      </c>
      <c r="D16849" t="s">
        <v>590</v>
      </c>
      <c r="E16849" t="s">
        <v>732</v>
      </c>
      <c r="F16849" t="s">
        <v>873</v>
      </c>
      <c r="G16849" t="s">
        <v>196</v>
      </c>
      <c r="H16849" t="s">
        <v>213</v>
      </c>
      <c r="I16849" t="s">
        <v>214</v>
      </c>
      <c r="K16849" t="s">
        <v>215</v>
      </c>
      <c r="O16849" t="s">
        <v>265</v>
      </c>
      <c r="P16849">
        <v>2020</v>
      </c>
    </row>
    <row r="16850" spans="1:17" hidden="1" x14ac:dyDescent="0.25">
      <c r="A16850" t="s">
        <v>871</v>
      </c>
      <c r="B16850" t="s">
        <v>872</v>
      </c>
      <c r="C16850" t="s">
        <v>803</v>
      </c>
      <c r="D16850" t="s">
        <v>590</v>
      </c>
      <c r="E16850" t="s">
        <v>732</v>
      </c>
      <c r="F16850" t="s">
        <v>873</v>
      </c>
      <c r="G16850" t="s">
        <v>196</v>
      </c>
      <c r="H16850" t="s">
        <v>213</v>
      </c>
      <c r="I16850" t="s">
        <v>214</v>
      </c>
      <c r="K16850" t="s">
        <v>215</v>
      </c>
      <c r="O16850" t="s">
        <v>266</v>
      </c>
      <c r="P16850">
        <v>2020</v>
      </c>
    </row>
    <row r="16851" spans="1:17" hidden="1" x14ac:dyDescent="0.2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hidden="1" x14ac:dyDescent="0.2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hidden="1" x14ac:dyDescent="0.2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hidden="1" x14ac:dyDescent="0.25">
      <c r="A16854" t="s">
        <v>871</v>
      </c>
      <c r="B16854" t="s">
        <v>872</v>
      </c>
      <c r="C16854" t="s">
        <v>803</v>
      </c>
      <c r="D16854" t="s">
        <v>590</v>
      </c>
      <c r="E16854" t="s">
        <v>732</v>
      </c>
      <c r="F16854" t="s">
        <v>873</v>
      </c>
      <c r="G16854" t="s">
        <v>196</v>
      </c>
      <c r="H16854" t="s">
        <v>213</v>
      </c>
      <c r="I16854" t="s">
        <v>214</v>
      </c>
      <c r="K16854" t="s">
        <v>215</v>
      </c>
      <c r="O16854" t="s">
        <v>265</v>
      </c>
      <c r="P16854">
        <v>2050</v>
      </c>
    </row>
    <row r="16855" spans="1:17" hidden="1" x14ac:dyDescent="0.25">
      <c r="A16855" t="s">
        <v>871</v>
      </c>
      <c r="B16855" t="s">
        <v>872</v>
      </c>
      <c r="C16855" t="s">
        <v>803</v>
      </c>
      <c r="D16855" t="s">
        <v>590</v>
      </c>
      <c r="E16855" t="s">
        <v>732</v>
      </c>
      <c r="F16855" t="s">
        <v>873</v>
      </c>
      <c r="G16855" t="s">
        <v>196</v>
      </c>
      <c r="H16855" t="s">
        <v>213</v>
      </c>
      <c r="I16855" t="s">
        <v>214</v>
      </c>
      <c r="K16855" t="s">
        <v>215</v>
      </c>
      <c r="O16855" t="s">
        <v>266</v>
      </c>
      <c r="P16855">
        <v>2050</v>
      </c>
    </row>
    <row r="16856" spans="1:17" hidden="1" x14ac:dyDescent="0.2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hidden="1" x14ac:dyDescent="0.2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hidden="1" x14ac:dyDescent="0.25">
      <c r="A16858" t="s">
        <v>871</v>
      </c>
      <c r="B16858" t="s">
        <v>872</v>
      </c>
      <c r="C16858" t="s">
        <v>803</v>
      </c>
      <c r="D16858" t="s">
        <v>590</v>
      </c>
      <c r="E16858" t="s">
        <v>732</v>
      </c>
      <c r="F16858" t="s">
        <v>873</v>
      </c>
      <c r="G16858" t="s">
        <v>196</v>
      </c>
      <c r="H16858" t="s">
        <v>355</v>
      </c>
      <c r="I16858" t="s">
        <v>136</v>
      </c>
      <c r="K16858" t="s">
        <v>276</v>
      </c>
      <c r="O16858" t="s">
        <v>265</v>
      </c>
      <c r="P16858">
        <v>2020</v>
      </c>
    </row>
    <row r="16859" spans="1:17" hidden="1" x14ac:dyDescent="0.25">
      <c r="A16859" t="s">
        <v>871</v>
      </c>
      <c r="B16859" t="s">
        <v>872</v>
      </c>
      <c r="C16859" t="s">
        <v>803</v>
      </c>
      <c r="D16859" t="s">
        <v>590</v>
      </c>
      <c r="E16859" t="s">
        <v>732</v>
      </c>
      <c r="F16859" t="s">
        <v>873</v>
      </c>
      <c r="G16859" t="s">
        <v>196</v>
      </c>
      <c r="H16859" t="s">
        <v>355</v>
      </c>
      <c r="I16859" t="s">
        <v>136</v>
      </c>
      <c r="K16859" t="s">
        <v>276</v>
      </c>
      <c r="O16859" t="s">
        <v>266</v>
      </c>
      <c r="P16859">
        <v>2020</v>
      </c>
    </row>
    <row r="16860" spans="1:17" hidden="1" x14ac:dyDescent="0.2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hidden="1" x14ac:dyDescent="0.2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hidden="1" x14ac:dyDescent="0.2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hidden="1" x14ac:dyDescent="0.25">
      <c r="A16863" t="s">
        <v>871</v>
      </c>
      <c r="B16863" t="s">
        <v>872</v>
      </c>
      <c r="C16863" t="s">
        <v>803</v>
      </c>
      <c r="D16863" t="s">
        <v>590</v>
      </c>
      <c r="E16863" t="s">
        <v>732</v>
      </c>
      <c r="F16863" t="s">
        <v>873</v>
      </c>
      <c r="G16863" t="s">
        <v>196</v>
      </c>
      <c r="H16863" t="s">
        <v>355</v>
      </c>
      <c r="I16863" t="s">
        <v>136</v>
      </c>
      <c r="K16863" t="s">
        <v>276</v>
      </c>
      <c r="O16863" t="s">
        <v>265</v>
      </c>
      <c r="P16863">
        <v>2050</v>
      </c>
    </row>
    <row r="16864" spans="1:17" hidden="1" x14ac:dyDescent="0.25">
      <c r="A16864" t="s">
        <v>871</v>
      </c>
      <c r="B16864" t="s">
        <v>872</v>
      </c>
      <c r="C16864" t="s">
        <v>803</v>
      </c>
      <c r="D16864" t="s">
        <v>590</v>
      </c>
      <c r="E16864" t="s">
        <v>732</v>
      </c>
      <c r="F16864" t="s">
        <v>873</v>
      </c>
      <c r="G16864" t="s">
        <v>196</v>
      </c>
      <c r="H16864" t="s">
        <v>355</v>
      </c>
      <c r="I16864" t="s">
        <v>136</v>
      </c>
      <c r="K16864" t="s">
        <v>276</v>
      </c>
      <c r="O16864" t="s">
        <v>266</v>
      </c>
      <c r="P16864">
        <v>2050</v>
      </c>
    </row>
    <row r="16865" spans="1:17" hidden="1" x14ac:dyDescent="0.2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hidden="1" x14ac:dyDescent="0.2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hidden="1" x14ac:dyDescent="0.2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hidden="1" x14ac:dyDescent="0.2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hidden="1" x14ac:dyDescent="0.2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hidden="1" x14ac:dyDescent="0.2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hidden="1" x14ac:dyDescent="0.2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hidden="1" x14ac:dyDescent="0.2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hidden="1" x14ac:dyDescent="0.2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hidden="1" x14ac:dyDescent="0.2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hidden="1" x14ac:dyDescent="0.2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hidden="1" x14ac:dyDescent="0.25">
      <c r="A16876" t="s">
        <v>871</v>
      </c>
      <c r="B16876" t="s">
        <v>872</v>
      </c>
      <c r="C16876" t="s">
        <v>803</v>
      </c>
      <c r="D16876" t="s">
        <v>590</v>
      </c>
      <c r="E16876" t="s">
        <v>732</v>
      </c>
      <c r="F16876" t="s">
        <v>873</v>
      </c>
      <c r="G16876" t="s">
        <v>196</v>
      </c>
      <c r="H16876" t="s">
        <v>216</v>
      </c>
      <c r="I16876" t="s">
        <v>217</v>
      </c>
      <c r="K16876" t="s">
        <v>203</v>
      </c>
      <c r="O16876" t="s">
        <v>265</v>
      </c>
      <c r="P16876">
        <v>2020</v>
      </c>
    </row>
    <row r="16877" spans="1:17" hidden="1" x14ac:dyDescent="0.25">
      <c r="A16877" t="s">
        <v>871</v>
      </c>
      <c r="B16877" t="s">
        <v>872</v>
      </c>
      <c r="C16877" t="s">
        <v>803</v>
      </c>
      <c r="D16877" t="s">
        <v>590</v>
      </c>
      <c r="E16877" t="s">
        <v>732</v>
      </c>
      <c r="F16877" t="s">
        <v>873</v>
      </c>
      <c r="G16877" t="s">
        <v>196</v>
      </c>
      <c r="H16877" t="s">
        <v>216</v>
      </c>
      <c r="I16877" t="s">
        <v>217</v>
      </c>
      <c r="K16877" t="s">
        <v>203</v>
      </c>
      <c r="O16877" t="s">
        <v>266</v>
      </c>
      <c r="P16877">
        <v>2020</v>
      </c>
    </row>
    <row r="16878" spans="1:17" hidden="1" x14ac:dyDescent="0.2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hidden="1" x14ac:dyDescent="0.2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hidden="1" x14ac:dyDescent="0.2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hidden="1" x14ac:dyDescent="0.25">
      <c r="A16881" t="s">
        <v>871</v>
      </c>
      <c r="B16881" t="s">
        <v>872</v>
      </c>
      <c r="C16881" t="s">
        <v>803</v>
      </c>
      <c r="D16881" t="s">
        <v>590</v>
      </c>
      <c r="E16881" t="s">
        <v>732</v>
      </c>
      <c r="F16881" t="s">
        <v>873</v>
      </c>
      <c r="G16881" t="s">
        <v>196</v>
      </c>
      <c r="H16881" t="s">
        <v>216</v>
      </c>
      <c r="I16881" t="s">
        <v>217</v>
      </c>
      <c r="K16881" t="s">
        <v>203</v>
      </c>
      <c r="O16881" t="s">
        <v>265</v>
      </c>
      <c r="P16881">
        <v>2050</v>
      </c>
    </row>
    <row r="16882" spans="1:17" hidden="1" x14ac:dyDescent="0.25">
      <c r="A16882" t="s">
        <v>871</v>
      </c>
      <c r="B16882" t="s">
        <v>872</v>
      </c>
      <c r="C16882" t="s">
        <v>803</v>
      </c>
      <c r="D16882" t="s">
        <v>590</v>
      </c>
      <c r="E16882" t="s">
        <v>732</v>
      </c>
      <c r="F16882" t="s">
        <v>873</v>
      </c>
      <c r="G16882" t="s">
        <v>196</v>
      </c>
      <c r="H16882" t="s">
        <v>216</v>
      </c>
      <c r="I16882" t="s">
        <v>217</v>
      </c>
      <c r="K16882" t="s">
        <v>203</v>
      </c>
      <c r="O16882" t="s">
        <v>266</v>
      </c>
      <c r="P16882">
        <v>2050</v>
      </c>
    </row>
    <row r="16883" spans="1:17" hidden="1" x14ac:dyDescent="0.2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hidden="1" x14ac:dyDescent="0.2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hidden="1" x14ac:dyDescent="0.2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hidden="1" x14ac:dyDescent="0.2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hidden="1" x14ac:dyDescent="0.2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hidden="1" x14ac:dyDescent="0.2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hidden="1" x14ac:dyDescent="0.2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hidden="1" x14ac:dyDescent="0.2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hidden="1" x14ac:dyDescent="0.2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hidden="1" x14ac:dyDescent="0.2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hidden="1" x14ac:dyDescent="0.2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hidden="1" x14ac:dyDescent="0.2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hidden="1" x14ac:dyDescent="0.2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hidden="1" x14ac:dyDescent="0.2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hidden="1" x14ac:dyDescent="0.2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hidden="1" x14ac:dyDescent="0.2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hidden="1" x14ac:dyDescent="0.2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hidden="1" x14ac:dyDescent="0.2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hidden="1" x14ac:dyDescent="0.2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hidden="1" x14ac:dyDescent="0.2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hidden="1" x14ac:dyDescent="0.2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hidden="1" x14ac:dyDescent="0.2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hidden="1" x14ac:dyDescent="0.2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hidden="1" x14ac:dyDescent="0.2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hidden="1" x14ac:dyDescent="0.2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hidden="1" x14ac:dyDescent="0.2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hidden="1" x14ac:dyDescent="0.2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hidden="1" x14ac:dyDescent="0.2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hidden="1" x14ac:dyDescent="0.2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hidden="1" x14ac:dyDescent="0.2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hidden="1" x14ac:dyDescent="0.2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hidden="1" x14ac:dyDescent="0.2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hidden="1" x14ac:dyDescent="0.2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hidden="1" x14ac:dyDescent="0.2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hidden="1" x14ac:dyDescent="0.2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hidden="1" x14ac:dyDescent="0.2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hidden="1" x14ac:dyDescent="0.2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hidden="1" x14ac:dyDescent="0.2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hidden="1" x14ac:dyDescent="0.2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hidden="1" x14ac:dyDescent="0.2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hidden="1" x14ac:dyDescent="0.2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hidden="1" x14ac:dyDescent="0.2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hidden="1" x14ac:dyDescent="0.2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hidden="1" x14ac:dyDescent="0.2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hidden="1" x14ac:dyDescent="0.2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hidden="1" x14ac:dyDescent="0.2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hidden="1" x14ac:dyDescent="0.2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hidden="1" x14ac:dyDescent="0.2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hidden="1" x14ac:dyDescent="0.2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hidden="1" x14ac:dyDescent="0.2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hidden="1" x14ac:dyDescent="0.2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hidden="1" x14ac:dyDescent="0.2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hidden="1" x14ac:dyDescent="0.2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hidden="1" x14ac:dyDescent="0.2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hidden="1" x14ac:dyDescent="0.2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hidden="1" x14ac:dyDescent="0.2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hidden="1" x14ac:dyDescent="0.2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hidden="1" x14ac:dyDescent="0.2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hidden="1" x14ac:dyDescent="0.2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hidden="1" x14ac:dyDescent="0.2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hidden="1" x14ac:dyDescent="0.2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hidden="1" x14ac:dyDescent="0.2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hidden="1" x14ac:dyDescent="0.2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hidden="1" x14ac:dyDescent="0.2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hidden="1" x14ac:dyDescent="0.2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hidden="1" x14ac:dyDescent="0.2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hidden="1" x14ac:dyDescent="0.2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hidden="1" x14ac:dyDescent="0.2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hidden="1" x14ac:dyDescent="0.2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hidden="1" x14ac:dyDescent="0.2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hidden="1" x14ac:dyDescent="0.2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hidden="1" x14ac:dyDescent="0.2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hidden="1" x14ac:dyDescent="0.2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hidden="1" x14ac:dyDescent="0.2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hidden="1" x14ac:dyDescent="0.2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hidden="1" x14ac:dyDescent="0.2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hidden="1" x14ac:dyDescent="0.2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hidden="1" x14ac:dyDescent="0.2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hidden="1" x14ac:dyDescent="0.2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hidden="1" x14ac:dyDescent="0.2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hidden="1" x14ac:dyDescent="0.2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hidden="1" x14ac:dyDescent="0.2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hidden="1" x14ac:dyDescent="0.2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hidden="1" x14ac:dyDescent="0.2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hidden="1" x14ac:dyDescent="0.2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hidden="1" x14ac:dyDescent="0.2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hidden="1" x14ac:dyDescent="0.2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hidden="1" x14ac:dyDescent="0.2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hidden="1" x14ac:dyDescent="0.2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hidden="1" x14ac:dyDescent="0.2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hidden="1" x14ac:dyDescent="0.2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hidden="1" x14ac:dyDescent="0.2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hidden="1" x14ac:dyDescent="0.2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hidden="1" x14ac:dyDescent="0.2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hidden="1" x14ac:dyDescent="0.2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hidden="1" x14ac:dyDescent="0.2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hidden="1" x14ac:dyDescent="0.2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hidden="1" x14ac:dyDescent="0.2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hidden="1" x14ac:dyDescent="0.2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hidden="1" x14ac:dyDescent="0.2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hidden="1" x14ac:dyDescent="0.2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hidden="1" x14ac:dyDescent="0.2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hidden="1" x14ac:dyDescent="0.2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hidden="1" x14ac:dyDescent="0.2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hidden="1" x14ac:dyDescent="0.2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hidden="1" x14ac:dyDescent="0.2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hidden="1" x14ac:dyDescent="0.2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hidden="1" x14ac:dyDescent="0.2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hidden="1" x14ac:dyDescent="0.2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hidden="1" x14ac:dyDescent="0.2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hidden="1" x14ac:dyDescent="0.2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hidden="1" x14ac:dyDescent="0.2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hidden="1" x14ac:dyDescent="0.2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hidden="1" x14ac:dyDescent="0.2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hidden="1" x14ac:dyDescent="0.2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hidden="1" x14ac:dyDescent="0.2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hidden="1" x14ac:dyDescent="0.2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hidden="1" x14ac:dyDescent="0.2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hidden="1" x14ac:dyDescent="0.2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hidden="1" x14ac:dyDescent="0.2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hidden="1" x14ac:dyDescent="0.2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hidden="1" x14ac:dyDescent="0.2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hidden="1" x14ac:dyDescent="0.2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hidden="1" x14ac:dyDescent="0.2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hidden="1" x14ac:dyDescent="0.2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hidden="1" x14ac:dyDescent="0.2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hidden="1" x14ac:dyDescent="0.2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hidden="1" x14ac:dyDescent="0.2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hidden="1" x14ac:dyDescent="0.2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hidden="1" x14ac:dyDescent="0.2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hidden="1" x14ac:dyDescent="0.2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hidden="1" x14ac:dyDescent="0.2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hidden="1" x14ac:dyDescent="0.2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hidden="1" x14ac:dyDescent="0.2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hidden="1" x14ac:dyDescent="0.2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hidden="1" x14ac:dyDescent="0.2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hidden="1" x14ac:dyDescent="0.2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hidden="1" x14ac:dyDescent="0.2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hidden="1" x14ac:dyDescent="0.2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hidden="1" x14ac:dyDescent="0.2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hidden="1" x14ac:dyDescent="0.2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hidden="1" x14ac:dyDescent="0.2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hidden="1" x14ac:dyDescent="0.2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hidden="1" x14ac:dyDescent="0.2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hidden="1" x14ac:dyDescent="0.2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hidden="1" x14ac:dyDescent="0.2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hidden="1" x14ac:dyDescent="0.2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hidden="1" x14ac:dyDescent="0.2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hidden="1" x14ac:dyDescent="0.2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hidden="1" x14ac:dyDescent="0.2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hidden="1" x14ac:dyDescent="0.2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hidden="1" x14ac:dyDescent="0.2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hidden="1" x14ac:dyDescent="0.2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hidden="1" x14ac:dyDescent="0.2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hidden="1" x14ac:dyDescent="0.2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hidden="1" x14ac:dyDescent="0.2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hidden="1" x14ac:dyDescent="0.2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hidden="1" x14ac:dyDescent="0.2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hidden="1" x14ac:dyDescent="0.2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hidden="1" x14ac:dyDescent="0.2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hidden="1" x14ac:dyDescent="0.2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hidden="1" x14ac:dyDescent="0.2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hidden="1" x14ac:dyDescent="0.2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hidden="1" x14ac:dyDescent="0.2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hidden="1" x14ac:dyDescent="0.2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hidden="1" x14ac:dyDescent="0.2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hidden="1" x14ac:dyDescent="0.2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hidden="1" x14ac:dyDescent="0.2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hidden="1" x14ac:dyDescent="0.2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hidden="1" x14ac:dyDescent="0.2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hidden="1" x14ac:dyDescent="0.2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hidden="1" x14ac:dyDescent="0.2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hidden="1" x14ac:dyDescent="0.2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hidden="1" x14ac:dyDescent="0.2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hidden="1" x14ac:dyDescent="0.2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hidden="1" x14ac:dyDescent="0.2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hidden="1" x14ac:dyDescent="0.2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hidden="1" x14ac:dyDescent="0.2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hidden="1" x14ac:dyDescent="0.2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hidden="1" x14ac:dyDescent="0.2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hidden="1" x14ac:dyDescent="0.2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hidden="1" x14ac:dyDescent="0.2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hidden="1" x14ac:dyDescent="0.2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hidden="1" x14ac:dyDescent="0.2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hidden="1" x14ac:dyDescent="0.2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hidden="1" x14ac:dyDescent="0.2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hidden="1" x14ac:dyDescent="0.2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hidden="1" x14ac:dyDescent="0.2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hidden="1" x14ac:dyDescent="0.2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hidden="1" x14ac:dyDescent="0.2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hidden="1" x14ac:dyDescent="0.2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hidden="1" x14ac:dyDescent="0.2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hidden="1" x14ac:dyDescent="0.2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hidden="1" x14ac:dyDescent="0.2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hidden="1" x14ac:dyDescent="0.2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hidden="1" x14ac:dyDescent="0.2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hidden="1" x14ac:dyDescent="0.2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hidden="1" x14ac:dyDescent="0.2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hidden="1" x14ac:dyDescent="0.2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hidden="1" x14ac:dyDescent="0.2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hidden="1" x14ac:dyDescent="0.2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hidden="1" x14ac:dyDescent="0.2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hidden="1" x14ac:dyDescent="0.2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hidden="1" x14ac:dyDescent="0.2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hidden="1" x14ac:dyDescent="0.2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hidden="1" x14ac:dyDescent="0.2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hidden="1" x14ac:dyDescent="0.2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hidden="1" x14ac:dyDescent="0.2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hidden="1" x14ac:dyDescent="0.2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hidden="1" x14ac:dyDescent="0.2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hidden="1" x14ac:dyDescent="0.2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hidden="1" x14ac:dyDescent="0.2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hidden="1" x14ac:dyDescent="0.2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hidden="1" x14ac:dyDescent="0.2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hidden="1" x14ac:dyDescent="0.2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hidden="1" x14ac:dyDescent="0.2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hidden="1" x14ac:dyDescent="0.2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hidden="1" x14ac:dyDescent="0.2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hidden="1" x14ac:dyDescent="0.2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hidden="1" x14ac:dyDescent="0.2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hidden="1" x14ac:dyDescent="0.2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hidden="1" x14ac:dyDescent="0.2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hidden="1" x14ac:dyDescent="0.2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hidden="1" x14ac:dyDescent="0.2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hidden="1" x14ac:dyDescent="0.2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hidden="1" x14ac:dyDescent="0.2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hidden="1" x14ac:dyDescent="0.2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hidden="1" x14ac:dyDescent="0.2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hidden="1" x14ac:dyDescent="0.2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hidden="1" x14ac:dyDescent="0.2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hidden="1" x14ac:dyDescent="0.2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hidden="1" x14ac:dyDescent="0.2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hidden="1" x14ac:dyDescent="0.2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hidden="1" x14ac:dyDescent="0.2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hidden="1" x14ac:dyDescent="0.2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hidden="1" x14ac:dyDescent="0.2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hidden="1" x14ac:dyDescent="0.2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hidden="1" x14ac:dyDescent="0.2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hidden="1" x14ac:dyDescent="0.2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hidden="1" x14ac:dyDescent="0.2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hidden="1" x14ac:dyDescent="0.2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hidden="1" x14ac:dyDescent="0.2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hidden="1" x14ac:dyDescent="0.2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hidden="1" x14ac:dyDescent="0.2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hidden="1" x14ac:dyDescent="0.2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hidden="1" x14ac:dyDescent="0.2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hidden="1" x14ac:dyDescent="0.2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hidden="1" x14ac:dyDescent="0.2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hidden="1" x14ac:dyDescent="0.2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hidden="1" x14ac:dyDescent="0.2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hidden="1" x14ac:dyDescent="0.2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hidden="1" x14ac:dyDescent="0.2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hidden="1" x14ac:dyDescent="0.2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hidden="1" x14ac:dyDescent="0.2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hidden="1" x14ac:dyDescent="0.2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hidden="1" x14ac:dyDescent="0.2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hidden="1" x14ac:dyDescent="0.2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hidden="1" x14ac:dyDescent="0.2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hidden="1" x14ac:dyDescent="0.2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hidden="1" x14ac:dyDescent="0.2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hidden="1" x14ac:dyDescent="0.2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hidden="1" x14ac:dyDescent="0.2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hidden="1" x14ac:dyDescent="0.2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hidden="1" x14ac:dyDescent="0.2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hidden="1" x14ac:dyDescent="0.2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hidden="1" x14ac:dyDescent="0.2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hidden="1" x14ac:dyDescent="0.2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hidden="1" x14ac:dyDescent="0.2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hidden="1" x14ac:dyDescent="0.2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hidden="1" x14ac:dyDescent="0.2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hidden="1" x14ac:dyDescent="0.2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hidden="1" x14ac:dyDescent="0.2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hidden="1" x14ac:dyDescent="0.2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hidden="1" x14ac:dyDescent="0.2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hidden="1" x14ac:dyDescent="0.2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hidden="1" x14ac:dyDescent="0.2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hidden="1" x14ac:dyDescent="0.2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hidden="1" x14ac:dyDescent="0.2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hidden="1" x14ac:dyDescent="0.2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hidden="1" x14ac:dyDescent="0.2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hidden="1" x14ac:dyDescent="0.2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hidden="1" x14ac:dyDescent="0.25">
      <c r="A17164" t="s">
        <v>871</v>
      </c>
      <c r="B17164" t="s">
        <v>872</v>
      </c>
      <c r="C17164" t="s">
        <v>803</v>
      </c>
      <c r="D17164" t="s">
        <v>590</v>
      </c>
      <c r="E17164" t="s">
        <v>732</v>
      </c>
      <c r="F17164" t="s">
        <v>873</v>
      </c>
      <c r="G17164" t="s">
        <v>189</v>
      </c>
      <c r="H17164" t="s">
        <v>865</v>
      </c>
      <c r="I17164" t="s">
        <v>865</v>
      </c>
      <c r="M17164" t="s">
        <v>193</v>
      </c>
      <c r="O17164" t="s">
        <v>265</v>
      </c>
      <c r="P17164">
        <v>2020</v>
      </c>
    </row>
    <row r="17165" spans="1:17" hidden="1" x14ac:dyDescent="0.25">
      <c r="A17165" t="s">
        <v>871</v>
      </c>
      <c r="B17165" t="s">
        <v>872</v>
      </c>
      <c r="C17165" t="s">
        <v>803</v>
      </c>
      <c r="D17165" t="s">
        <v>590</v>
      </c>
      <c r="E17165" t="s">
        <v>732</v>
      </c>
      <c r="F17165" t="s">
        <v>873</v>
      </c>
      <c r="G17165" t="s">
        <v>189</v>
      </c>
      <c r="H17165" t="s">
        <v>865</v>
      </c>
      <c r="I17165" t="s">
        <v>865</v>
      </c>
      <c r="M17165" t="s">
        <v>193</v>
      </c>
      <c r="O17165" t="s">
        <v>266</v>
      </c>
      <c r="P17165">
        <v>2020</v>
      </c>
    </row>
    <row r="17166" spans="1:17" hidden="1" x14ac:dyDescent="0.2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hidden="1" x14ac:dyDescent="0.2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hidden="1" x14ac:dyDescent="0.2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hidden="1" x14ac:dyDescent="0.25">
      <c r="A17169" t="s">
        <v>871</v>
      </c>
      <c r="B17169" t="s">
        <v>872</v>
      </c>
      <c r="C17169" t="s">
        <v>803</v>
      </c>
      <c r="D17169" t="s">
        <v>590</v>
      </c>
      <c r="E17169" t="s">
        <v>732</v>
      </c>
      <c r="F17169" t="s">
        <v>873</v>
      </c>
      <c r="G17169" t="s">
        <v>189</v>
      </c>
      <c r="H17169" t="s">
        <v>865</v>
      </c>
      <c r="I17169" t="s">
        <v>865</v>
      </c>
      <c r="M17169" t="s">
        <v>193</v>
      </c>
      <c r="O17169" t="s">
        <v>265</v>
      </c>
      <c r="P17169">
        <v>2050</v>
      </c>
    </row>
    <row r="17170" spans="1:17" hidden="1" x14ac:dyDescent="0.25">
      <c r="A17170" t="s">
        <v>871</v>
      </c>
      <c r="B17170" t="s">
        <v>872</v>
      </c>
      <c r="C17170" t="s">
        <v>803</v>
      </c>
      <c r="D17170" t="s">
        <v>590</v>
      </c>
      <c r="E17170" t="s">
        <v>732</v>
      </c>
      <c r="F17170" t="s">
        <v>873</v>
      </c>
      <c r="G17170" t="s">
        <v>189</v>
      </c>
      <c r="H17170" t="s">
        <v>865</v>
      </c>
      <c r="I17170" t="s">
        <v>865</v>
      </c>
      <c r="M17170" t="s">
        <v>193</v>
      </c>
      <c r="O17170" t="s">
        <v>266</v>
      </c>
      <c r="P17170">
        <v>2050</v>
      </c>
    </row>
    <row r="17171" spans="1:17" hidden="1" x14ac:dyDescent="0.25">
      <c r="A17171" t="s">
        <v>883</v>
      </c>
      <c r="B17171" t="s">
        <v>884</v>
      </c>
      <c r="C17171" t="s">
        <v>803</v>
      </c>
      <c r="D17171" t="s">
        <v>590</v>
      </c>
      <c r="E17171" t="s">
        <v>732</v>
      </c>
      <c r="F17171" t="s">
        <v>885</v>
      </c>
      <c r="G17171" t="s">
        <v>196</v>
      </c>
      <c r="H17171" t="s">
        <v>201</v>
      </c>
      <c r="I17171" t="s">
        <v>202</v>
      </c>
      <c r="K17171" t="s">
        <v>203</v>
      </c>
      <c r="O17171" t="s">
        <v>195</v>
      </c>
      <c r="P17171">
        <v>2015</v>
      </c>
    </row>
    <row r="17172" spans="1:17" hidden="1" x14ac:dyDescent="0.2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hidden="1" x14ac:dyDescent="0.25">
      <c r="A17173" t="s">
        <v>883</v>
      </c>
      <c r="B17173" t="s">
        <v>884</v>
      </c>
      <c r="C17173" t="s">
        <v>803</v>
      </c>
      <c r="D17173" t="s">
        <v>590</v>
      </c>
      <c r="E17173" t="s">
        <v>732</v>
      </c>
      <c r="F17173" t="s">
        <v>885</v>
      </c>
      <c r="G17173" t="s">
        <v>196</v>
      </c>
      <c r="H17173" t="s">
        <v>201</v>
      </c>
      <c r="I17173" t="s">
        <v>202</v>
      </c>
      <c r="K17173" t="s">
        <v>203</v>
      </c>
      <c r="O17173" t="s">
        <v>265</v>
      </c>
      <c r="P17173">
        <v>2020</v>
      </c>
    </row>
    <row r="17174" spans="1:17" hidden="1" x14ac:dyDescent="0.25">
      <c r="A17174" t="s">
        <v>883</v>
      </c>
      <c r="B17174" t="s">
        <v>884</v>
      </c>
      <c r="C17174" t="s">
        <v>803</v>
      </c>
      <c r="D17174" t="s">
        <v>590</v>
      </c>
      <c r="E17174" t="s">
        <v>732</v>
      </c>
      <c r="F17174" t="s">
        <v>885</v>
      </c>
      <c r="G17174" t="s">
        <v>196</v>
      </c>
      <c r="H17174" t="s">
        <v>201</v>
      </c>
      <c r="I17174" t="s">
        <v>202</v>
      </c>
      <c r="K17174" t="s">
        <v>203</v>
      </c>
      <c r="O17174" t="s">
        <v>266</v>
      </c>
      <c r="P17174">
        <v>2020</v>
      </c>
    </row>
    <row r="17175" spans="1:17" hidden="1" x14ac:dyDescent="0.2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hidden="1" x14ac:dyDescent="0.2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hidden="1" x14ac:dyDescent="0.2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hidden="1" x14ac:dyDescent="0.25">
      <c r="A17178" t="s">
        <v>883</v>
      </c>
      <c r="B17178" t="s">
        <v>884</v>
      </c>
      <c r="C17178" t="s">
        <v>803</v>
      </c>
      <c r="D17178" t="s">
        <v>590</v>
      </c>
      <c r="E17178" t="s">
        <v>732</v>
      </c>
      <c r="F17178" t="s">
        <v>885</v>
      </c>
      <c r="G17178" t="s">
        <v>196</v>
      </c>
      <c r="H17178" t="s">
        <v>201</v>
      </c>
      <c r="I17178" t="s">
        <v>202</v>
      </c>
      <c r="K17178" t="s">
        <v>203</v>
      </c>
      <c r="O17178" t="s">
        <v>265</v>
      </c>
      <c r="P17178">
        <v>2050</v>
      </c>
    </row>
    <row r="17179" spans="1:17" hidden="1" x14ac:dyDescent="0.25">
      <c r="A17179" t="s">
        <v>883</v>
      </c>
      <c r="B17179" t="s">
        <v>884</v>
      </c>
      <c r="C17179" t="s">
        <v>803</v>
      </c>
      <c r="D17179" t="s">
        <v>590</v>
      </c>
      <c r="E17179" t="s">
        <v>732</v>
      </c>
      <c r="F17179" t="s">
        <v>885</v>
      </c>
      <c r="G17179" t="s">
        <v>196</v>
      </c>
      <c r="H17179" t="s">
        <v>201</v>
      </c>
      <c r="I17179" t="s">
        <v>202</v>
      </c>
      <c r="K17179" t="s">
        <v>203</v>
      </c>
      <c r="O17179" t="s">
        <v>266</v>
      </c>
      <c r="P17179">
        <v>2050</v>
      </c>
    </row>
    <row r="17180" spans="1:17" hidden="1" x14ac:dyDescent="0.25">
      <c r="A17180" t="s">
        <v>883</v>
      </c>
      <c r="B17180" t="s">
        <v>884</v>
      </c>
      <c r="C17180" t="s">
        <v>803</v>
      </c>
      <c r="D17180" t="s">
        <v>590</v>
      </c>
      <c r="E17180" t="s">
        <v>732</v>
      </c>
      <c r="F17180" t="s">
        <v>885</v>
      </c>
      <c r="G17180" t="s">
        <v>196</v>
      </c>
      <c r="H17180" t="s">
        <v>353</v>
      </c>
      <c r="I17180" t="s">
        <v>135</v>
      </c>
      <c r="K17180" t="s">
        <v>192</v>
      </c>
      <c r="O17180" t="s">
        <v>195</v>
      </c>
      <c r="P17180">
        <v>2015</v>
      </c>
    </row>
    <row r="17181" spans="1:17" hidden="1" x14ac:dyDescent="0.2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hidden="1" x14ac:dyDescent="0.25">
      <c r="A17182" t="s">
        <v>883</v>
      </c>
      <c r="B17182" t="s">
        <v>884</v>
      </c>
      <c r="C17182" t="s">
        <v>803</v>
      </c>
      <c r="D17182" t="s">
        <v>590</v>
      </c>
      <c r="E17182" t="s">
        <v>732</v>
      </c>
      <c r="F17182" t="s">
        <v>885</v>
      </c>
      <c r="G17182" t="s">
        <v>196</v>
      </c>
      <c r="H17182" t="s">
        <v>353</v>
      </c>
      <c r="I17182" t="s">
        <v>135</v>
      </c>
      <c r="K17182" t="s">
        <v>192</v>
      </c>
      <c r="O17182" t="s">
        <v>265</v>
      </c>
      <c r="P17182">
        <v>2020</v>
      </c>
    </row>
    <row r="17183" spans="1:17" hidden="1" x14ac:dyDescent="0.25">
      <c r="A17183" t="s">
        <v>883</v>
      </c>
      <c r="B17183" t="s">
        <v>884</v>
      </c>
      <c r="C17183" t="s">
        <v>803</v>
      </c>
      <c r="D17183" t="s">
        <v>590</v>
      </c>
      <c r="E17183" t="s">
        <v>732</v>
      </c>
      <c r="F17183" t="s">
        <v>885</v>
      </c>
      <c r="G17183" t="s">
        <v>196</v>
      </c>
      <c r="H17183" t="s">
        <v>353</v>
      </c>
      <c r="I17183" t="s">
        <v>135</v>
      </c>
      <c r="K17183" t="s">
        <v>192</v>
      </c>
      <c r="O17183" t="s">
        <v>266</v>
      </c>
      <c r="P17183">
        <v>2020</v>
      </c>
    </row>
    <row r="17184" spans="1:17" hidden="1" x14ac:dyDescent="0.2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hidden="1" x14ac:dyDescent="0.2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hidden="1" x14ac:dyDescent="0.2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hidden="1" x14ac:dyDescent="0.25">
      <c r="A17187" t="s">
        <v>883</v>
      </c>
      <c r="B17187" t="s">
        <v>884</v>
      </c>
      <c r="C17187" t="s">
        <v>803</v>
      </c>
      <c r="D17187" t="s">
        <v>590</v>
      </c>
      <c r="E17187" t="s">
        <v>732</v>
      </c>
      <c r="F17187" t="s">
        <v>885</v>
      </c>
      <c r="G17187" t="s">
        <v>196</v>
      </c>
      <c r="H17187" t="s">
        <v>353</v>
      </c>
      <c r="I17187" t="s">
        <v>135</v>
      </c>
      <c r="K17187" t="s">
        <v>192</v>
      </c>
      <c r="O17187" t="s">
        <v>265</v>
      </c>
      <c r="P17187">
        <v>2050</v>
      </c>
    </row>
    <row r="17188" spans="1:17" hidden="1" x14ac:dyDescent="0.25">
      <c r="A17188" t="s">
        <v>883</v>
      </c>
      <c r="B17188" t="s">
        <v>884</v>
      </c>
      <c r="C17188" t="s">
        <v>803</v>
      </c>
      <c r="D17188" t="s">
        <v>590</v>
      </c>
      <c r="E17188" t="s">
        <v>732</v>
      </c>
      <c r="F17188" t="s">
        <v>885</v>
      </c>
      <c r="G17188" t="s">
        <v>196</v>
      </c>
      <c r="H17188" t="s">
        <v>353</v>
      </c>
      <c r="I17188" t="s">
        <v>135</v>
      </c>
      <c r="K17188" t="s">
        <v>192</v>
      </c>
      <c r="O17188" t="s">
        <v>266</v>
      </c>
      <c r="P17188">
        <v>2050</v>
      </c>
    </row>
    <row r="17189" spans="1:17" hidden="1" x14ac:dyDescent="0.25">
      <c r="A17189" t="s">
        <v>883</v>
      </c>
      <c r="B17189" t="s">
        <v>884</v>
      </c>
      <c r="C17189" t="s">
        <v>803</v>
      </c>
      <c r="D17189" t="s">
        <v>590</v>
      </c>
      <c r="E17189" t="s">
        <v>732</v>
      </c>
      <c r="F17189" t="s">
        <v>885</v>
      </c>
      <c r="G17189" t="s">
        <v>196</v>
      </c>
      <c r="H17189" t="s">
        <v>213</v>
      </c>
      <c r="I17189" t="s">
        <v>214</v>
      </c>
      <c r="K17189" t="s">
        <v>215</v>
      </c>
      <c r="O17189" t="s">
        <v>195</v>
      </c>
      <c r="P17189">
        <v>2015</v>
      </c>
    </row>
    <row r="17190" spans="1:17" hidden="1" x14ac:dyDescent="0.2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hidden="1" x14ac:dyDescent="0.25">
      <c r="A17191" t="s">
        <v>883</v>
      </c>
      <c r="B17191" t="s">
        <v>884</v>
      </c>
      <c r="C17191" t="s">
        <v>803</v>
      </c>
      <c r="D17191" t="s">
        <v>590</v>
      </c>
      <c r="E17191" t="s">
        <v>732</v>
      </c>
      <c r="F17191" t="s">
        <v>885</v>
      </c>
      <c r="G17191" t="s">
        <v>196</v>
      </c>
      <c r="H17191" t="s">
        <v>213</v>
      </c>
      <c r="I17191" t="s">
        <v>214</v>
      </c>
      <c r="K17191" t="s">
        <v>215</v>
      </c>
      <c r="O17191" t="s">
        <v>265</v>
      </c>
      <c r="P17191">
        <v>2020</v>
      </c>
    </row>
    <row r="17192" spans="1:17" hidden="1" x14ac:dyDescent="0.25">
      <c r="A17192" t="s">
        <v>883</v>
      </c>
      <c r="B17192" t="s">
        <v>884</v>
      </c>
      <c r="C17192" t="s">
        <v>803</v>
      </c>
      <c r="D17192" t="s">
        <v>590</v>
      </c>
      <c r="E17192" t="s">
        <v>732</v>
      </c>
      <c r="F17192" t="s">
        <v>885</v>
      </c>
      <c r="G17192" t="s">
        <v>196</v>
      </c>
      <c r="H17192" t="s">
        <v>213</v>
      </c>
      <c r="I17192" t="s">
        <v>214</v>
      </c>
      <c r="K17192" t="s">
        <v>215</v>
      </c>
      <c r="O17192" t="s">
        <v>266</v>
      </c>
      <c r="P17192">
        <v>2020</v>
      </c>
    </row>
    <row r="17193" spans="1:17" hidden="1" x14ac:dyDescent="0.2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hidden="1" x14ac:dyDescent="0.2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hidden="1" x14ac:dyDescent="0.2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hidden="1" x14ac:dyDescent="0.25">
      <c r="A17196" t="s">
        <v>883</v>
      </c>
      <c r="B17196" t="s">
        <v>884</v>
      </c>
      <c r="C17196" t="s">
        <v>803</v>
      </c>
      <c r="D17196" t="s">
        <v>590</v>
      </c>
      <c r="E17196" t="s">
        <v>732</v>
      </c>
      <c r="F17196" t="s">
        <v>885</v>
      </c>
      <c r="G17196" t="s">
        <v>196</v>
      </c>
      <c r="H17196" t="s">
        <v>213</v>
      </c>
      <c r="I17196" t="s">
        <v>214</v>
      </c>
      <c r="K17196" t="s">
        <v>215</v>
      </c>
      <c r="O17196" t="s">
        <v>265</v>
      </c>
      <c r="P17196">
        <v>2050</v>
      </c>
    </row>
    <row r="17197" spans="1:17" hidden="1" x14ac:dyDescent="0.25">
      <c r="A17197" t="s">
        <v>883</v>
      </c>
      <c r="B17197" t="s">
        <v>884</v>
      </c>
      <c r="C17197" t="s">
        <v>803</v>
      </c>
      <c r="D17197" t="s">
        <v>590</v>
      </c>
      <c r="E17197" t="s">
        <v>732</v>
      </c>
      <c r="F17197" t="s">
        <v>885</v>
      </c>
      <c r="G17197" t="s">
        <v>196</v>
      </c>
      <c r="H17197" t="s">
        <v>213</v>
      </c>
      <c r="I17197" t="s">
        <v>214</v>
      </c>
      <c r="K17197" t="s">
        <v>215</v>
      </c>
      <c r="O17197" t="s">
        <v>266</v>
      </c>
      <c r="P17197">
        <v>2050</v>
      </c>
    </row>
    <row r="17198" spans="1:17" hidden="1" x14ac:dyDescent="0.25">
      <c r="A17198" t="s">
        <v>883</v>
      </c>
      <c r="B17198" t="s">
        <v>884</v>
      </c>
      <c r="C17198" t="s">
        <v>803</v>
      </c>
      <c r="D17198" t="s">
        <v>590</v>
      </c>
      <c r="E17198" t="s">
        <v>732</v>
      </c>
      <c r="F17198" t="s">
        <v>885</v>
      </c>
      <c r="G17198" t="s">
        <v>196</v>
      </c>
      <c r="H17198" t="s">
        <v>355</v>
      </c>
      <c r="I17198" t="s">
        <v>136</v>
      </c>
      <c r="K17198" t="s">
        <v>276</v>
      </c>
      <c r="O17198" t="s">
        <v>195</v>
      </c>
      <c r="P17198">
        <v>2015</v>
      </c>
    </row>
    <row r="17199" spans="1:17" hidden="1" x14ac:dyDescent="0.2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hidden="1" x14ac:dyDescent="0.25">
      <c r="A17200" t="s">
        <v>883</v>
      </c>
      <c r="B17200" t="s">
        <v>884</v>
      </c>
      <c r="C17200" t="s">
        <v>803</v>
      </c>
      <c r="D17200" t="s">
        <v>590</v>
      </c>
      <c r="E17200" t="s">
        <v>732</v>
      </c>
      <c r="F17200" t="s">
        <v>885</v>
      </c>
      <c r="G17200" t="s">
        <v>196</v>
      </c>
      <c r="H17200" t="s">
        <v>355</v>
      </c>
      <c r="I17200" t="s">
        <v>136</v>
      </c>
      <c r="K17200" t="s">
        <v>276</v>
      </c>
      <c r="O17200" t="s">
        <v>265</v>
      </c>
      <c r="P17200">
        <v>2020</v>
      </c>
    </row>
    <row r="17201" spans="1:17" hidden="1" x14ac:dyDescent="0.25">
      <c r="A17201" t="s">
        <v>883</v>
      </c>
      <c r="B17201" t="s">
        <v>884</v>
      </c>
      <c r="C17201" t="s">
        <v>803</v>
      </c>
      <c r="D17201" t="s">
        <v>590</v>
      </c>
      <c r="E17201" t="s">
        <v>732</v>
      </c>
      <c r="F17201" t="s">
        <v>885</v>
      </c>
      <c r="G17201" t="s">
        <v>196</v>
      </c>
      <c r="H17201" t="s">
        <v>355</v>
      </c>
      <c r="I17201" t="s">
        <v>136</v>
      </c>
      <c r="K17201" t="s">
        <v>276</v>
      </c>
      <c r="O17201" t="s">
        <v>266</v>
      </c>
      <c r="P17201">
        <v>2020</v>
      </c>
    </row>
    <row r="17202" spans="1:17" hidden="1" x14ac:dyDescent="0.2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hidden="1" x14ac:dyDescent="0.2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hidden="1" x14ac:dyDescent="0.2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hidden="1" x14ac:dyDescent="0.25">
      <c r="A17205" t="s">
        <v>883</v>
      </c>
      <c r="B17205" t="s">
        <v>884</v>
      </c>
      <c r="C17205" t="s">
        <v>803</v>
      </c>
      <c r="D17205" t="s">
        <v>590</v>
      </c>
      <c r="E17205" t="s">
        <v>732</v>
      </c>
      <c r="F17205" t="s">
        <v>885</v>
      </c>
      <c r="G17205" t="s">
        <v>196</v>
      </c>
      <c r="H17205" t="s">
        <v>355</v>
      </c>
      <c r="I17205" t="s">
        <v>136</v>
      </c>
      <c r="K17205" t="s">
        <v>276</v>
      </c>
      <c r="O17205" t="s">
        <v>265</v>
      </c>
      <c r="P17205">
        <v>2050</v>
      </c>
    </row>
    <row r="17206" spans="1:17" hidden="1" x14ac:dyDescent="0.25">
      <c r="A17206" t="s">
        <v>883</v>
      </c>
      <c r="B17206" t="s">
        <v>884</v>
      </c>
      <c r="C17206" t="s">
        <v>803</v>
      </c>
      <c r="D17206" t="s">
        <v>590</v>
      </c>
      <c r="E17206" t="s">
        <v>732</v>
      </c>
      <c r="F17206" t="s">
        <v>885</v>
      </c>
      <c r="G17206" t="s">
        <v>196</v>
      </c>
      <c r="H17206" t="s">
        <v>355</v>
      </c>
      <c r="I17206" t="s">
        <v>136</v>
      </c>
      <c r="K17206" t="s">
        <v>276</v>
      </c>
      <c r="O17206" t="s">
        <v>266</v>
      </c>
      <c r="P17206">
        <v>2050</v>
      </c>
    </row>
    <row r="17207" spans="1:17" hidden="1" x14ac:dyDescent="0.2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hidden="1" x14ac:dyDescent="0.2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hidden="1" x14ac:dyDescent="0.2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hidden="1" x14ac:dyDescent="0.2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hidden="1" x14ac:dyDescent="0.2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hidden="1" x14ac:dyDescent="0.2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hidden="1" x14ac:dyDescent="0.2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hidden="1" x14ac:dyDescent="0.2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hidden="1" x14ac:dyDescent="0.2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hidden="1" x14ac:dyDescent="0.25">
      <c r="A17216" t="s">
        <v>883</v>
      </c>
      <c r="B17216" t="s">
        <v>884</v>
      </c>
      <c r="C17216" t="s">
        <v>803</v>
      </c>
      <c r="D17216" t="s">
        <v>590</v>
      </c>
      <c r="E17216" t="s">
        <v>732</v>
      </c>
      <c r="F17216" t="s">
        <v>885</v>
      </c>
      <c r="G17216" t="s">
        <v>196</v>
      </c>
      <c r="H17216" t="s">
        <v>216</v>
      </c>
      <c r="I17216" t="s">
        <v>217</v>
      </c>
      <c r="K17216" t="s">
        <v>203</v>
      </c>
      <c r="O17216" t="s">
        <v>195</v>
      </c>
      <c r="P17216">
        <v>2015</v>
      </c>
    </row>
    <row r="17217" spans="1:17" hidden="1" x14ac:dyDescent="0.2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hidden="1" x14ac:dyDescent="0.25">
      <c r="A17218" t="s">
        <v>883</v>
      </c>
      <c r="B17218" t="s">
        <v>884</v>
      </c>
      <c r="C17218" t="s">
        <v>803</v>
      </c>
      <c r="D17218" t="s">
        <v>590</v>
      </c>
      <c r="E17218" t="s">
        <v>732</v>
      </c>
      <c r="F17218" t="s">
        <v>885</v>
      </c>
      <c r="G17218" t="s">
        <v>196</v>
      </c>
      <c r="H17218" t="s">
        <v>216</v>
      </c>
      <c r="I17218" t="s">
        <v>217</v>
      </c>
      <c r="K17218" t="s">
        <v>203</v>
      </c>
      <c r="O17218" t="s">
        <v>265</v>
      </c>
      <c r="P17218">
        <v>2020</v>
      </c>
    </row>
    <row r="17219" spans="1:17" hidden="1" x14ac:dyDescent="0.25">
      <c r="A17219" t="s">
        <v>883</v>
      </c>
      <c r="B17219" t="s">
        <v>884</v>
      </c>
      <c r="C17219" t="s">
        <v>803</v>
      </c>
      <c r="D17219" t="s">
        <v>590</v>
      </c>
      <c r="E17219" t="s">
        <v>732</v>
      </c>
      <c r="F17219" t="s">
        <v>885</v>
      </c>
      <c r="G17219" t="s">
        <v>196</v>
      </c>
      <c r="H17219" t="s">
        <v>216</v>
      </c>
      <c r="I17219" t="s">
        <v>217</v>
      </c>
      <c r="K17219" t="s">
        <v>203</v>
      </c>
      <c r="O17219" t="s">
        <v>266</v>
      </c>
      <c r="P17219">
        <v>2020</v>
      </c>
    </row>
    <row r="17220" spans="1:17" hidden="1" x14ac:dyDescent="0.2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hidden="1" x14ac:dyDescent="0.2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hidden="1" x14ac:dyDescent="0.2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hidden="1" x14ac:dyDescent="0.25">
      <c r="A17223" t="s">
        <v>883</v>
      </c>
      <c r="B17223" t="s">
        <v>884</v>
      </c>
      <c r="C17223" t="s">
        <v>803</v>
      </c>
      <c r="D17223" t="s">
        <v>590</v>
      </c>
      <c r="E17223" t="s">
        <v>732</v>
      </c>
      <c r="F17223" t="s">
        <v>885</v>
      </c>
      <c r="G17223" t="s">
        <v>196</v>
      </c>
      <c r="H17223" t="s">
        <v>216</v>
      </c>
      <c r="I17223" t="s">
        <v>217</v>
      </c>
      <c r="K17223" t="s">
        <v>203</v>
      </c>
      <c r="O17223" t="s">
        <v>265</v>
      </c>
      <c r="P17223">
        <v>2050</v>
      </c>
    </row>
    <row r="17224" spans="1:17" hidden="1" x14ac:dyDescent="0.25">
      <c r="A17224" t="s">
        <v>883</v>
      </c>
      <c r="B17224" t="s">
        <v>884</v>
      </c>
      <c r="C17224" t="s">
        <v>803</v>
      </c>
      <c r="D17224" t="s">
        <v>590</v>
      </c>
      <c r="E17224" t="s">
        <v>732</v>
      </c>
      <c r="F17224" t="s">
        <v>885</v>
      </c>
      <c r="G17224" t="s">
        <v>196</v>
      </c>
      <c r="H17224" t="s">
        <v>216</v>
      </c>
      <c r="I17224" t="s">
        <v>217</v>
      </c>
      <c r="K17224" t="s">
        <v>203</v>
      </c>
      <c r="O17224" t="s">
        <v>266</v>
      </c>
      <c r="P17224">
        <v>2050</v>
      </c>
    </row>
    <row r="17225" spans="1:17" hidden="1" x14ac:dyDescent="0.2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hidden="1" x14ac:dyDescent="0.2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hidden="1" x14ac:dyDescent="0.2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hidden="1" x14ac:dyDescent="0.2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hidden="1" x14ac:dyDescent="0.2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hidden="1" x14ac:dyDescent="0.2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hidden="1" x14ac:dyDescent="0.2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hidden="1" x14ac:dyDescent="0.2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hidden="1" x14ac:dyDescent="0.2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hidden="1" x14ac:dyDescent="0.2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hidden="1" x14ac:dyDescent="0.2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hidden="1" x14ac:dyDescent="0.2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hidden="1" x14ac:dyDescent="0.2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hidden="1" x14ac:dyDescent="0.2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hidden="1" x14ac:dyDescent="0.2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hidden="1" x14ac:dyDescent="0.2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hidden="1" x14ac:dyDescent="0.2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hidden="1" x14ac:dyDescent="0.2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hidden="1" x14ac:dyDescent="0.2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hidden="1" x14ac:dyDescent="0.2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hidden="1" x14ac:dyDescent="0.2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hidden="1" x14ac:dyDescent="0.2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hidden="1" x14ac:dyDescent="0.2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hidden="1" x14ac:dyDescent="0.2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hidden="1" x14ac:dyDescent="0.2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hidden="1" x14ac:dyDescent="0.2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hidden="1" x14ac:dyDescent="0.2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hidden="1" x14ac:dyDescent="0.2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hidden="1" x14ac:dyDescent="0.2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hidden="1" x14ac:dyDescent="0.2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hidden="1" x14ac:dyDescent="0.2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hidden="1" x14ac:dyDescent="0.2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hidden="1" x14ac:dyDescent="0.2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hidden="1" x14ac:dyDescent="0.2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hidden="1" x14ac:dyDescent="0.2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hidden="1" x14ac:dyDescent="0.2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hidden="1" x14ac:dyDescent="0.2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hidden="1" x14ac:dyDescent="0.2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hidden="1" x14ac:dyDescent="0.2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hidden="1" x14ac:dyDescent="0.2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hidden="1" x14ac:dyDescent="0.2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hidden="1" x14ac:dyDescent="0.2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hidden="1" x14ac:dyDescent="0.2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hidden="1" x14ac:dyDescent="0.2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hidden="1" x14ac:dyDescent="0.2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hidden="1" x14ac:dyDescent="0.2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hidden="1" x14ac:dyDescent="0.2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hidden="1" x14ac:dyDescent="0.2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hidden="1" x14ac:dyDescent="0.2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hidden="1" x14ac:dyDescent="0.2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hidden="1" x14ac:dyDescent="0.2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hidden="1" x14ac:dyDescent="0.2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hidden="1" x14ac:dyDescent="0.2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hidden="1" x14ac:dyDescent="0.2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hidden="1" x14ac:dyDescent="0.2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hidden="1" x14ac:dyDescent="0.2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hidden="1" x14ac:dyDescent="0.2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hidden="1" x14ac:dyDescent="0.2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hidden="1" x14ac:dyDescent="0.2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hidden="1" x14ac:dyDescent="0.2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hidden="1" x14ac:dyDescent="0.2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hidden="1" x14ac:dyDescent="0.2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hidden="1" x14ac:dyDescent="0.2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hidden="1" x14ac:dyDescent="0.2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hidden="1" x14ac:dyDescent="0.2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hidden="1" x14ac:dyDescent="0.2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hidden="1" x14ac:dyDescent="0.2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hidden="1" x14ac:dyDescent="0.2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hidden="1" x14ac:dyDescent="0.2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hidden="1" x14ac:dyDescent="0.2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hidden="1" x14ac:dyDescent="0.2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hidden="1" x14ac:dyDescent="0.2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hidden="1" x14ac:dyDescent="0.2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hidden="1" x14ac:dyDescent="0.2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hidden="1" x14ac:dyDescent="0.2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hidden="1" x14ac:dyDescent="0.2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hidden="1" x14ac:dyDescent="0.2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hidden="1" x14ac:dyDescent="0.2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hidden="1" x14ac:dyDescent="0.2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hidden="1" x14ac:dyDescent="0.2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hidden="1" x14ac:dyDescent="0.2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hidden="1" x14ac:dyDescent="0.2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hidden="1" x14ac:dyDescent="0.2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hidden="1" x14ac:dyDescent="0.2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hidden="1" x14ac:dyDescent="0.2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hidden="1" x14ac:dyDescent="0.2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hidden="1" x14ac:dyDescent="0.2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hidden="1" x14ac:dyDescent="0.2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hidden="1" x14ac:dyDescent="0.2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hidden="1" x14ac:dyDescent="0.2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hidden="1" x14ac:dyDescent="0.2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hidden="1" x14ac:dyDescent="0.2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hidden="1" x14ac:dyDescent="0.2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hidden="1" x14ac:dyDescent="0.2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hidden="1" x14ac:dyDescent="0.2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hidden="1" x14ac:dyDescent="0.2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hidden="1" x14ac:dyDescent="0.2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hidden="1" x14ac:dyDescent="0.2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hidden="1" x14ac:dyDescent="0.2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hidden="1" x14ac:dyDescent="0.2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hidden="1" x14ac:dyDescent="0.2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hidden="1" x14ac:dyDescent="0.2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hidden="1" x14ac:dyDescent="0.2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hidden="1" x14ac:dyDescent="0.2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hidden="1" x14ac:dyDescent="0.2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hidden="1" x14ac:dyDescent="0.2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hidden="1" x14ac:dyDescent="0.2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hidden="1" x14ac:dyDescent="0.2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hidden="1" x14ac:dyDescent="0.2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hidden="1" x14ac:dyDescent="0.2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hidden="1" x14ac:dyDescent="0.2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hidden="1" x14ac:dyDescent="0.2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hidden="1" x14ac:dyDescent="0.2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hidden="1" x14ac:dyDescent="0.2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hidden="1" x14ac:dyDescent="0.2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hidden="1" x14ac:dyDescent="0.2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hidden="1" x14ac:dyDescent="0.2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hidden="1" x14ac:dyDescent="0.2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hidden="1" x14ac:dyDescent="0.2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hidden="1" x14ac:dyDescent="0.2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hidden="1" x14ac:dyDescent="0.2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hidden="1" x14ac:dyDescent="0.2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hidden="1" x14ac:dyDescent="0.2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hidden="1" x14ac:dyDescent="0.2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hidden="1" x14ac:dyDescent="0.2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hidden="1" x14ac:dyDescent="0.2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hidden="1" x14ac:dyDescent="0.2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hidden="1" x14ac:dyDescent="0.2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hidden="1" x14ac:dyDescent="0.2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hidden="1" x14ac:dyDescent="0.2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hidden="1" x14ac:dyDescent="0.2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hidden="1" x14ac:dyDescent="0.2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hidden="1" x14ac:dyDescent="0.2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hidden="1" x14ac:dyDescent="0.2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hidden="1" x14ac:dyDescent="0.2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hidden="1" x14ac:dyDescent="0.2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hidden="1" x14ac:dyDescent="0.2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hidden="1" x14ac:dyDescent="0.2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hidden="1" x14ac:dyDescent="0.2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hidden="1" x14ac:dyDescent="0.2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hidden="1" x14ac:dyDescent="0.2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hidden="1" x14ac:dyDescent="0.2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hidden="1" x14ac:dyDescent="0.2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hidden="1" x14ac:dyDescent="0.2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hidden="1" x14ac:dyDescent="0.2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hidden="1" x14ac:dyDescent="0.2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hidden="1" x14ac:dyDescent="0.2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hidden="1" x14ac:dyDescent="0.2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hidden="1" x14ac:dyDescent="0.2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hidden="1" x14ac:dyDescent="0.2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hidden="1" x14ac:dyDescent="0.2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hidden="1" x14ac:dyDescent="0.2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hidden="1" x14ac:dyDescent="0.2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hidden="1" x14ac:dyDescent="0.2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hidden="1" x14ac:dyDescent="0.2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hidden="1" x14ac:dyDescent="0.2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hidden="1" x14ac:dyDescent="0.2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hidden="1" x14ac:dyDescent="0.2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hidden="1" x14ac:dyDescent="0.2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hidden="1" x14ac:dyDescent="0.2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hidden="1" x14ac:dyDescent="0.2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hidden="1" x14ac:dyDescent="0.2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hidden="1" x14ac:dyDescent="0.2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hidden="1" x14ac:dyDescent="0.2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hidden="1" x14ac:dyDescent="0.2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hidden="1" x14ac:dyDescent="0.2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hidden="1" x14ac:dyDescent="0.2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hidden="1" x14ac:dyDescent="0.2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hidden="1" x14ac:dyDescent="0.2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hidden="1" x14ac:dyDescent="0.2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hidden="1" x14ac:dyDescent="0.2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hidden="1" x14ac:dyDescent="0.2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hidden="1" x14ac:dyDescent="0.2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hidden="1" x14ac:dyDescent="0.2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hidden="1" x14ac:dyDescent="0.2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hidden="1" x14ac:dyDescent="0.2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hidden="1" x14ac:dyDescent="0.2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hidden="1" x14ac:dyDescent="0.2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hidden="1" x14ac:dyDescent="0.2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hidden="1" x14ac:dyDescent="0.2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hidden="1" x14ac:dyDescent="0.2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hidden="1" x14ac:dyDescent="0.2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hidden="1" x14ac:dyDescent="0.2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hidden="1" x14ac:dyDescent="0.2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hidden="1" x14ac:dyDescent="0.2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hidden="1" x14ac:dyDescent="0.2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hidden="1" x14ac:dyDescent="0.2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hidden="1" x14ac:dyDescent="0.2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hidden="1" x14ac:dyDescent="0.2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hidden="1" x14ac:dyDescent="0.2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hidden="1" x14ac:dyDescent="0.2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hidden="1" x14ac:dyDescent="0.2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hidden="1" x14ac:dyDescent="0.2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hidden="1" x14ac:dyDescent="0.2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hidden="1" x14ac:dyDescent="0.2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hidden="1" x14ac:dyDescent="0.2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hidden="1" x14ac:dyDescent="0.2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hidden="1" x14ac:dyDescent="0.2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hidden="1" x14ac:dyDescent="0.2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hidden="1" x14ac:dyDescent="0.2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hidden="1" x14ac:dyDescent="0.2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hidden="1" x14ac:dyDescent="0.2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hidden="1" x14ac:dyDescent="0.2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hidden="1" x14ac:dyDescent="0.2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hidden="1" x14ac:dyDescent="0.2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hidden="1" x14ac:dyDescent="0.2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hidden="1" x14ac:dyDescent="0.2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hidden="1" x14ac:dyDescent="0.2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hidden="1" x14ac:dyDescent="0.2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hidden="1" x14ac:dyDescent="0.2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hidden="1" x14ac:dyDescent="0.2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hidden="1" x14ac:dyDescent="0.2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hidden="1" x14ac:dyDescent="0.2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hidden="1" x14ac:dyDescent="0.2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hidden="1" x14ac:dyDescent="0.2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hidden="1" x14ac:dyDescent="0.2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hidden="1" x14ac:dyDescent="0.2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hidden="1" x14ac:dyDescent="0.2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hidden="1" x14ac:dyDescent="0.2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hidden="1" x14ac:dyDescent="0.2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hidden="1" x14ac:dyDescent="0.2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hidden="1" x14ac:dyDescent="0.2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hidden="1" x14ac:dyDescent="0.2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hidden="1" x14ac:dyDescent="0.2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hidden="1" x14ac:dyDescent="0.2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hidden="1" x14ac:dyDescent="0.2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hidden="1" x14ac:dyDescent="0.2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hidden="1" x14ac:dyDescent="0.2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hidden="1" x14ac:dyDescent="0.2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hidden="1" x14ac:dyDescent="0.2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hidden="1" x14ac:dyDescent="0.2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hidden="1" x14ac:dyDescent="0.2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hidden="1" x14ac:dyDescent="0.2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hidden="1" x14ac:dyDescent="0.2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hidden="1" x14ac:dyDescent="0.2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hidden="1" x14ac:dyDescent="0.2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hidden="1" x14ac:dyDescent="0.2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hidden="1" x14ac:dyDescent="0.2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hidden="1" x14ac:dyDescent="0.2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hidden="1" x14ac:dyDescent="0.2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hidden="1" x14ac:dyDescent="0.2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hidden="1" x14ac:dyDescent="0.2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hidden="1" x14ac:dyDescent="0.2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hidden="1" x14ac:dyDescent="0.2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hidden="1" x14ac:dyDescent="0.2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hidden="1" x14ac:dyDescent="0.2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hidden="1" x14ac:dyDescent="0.2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hidden="1" x14ac:dyDescent="0.2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hidden="1" x14ac:dyDescent="0.2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hidden="1" x14ac:dyDescent="0.2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hidden="1" x14ac:dyDescent="0.2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hidden="1" x14ac:dyDescent="0.2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hidden="1" x14ac:dyDescent="0.2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hidden="1" x14ac:dyDescent="0.2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hidden="1" x14ac:dyDescent="0.2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hidden="1" x14ac:dyDescent="0.2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hidden="1" x14ac:dyDescent="0.2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hidden="1" x14ac:dyDescent="0.2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hidden="1" x14ac:dyDescent="0.2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hidden="1" x14ac:dyDescent="0.2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hidden="1" x14ac:dyDescent="0.2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hidden="1" x14ac:dyDescent="0.2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hidden="1" x14ac:dyDescent="0.2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hidden="1" x14ac:dyDescent="0.2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hidden="1" x14ac:dyDescent="0.2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hidden="1" x14ac:dyDescent="0.2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hidden="1" x14ac:dyDescent="0.2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hidden="1" x14ac:dyDescent="0.2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hidden="1" x14ac:dyDescent="0.2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hidden="1" x14ac:dyDescent="0.2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hidden="1" x14ac:dyDescent="0.2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hidden="1" x14ac:dyDescent="0.2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hidden="1" x14ac:dyDescent="0.2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hidden="1" x14ac:dyDescent="0.2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hidden="1" x14ac:dyDescent="0.2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hidden="1" x14ac:dyDescent="0.2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hidden="1" x14ac:dyDescent="0.2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hidden="1" x14ac:dyDescent="0.2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hidden="1" x14ac:dyDescent="0.2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hidden="1" x14ac:dyDescent="0.2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hidden="1" x14ac:dyDescent="0.2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hidden="1" x14ac:dyDescent="0.2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hidden="1" x14ac:dyDescent="0.2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hidden="1" x14ac:dyDescent="0.2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hidden="1" x14ac:dyDescent="0.2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hidden="1" x14ac:dyDescent="0.2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hidden="1" x14ac:dyDescent="0.2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hidden="1" x14ac:dyDescent="0.2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hidden="1" x14ac:dyDescent="0.2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hidden="1" x14ac:dyDescent="0.2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hidden="1" x14ac:dyDescent="0.2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hidden="1" x14ac:dyDescent="0.2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hidden="1" x14ac:dyDescent="0.2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hidden="1" x14ac:dyDescent="0.2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hidden="1" x14ac:dyDescent="0.2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hidden="1" x14ac:dyDescent="0.2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hidden="1" x14ac:dyDescent="0.2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hidden="1" x14ac:dyDescent="0.25">
      <c r="A17522" t="s">
        <v>883</v>
      </c>
      <c r="B17522" t="s">
        <v>884</v>
      </c>
      <c r="C17522" t="s">
        <v>803</v>
      </c>
      <c r="D17522" t="s">
        <v>590</v>
      </c>
      <c r="E17522" t="s">
        <v>732</v>
      </c>
      <c r="F17522" t="s">
        <v>885</v>
      </c>
      <c r="G17522" t="s">
        <v>189</v>
      </c>
      <c r="H17522" t="s">
        <v>865</v>
      </c>
      <c r="I17522" t="s">
        <v>865</v>
      </c>
      <c r="M17522" t="s">
        <v>193</v>
      </c>
      <c r="O17522" t="s">
        <v>195</v>
      </c>
      <c r="P17522">
        <v>2015</v>
      </c>
    </row>
    <row r="17523" spans="1:17" hidden="1" x14ac:dyDescent="0.2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hidden="1" x14ac:dyDescent="0.25">
      <c r="A17524" t="s">
        <v>883</v>
      </c>
      <c r="B17524" t="s">
        <v>884</v>
      </c>
      <c r="C17524" t="s">
        <v>803</v>
      </c>
      <c r="D17524" t="s">
        <v>590</v>
      </c>
      <c r="E17524" t="s">
        <v>732</v>
      </c>
      <c r="F17524" t="s">
        <v>885</v>
      </c>
      <c r="G17524" t="s">
        <v>189</v>
      </c>
      <c r="H17524" t="s">
        <v>865</v>
      </c>
      <c r="I17524" t="s">
        <v>865</v>
      </c>
      <c r="M17524" t="s">
        <v>193</v>
      </c>
      <c r="O17524" t="s">
        <v>265</v>
      </c>
      <c r="P17524">
        <v>2020</v>
      </c>
    </row>
    <row r="17525" spans="1:17" hidden="1" x14ac:dyDescent="0.25">
      <c r="A17525" t="s">
        <v>883</v>
      </c>
      <c r="B17525" t="s">
        <v>884</v>
      </c>
      <c r="C17525" t="s">
        <v>803</v>
      </c>
      <c r="D17525" t="s">
        <v>590</v>
      </c>
      <c r="E17525" t="s">
        <v>732</v>
      </c>
      <c r="F17525" t="s">
        <v>885</v>
      </c>
      <c r="G17525" t="s">
        <v>189</v>
      </c>
      <c r="H17525" t="s">
        <v>865</v>
      </c>
      <c r="I17525" t="s">
        <v>865</v>
      </c>
      <c r="M17525" t="s">
        <v>193</v>
      </c>
      <c r="O17525" t="s">
        <v>266</v>
      </c>
      <c r="P17525">
        <v>2020</v>
      </c>
    </row>
    <row r="17526" spans="1:17" hidden="1" x14ac:dyDescent="0.2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hidden="1" x14ac:dyDescent="0.2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hidden="1" x14ac:dyDescent="0.2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hidden="1" x14ac:dyDescent="0.25">
      <c r="A17529" t="s">
        <v>883</v>
      </c>
      <c r="B17529" t="s">
        <v>884</v>
      </c>
      <c r="C17529" t="s">
        <v>803</v>
      </c>
      <c r="D17529" t="s">
        <v>590</v>
      </c>
      <c r="E17529" t="s">
        <v>732</v>
      </c>
      <c r="F17529" t="s">
        <v>885</v>
      </c>
      <c r="G17529" t="s">
        <v>189</v>
      </c>
      <c r="H17529" t="s">
        <v>865</v>
      </c>
      <c r="I17529" t="s">
        <v>865</v>
      </c>
      <c r="M17529" t="s">
        <v>193</v>
      </c>
      <c r="O17529" t="s">
        <v>265</v>
      </c>
      <c r="P17529">
        <v>2050</v>
      </c>
    </row>
    <row r="17530" spans="1:17" hidden="1" x14ac:dyDescent="0.25">
      <c r="A17530" t="s">
        <v>883</v>
      </c>
      <c r="B17530" t="s">
        <v>884</v>
      </c>
      <c r="C17530" t="s">
        <v>803</v>
      </c>
      <c r="D17530" t="s">
        <v>590</v>
      </c>
      <c r="E17530" t="s">
        <v>732</v>
      </c>
      <c r="F17530" t="s">
        <v>885</v>
      </c>
      <c r="G17530" t="s">
        <v>189</v>
      </c>
      <c r="H17530" t="s">
        <v>865</v>
      </c>
      <c r="I17530" t="s">
        <v>865</v>
      </c>
      <c r="M17530" t="s">
        <v>193</v>
      </c>
      <c r="O17530" t="s">
        <v>266</v>
      </c>
      <c r="P17530">
        <v>2050</v>
      </c>
    </row>
    <row r="17531" spans="1:17" hidden="1" x14ac:dyDescent="0.2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hidden="1" x14ac:dyDescent="0.2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hidden="1" x14ac:dyDescent="0.2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hidden="1" x14ac:dyDescent="0.2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hidden="1" x14ac:dyDescent="0.2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hidden="1" x14ac:dyDescent="0.2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hidden="1" x14ac:dyDescent="0.2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hidden="1" x14ac:dyDescent="0.2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hidden="1" x14ac:dyDescent="0.2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hidden="1" x14ac:dyDescent="0.2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hidden="1" x14ac:dyDescent="0.2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hidden="1" x14ac:dyDescent="0.2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hidden="1" x14ac:dyDescent="0.2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hidden="1" x14ac:dyDescent="0.2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hidden="1" x14ac:dyDescent="0.2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hidden="1" x14ac:dyDescent="0.2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hidden="1" x14ac:dyDescent="0.2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hidden="1" x14ac:dyDescent="0.2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hidden="1" x14ac:dyDescent="0.2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hidden="1" x14ac:dyDescent="0.2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hidden="1" x14ac:dyDescent="0.2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hidden="1" x14ac:dyDescent="0.2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hidden="1" x14ac:dyDescent="0.2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hidden="1" x14ac:dyDescent="0.2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hidden="1" x14ac:dyDescent="0.2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hidden="1" x14ac:dyDescent="0.2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hidden="1" x14ac:dyDescent="0.2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hidden="1" x14ac:dyDescent="0.2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hidden="1" x14ac:dyDescent="0.2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hidden="1" x14ac:dyDescent="0.2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hidden="1" x14ac:dyDescent="0.2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hidden="1" x14ac:dyDescent="0.2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hidden="1" x14ac:dyDescent="0.2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hidden="1" x14ac:dyDescent="0.2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hidden="1" x14ac:dyDescent="0.2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hidden="1" x14ac:dyDescent="0.2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hidden="1" x14ac:dyDescent="0.2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hidden="1" x14ac:dyDescent="0.2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hidden="1" x14ac:dyDescent="0.2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hidden="1" x14ac:dyDescent="0.2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hidden="1" x14ac:dyDescent="0.2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hidden="1" x14ac:dyDescent="0.2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hidden="1" x14ac:dyDescent="0.2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hidden="1" x14ac:dyDescent="0.2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hidden="1" x14ac:dyDescent="0.2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hidden="1" x14ac:dyDescent="0.2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hidden="1" x14ac:dyDescent="0.2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hidden="1" x14ac:dyDescent="0.2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hidden="1" x14ac:dyDescent="0.2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hidden="1" x14ac:dyDescent="0.2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hidden="1" x14ac:dyDescent="0.2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hidden="1" x14ac:dyDescent="0.2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hidden="1" x14ac:dyDescent="0.2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hidden="1" x14ac:dyDescent="0.2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hidden="1" x14ac:dyDescent="0.2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hidden="1" x14ac:dyDescent="0.2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hidden="1" x14ac:dyDescent="0.2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hidden="1" x14ac:dyDescent="0.2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hidden="1" x14ac:dyDescent="0.2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hidden="1" x14ac:dyDescent="0.2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hidden="1" x14ac:dyDescent="0.2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hidden="1" x14ac:dyDescent="0.2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hidden="1" x14ac:dyDescent="0.2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hidden="1" x14ac:dyDescent="0.2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hidden="1" x14ac:dyDescent="0.2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hidden="1" x14ac:dyDescent="0.2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hidden="1" x14ac:dyDescent="0.2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hidden="1" x14ac:dyDescent="0.2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hidden="1" x14ac:dyDescent="0.2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hidden="1" x14ac:dyDescent="0.2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hidden="1" x14ac:dyDescent="0.2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hidden="1" x14ac:dyDescent="0.2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hidden="1" x14ac:dyDescent="0.2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hidden="1" x14ac:dyDescent="0.2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hidden="1" x14ac:dyDescent="0.2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hidden="1" x14ac:dyDescent="0.2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hidden="1" x14ac:dyDescent="0.2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hidden="1" x14ac:dyDescent="0.2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hidden="1" x14ac:dyDescent="0.2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hidden="1" x14ac:dyDescent="0.2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hidden="1" x14ac:dyDescent="0.2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hidden="1" x14ac:dyDescent="0.25">
      <c r="A17612" t="s">
        <v>892</v>
      </c>
      <c r="B17612" t="s">
        <v>893</v>
      </c>
      <c r="C17612" t="s">
        <v>894</v>
      </c>
      <c r="D17612" t="s">
        <v>639</v>
      </c>
      <c r="E17612" t="s">
        <v>640</v>
      </c>
      <c r="F17612" t="s">
        <v>261</v>
      </c>
      <c r="G17612" t="s">
        <v>219</v>
      </c>
      <c r="H17612" t="s">
        <v>220</v>
      </c>
      <c r="I17612" t="s">
        <v>221</v>
      </c>
      <c r="K17612" t="s">
        <v>222</v>
      </c>
      <c r="O17612" t="s">
        <v>195</v>
      </c>
      <c r="P17612">
        <v>2020</v>
      </c>
    </row>
    <row r="17613" spans="1:17" hidden="1" x14ac:dyDescent="0.25">
      <c r="A17613" t="s">
        <v>892</v>
      </c>
      <c r="B17613" t="s">
        <v>893</v>
      </c>
      <c r="C17613" t="s">
        <v>894</v>
      </c>
      <c r="D17613" t="s">
        <v>639</v>
      </c>
      <c r="E17613" t="s">
        <v>640</v>
      </c>
      <c r="F17613" t="s">
        <v>261</v>
      </c>
      <c r="G17613" t="s">
        <v>219</v>
      </c>
      <c r="H17613" t="s">
        <v>220</v>
      </c>
      <c r="I17613" t="s">
        <v>221</v>
      </c>
      <c r="K17613" t="s">
        <v>222</v>
      </c>
      <c r="O17613" t="s">
        <v>195</v>
      </c>
      <c r="P17613">
        <v>2025</v>
      </c>
    </row>
    <row r="17614" spans="1:17" hidden="1" x14ac:dyDescent="0.25">
      <c r="A17614" t="s">
        <v>892</v>
      </c>
      <c r="B17614" t="s">
        <v>893</v>
      </c>
      <c r="C17614" t="s">
        <v>894</v>
      </c>
      <c r="D17614" t="s">
        <v>639</v>
      </c>
      <c r="E17614" t="s">
        <v>640</v>
      </c>
      <c r="F17614" t="s">
        <v>261</v>
      </c>
      <c r="G17614" t="s">
        <v>219</v>
      </c>
      <c r="H17614" t="s">
        <v>220</v>
      </c>
      <c r="I17614" t="s">
        <v>221</v>
      </c>
      <c r="K17614" t="s">
        <v>222</v>
      </c>
      <c r="O17614" t="s">
        <v>265</v>
      </c>
      <c r="P17614">
        <v>2025</v>
      </c>
    </row>
    <row r="17615" spans="1:17" hidden="1" x14ac:dyDescent="0.25">
      <c r="A17615" t="s">
        <v>892</v>
      </c>
      <c r="B17615" t="s">
        <v>893</v>
      </c>
      <c r="C17615" t="s">
        <v>894</v>
      </c>
      <c r="D17615" t="s">
        <v>639</v>
      </c>
      <c r="E17615" t="s">
        <v>640</v>
      </c>
      <c r="F17615" t="s">
        <v>261</v>
      </c>
      <c r="G17615" t="s">
        <v>219</v>
      </c>
      <c r="H17615" t="s">
        <v>220</v>
      </c>
      <c r="I17615" t="s">
        <v>221</v>
      </c>
      <c r="K17615" t="s">
        <v>222</v>
      </c>
      <c r="O17615" t="s">
        <v>266</v>
      </c>
      <c r="P17615">
        <v>2025</v>
      </c>
    </row>
    <row r="17616" spans="1:17" hidden="1" x14ac:dyDescent="0.25">
      <c r="A17616" t="s">
        <v>892</v>
      </c>
      <c r="B17616" t="s">
        <v>893</v>
      </c>
      <c r="C17616" t="s">
        <v>894</v>
      </c>
      <c r="D17616" t="s">
        <v>639</v>
      </c>
      <c r="E17616" t="s">
        <v>640</v>
      </c>
      <c r="F17616" t="s">
        <v>261</v>
      </c>
      <c r="G17616" t="s">
        <v>219</v>
      </c>
      <c r="H17616" t="s">
        <v>220</v>
      </c>
      <c r="I17616" t="s">
        <v>221</v>
      </c>
      <c r="K17616" t="s">
        <v>222</v>
      </c>
      <c r="O17616" t="s">
        <v>195</v>
      </c>
      <c r="P17616">
        <v>2030</v>
      </c>
    </row>
    <row r="17617" spans="1:16" hidden="1" x14ac:dyDescent="0.25">
      <c r="A17617" t="s">
        <v>892</v>
      </c>
      <c r="B17617" t="s">
        <v>893</v>
      </c>
      <c r="C17617" t="s">
        <v>894</v>
      </c>
      <c r="D17617" t="s">
        <v>639</v>
      </c>
      <c r="E17617" t="s">
        <v>640</v>
      </c>
      <c r="F17617" t="s">
        <v>261</v>
      </c>
      <c r="G17617" t="s">
        <v>219</v>
      </c>
      <c r="H17617" t="s">
        <v>220</v>
      </c>
      <c r="I17617" t="s">
        <v>221</v>
      </c>
      <c r="K17617" t="s">
        <v>222</v>
      </c>
      <c r="O17617" t="s">
        <v>195</v>
      </c>
      <c r="P17617">
        <v>2040</v>
      </c>
    </row>
    <row r="17618" spans="1:16" hidden="1" x14ac:dyDescent="0.25">
      <c r="A17618" t="s">
        <v>892</v>
      </c>
      <c r="B17618" t="s">
        <v>893</v>
      </c>
      <c r="C17618" t="s">
        <v>894</v>
      </c>
      <c r="D17618" t="s">
        <v>639</v>
      </c>
      <c r="E17618" t="s">
        <v>640</v>
      </c>
      <c r="F17618" t="s">
        <v>261</v>
      </c>
      <c r="G17618" t="s">
        <v>219</v>
      </c>
      <c r="H17618" t="s">
        <v>220</v>
      </c>
      <c r="I17618" t="s">
        <v>221</v>
      </c>
      <c r="K17618" t="s">
        <v>222</v>
      </c>
      <c r="O17618" t="s">
        <v>195</v>
      </c>
      <c r="P17618">
        <v>2050</v>
      </c>
    </row>
    <row r="17619" spans="1:16" hidden="1" x14ac:dyDescent="0.25">
      <c r="A17619" t="s">
        <v>892</v>
      </c>
      <c r="B17619" t="s">
        <v>893</v>
      </c>
      <c r="C17619" t="s">
        <v>894</v>
      </c>
      <c r="D17619" t="s">
        <v>639</v>
      </c>
      <c r="E17619" t="s">
        <v>640</v>
      </c>
      <c r="F17619" t="s">
        <v>261</v>
      </c>
      <c r="G17619" t="s">
        <v>219</v>
      </c>
      <c r="H17619" t="s">
        <v>220</v>
      </c>
      <c r="I17619" t="s">
        <v>221</v>
      </c>
      <c r="K17619" t="s">
        <v>222</v>
      </c>
      <c r="O17619" t="s">
        <v>265</v>
      </c>
      <c r="P17619">
        <v>2050</v>
      </c>
    </row>
    <row r="17620" spans="1:16" hidden="1" x14ac:dyDescent="0.25">
      <c r="A17620" t="s">
        <v>892</v>
      </c>
      <c r="B17620" t="s">
        <v>893</v>
      </c>
      <c r="C17620" t="s">
        <v>894</v>
      </c>
      <c r="D17620" t="s">
        <v>639</v>
      </c>
      <c r="E17620" t="s">
        <v>640</v>
      </c>
      <c r="F17620" t="s">
        <v>261</v>
      </c>
      <c r="G17620" t="s">
        <v>219</v>
      </c>
      <c r="H17620" t="s">
        <v>220</v>
      </c>
      <c r="I17620" t="s">
        <v>221</v>
      </c>
      <c r="K17620" t="s">
        <v>222</v>
      </c>
      <c r="O17620" t="s">
        <v>266</v>
      </c>
      <c r="P17620">
        <v>2050</v>
      </c>
    </row>
    <row r="17621" spans="1:16" hidden="1" x14ac:dyDescent="0.25">
      <c r="A17621" t="s">
        <v>892</v>
      </c>
      <c r="B17621" t="s">
        <v>893</v>
      </c>
      <c r="C17621" t="s">
        <v>894</v>
      </c>
      <c r="D17621" t="s">
        <v>639</v>
      </c>
      <c r="E17621" t="s">
        <v>640</v>
      </c>
      <c r="F17621" t="s">
        <v>261</v>
      </c>
      <c r="G17621" t="s">
        <v>219</v>
      </c>
      <c r="H17621" t="s">
        <v>224</v>
      </c>
      <c r="I17621" t="s">
        <v>225</v>
      </c>
      <c r="K17621" t="s">
        <v>222</v>
      </c>
      <c r="O17621" t="s">
        <v>195</v>
      </c>
      <c r="P17621">
        <v>2020</v>
      </c>
    </row>
    <row r="17622" spans="1:16" hidden="1" x14ac:dyDescent="0.25">
      <c r="A17622" t="s">
        <v>892</v>
      </c>
      <c r="B17622" t="s">
        <v>893</v>
      </c>
      <c r="C17622" t="s">
        <v>894</v>
      </c>
      <c r="D17622" t="s">
        <v>639</v>
      </c>
      <c r="E17622" t="s">
        <v>640</v>
      </c>
      <c r="F17622" t="s">
        <v>261</v>
      </c>
      <c r="G17622" t="s">
        <v>219</v>
      </c>
      <c r="H17622" t="s">
        <v>224</v>
      </c>
      <c r="I17622" t="s">
        <v>225</v>
      </c>
      <c r="K17622" t="s">
        <v>222</v>
      </c>
      <c r="O17622" t="s">
        <v>195</v>
      </c>
      <c r="P17622">
        <v>2025</v>
      </c>
    </row>
    <row r="17623" spans="1:16" hidden="1" x14ac:dyDescent="0.25">
      <c r="A17623" t="s">
        <v>892</v>
      </c>
      <c r="B17623" t="s">
        <v>893</v>
      </c>
      <c r="C17623" t="s">
        <v>894</v>
      </c>
      <c r="D17623" t="s">
        <v>639</v>
      </c>
      <c r="E17623" t="s">
        <v>640</v>
      </c>
      <c r="F17623" t="s">
        <v>261</v>
      </c>
      <c r="G17623" t="s">
        <v>219</v>
      </c>
      <c r="H17623" t="s">
        <v>224</v>
      </c>
      <c r="I17623" t="s">
        <v>225</v>
      </c>
      <c r="K17623" t="s">
        <v>222</v>
      </c>
      <c r="O17623" t="s">
        <v>265</v>
      </c>
      <c r="P17623">
        <v>2025</v>
      </c>
    </row>
    <row r="17624" spans="1:16" hidden="1" x14ac:dyDescent="0.25">
      <c r="A17624" t="s">
        <v>892</v>
      </c>
      <c r="B17624" t="s">
        <v>893</v>
      </c>
      <c r="C17624" t="s">
        <v>894</v>
      </c>
      <c r="D17624" t="s">
        <v>639</v>
      </c>
      <c r="E17624" t="s">
        <v>640</v>
      </c>
      <c r="F17624" t="s">
        <v>261</v>
      </c>
      <c r="G17624" t="s">
        <v>219</v>
      </c>
      <c r="H17624" t="s">
        <v>224</v>
      </c>
      <c r="I17624" t="s">
        <v>225</v>
      </c>
      <c r="K17624" t="s">
        <v>222</v>
      </c>
      <c r="O17624" t="s">
        <v>266</v>
      </c>
      <c r="P17624">
        <v>2025</v>
      </c>
    </row>
    <row r="17625" spans="1:16" hidden="1" x14ac:dyDescent="0.25">
      <c r="A17625" t="s">
        <v>892</v>
      </c>
      <c r="B17625" t="s">
        <v>893</v>
      </c>
      <c r="C17625" t="s">
        <v>894</v>
      </c>
      <c r="D17625" t="s">
        <v>639</v>
      </c>
      <c r="E17625" t="s">
        <v>640</v>
      </c>
      <c r="F17625" t="s">
        <v>261</v>
      </c>
      <c r="G17625" t="s">
        <v>219</v>
      </c>
      <c r="H17625" t="s">
        <v>224</v>
      </c>
      <c r="I17625" t="s">
        <v>225</v>
      </c>
      <c r="K17625" t="s">
        <v>222</v>
      </c>
      <c r="O17625" t="s">
        <v>195</v>
      </c>
      <c r="P17625">
        <v>2030</v>
      </c>
    </row>
    <row r="17626" spans="1:16" hidden="1" x14ac:dyDescent="0.25">
      <c r="A17626" t="s">
        <v>892</v>
      </c>
      <c r="B17626" t="s">
        <v>893</v>
      </c>
      <c r="C17626" t="s">
        <v>894</v>
      </c>
      <c r="D17626" t="s">
        <v>639</v>
      </c>
      <c r="E17626" t="s">
        <v>640</v>
      </c>
      <c r="F17626" t="s">
        <v>261</v>
      </c>
      <c r="G17626" t="s">
        <v>219</v>
      </c>
      <c r="H17626" t="s">
        <v>224</v>
      </c>
      <c r="I17626" t="s">
        <v>225</v>
      </c>
      <c r="K17626" t="s">
        <v>222</v>
      </c>
      <c r="O17626" t="s">
        <v>195</v>
      </c>
      <c r="P17626">
        <v>2040</v>
      </c>
    </row>
    <row r="17627" spans="1:16" hidden="1" x14ac:dyDescent="0.25">
      <c r="A17627" t="s">
        <v>892</v>
      </c>
      <c r="B17627" t="s">
        <v>893</v>
      </c>
      <c r="C17627" t="s">
        <v>894</v>
      </c>
      <c r="D17627" t="s">
        <v>639</v>
      </c>
      <c r="E17627" t="s">
        <v>640</v>
      </c>
      <c r="F17627" t="s">
        <v>261</v>
      </c>
      <c r="G17627" t="s">
        <v>219</v>
      </c>
      <c r="H17627" t="s">
        <v>224</v>
      </c>
      <c r="I17627" t="s">
        <v>225</v>
      </c>
      <c r="K17627" t="s">
        <v>222</v>
      </c>
      <c r="O17627" t="s">
        <v>195</v>
      </c>
      <c r="P17627">
        <v>2050</v>
      </c>
    </row>
    <row r="17628" spans="1:16" hidden="1" x14ac:dyDescent="0.25">
      <c r="A17628" t="s">
        <v>892</v>
      </c>
      <c r="B17628" t="s">
        <v>893</v>
      </c>
      <c r="C17628" t="s">
        <v>894</v>
      </c>
      <c r="D17628" t="s">
        <v>639</v>
      </c>
      <c r="E17628" t="s">
        <v>640</v>
      </c>
      <c r="F17628" t="s">
        <v>261</v>
      </c>
      <c r="G17628" t="s">
        <v>219</v>
      </c>
      <c r="H17628" t="s">
        <v>224</v>
      </c>
      <c r="I17628" t="s">
        <v>225</v>
      </c>
      <c r="K17628" t="s">
        <v>222</v>
      </c>
      <c r="O17628" t="s">
        <v>265</v>
      </c>
      <c r="P17628">
        <v>2050</v>
      </c>
    </row>
    <row r="17629" spans="1:16" hidden="1" x14ac:dyDescent="0.25">
      <c r="A17629" t="s">
        <v>892</v>
      </c>
      <c r="B17629" t="s">
        <v>893</v>
      </c>
      <c r="C17629" t="s">
        <v>894</v>
      </c>
      <c r="D17629" t="s">
        <v>639</v>
      </c>
      <c r="E17629" t="s">
        <v>640</v>
      </c>
      <c r="F17629" t="s">
        <v>261</v>
      </c>
      <c r="G17629" t="s">
        <v>219</v>
      </c>
      <c r="H17629" t="s">
        <v>224</v>
      </c>
      <c r="I17629" t="s">
        <v>225</v>
      </c>
      <c r="K17629" t="s">
        <v>222</v>
      </c>
      <c r="O17629" t="s">
        <v>266</v>
      </c>
      <c r="P17629">
        <v>2050</v>
      </c>
    </row>
    <row r="17630" spans="1:16" hidden="1" x14ac:dyDescent="0.25">
      <c r="A17630" t="s">
        <v>892</v>
      </c>
      <c r="B17630" t="s">
        <v>893</v>
      </c>
      <c r="C17630" t="s">
        <v>894</v>
      </c>
      <c r="D17630" t="s">
        <v>639</v>
      </c>
      <c r="E17630" t="s">
        <v>640</v>
      </c>
      <c r="F17630" t="s">
        <v>261</v>
      </c>
      <c r="G17630" t="s">
        <v>219</v>
      </c>
      <c r="H17630" t="s">
        <v>226</v>
      </c>
      <c r="I17630" t="s">
        <v>227</v>
      </c>
      <c r="K17630" t="s">
        <v>222</v>
      </c>
      <c r="O17630" t="s">
        <v>195</v>
      </c>
      <c r="P17630">
        <v>2020</v>
      </c>
    </row>
    <row r="17631" spans="1:16" hidden="1" x14ac:dyDescent="0.25">
      <c r="A17631" t="s">
        <v>892</v>
      </c>
      <c r="B17631" t="s">
        <v>893</v>
      </c>
      <c r="C17631" t="s">
        <v>894</v>
      </c>
      <c r="D17631" t="s">
        <v>639</v>
      </c>
      <c r="E17631" t="s">
        <v>640</v>
      </c>
      <c r="F17631" t="s">
        <v>261</v>
      </c>
      <c r="G17631" t="s">
        <v>219</v>
      </c>
      <c r="H17631" t="s">
        <v>226</v>
      </c>
      <c r="I17631" t="s">
        <v>227</v>
      </c>
      <c r="K17631" t="s">
        <v>222</v>
      </c>
      <c r="O17631" t="s">
        <v>195</v>
      </c>
      <c r="P17631">
        <v>2025</v>
      </c>
    </row>
    <row r="17632" spans="1:16" hidden="1" x14ac:dyDescent="0.25">
      <c r="A17632" t="s">
        <v>892</v>
      </c>
      <c r="B17632" t="s">
        <v>893</v>
      </c>
      <c r="C17632" t="s">
        <v>894</v>
      </c>
      <c r="D17632" t="s">
        <v>639</v>
      </c>
      <c r="E17632" t="s">
        <v>640</v>
      </c>
      <c r="F17632" t="s">
        <v>261</v>
      </c>
      <c r="G17632" t="s">
        <v>219</v>
      </c>
      <c r="H17632" t="s">
        <v>226</v>
      </c>
      <c r="I17632" t="s">
        <v>227</v>
      </c>
      <c r="K17632" t="s">
        <v>222</v>
      </c>
      <c r="O17632" t="s">
        <v>265</v>
      </c>
      <c r="P17632">
        <v>2025</v>
      </c>
    </row>
    <row r="17633" spans="1:16" hidden="1" x14ac:dyDescent="0.25">
      <c r="A17633" t="s">
        <v>892</v>
      </c>
      <c r="B17633" t="s">
        <v>893</v>
      </c>
      <c r="C17633" t="s">
        <v>894</v>
      </c>
      <c r="D17633" t="s">
        <v>639</v>
      </c>
      <c r="E17633" t="s">
        <v>640</v>
      </c>
      <c r="F17633" t="s">
        <v>261</v>
      </c>
      <c r="G17633" t="s">
        <v>219</v>
      </c>
      <c r="H17633" t="s">
        <v>226</v>
      </c>
      <c r="I17633" t="s">
        <v>227</v>
      </c>
      <c r="K17633" t="s">
        <v>222</v>
      </c>
      <c r="O17633" t="s">
        <v>266</v>
      </c>
      <c r="P17633">
        <v>2025</v>
      </c>
    </row>
    <row r="17634" spans="1:16" hidden="1" x14ac:dyDescent="0.25">
      <c r="A17634" t="s">
        <v>892</v>
      </c>
      <c r="B17634" t="s">
        <v>893</v>
      </c>
      <c r="C17634" t="s">
        <v>894</v>
      </c>
      <c r="D17634" t="s">
        <v>639</v>
      </c>
      <c r="E17634" t="s">
        <v>640</v>
      </c>
      <c r="F17634" t="s">
        <v>261</v>
      </c>
      <c r="G17634" t="s">
        <v>219</v>
      </c>
      <c r="H17634" t="s">
        <v>226</v>
      </c>
      <c r="I17634" t="s">
        <v>227</v>
      </c>
      <c r="K17634" t="s">
        <v>222</v>
      </c>
      <c r="O17634" t="s">
        <v>195</v>
      </c>
      <c r="P17634">
        <v>2030</v>
      </c>
    </row>
    <row r="17635" spans="1:16" hidden="1" x14ac:dyDescent="0.25">
      <c r="A17635" t="s">
        <v>892</v>
      </c>
      <c r="B17635" t="s">
        <v>893</v>
      </c>
      <c r="C17635" t="s">
        <v>894</v>
      </c>
      <c r="D17635" t="s">
        <v>639</v>
      </c>
      <c r="E17635" t="s">
        <v>640</v>
      </c>
      <c r="F17635" t="s">
        <v>261</v>
      </c>
      <c r="G17635" t="s">
        <v>219</v>
      </c>
      <c r="H17635" t="s">
        <v>226</v>
      </c>
      <c r="I17635" t="s">
        <v>227</v>
      </c>
      <c r="K17635" t="s">
        <v>222</v>
      </c>
      <c r="O17635" t="s">
        <v>195</v>
      </c>
      <c r="P17635">
        <v>2040</v>
      </c>
    </row>
    <row r="17636" spans="1:16" hidden="1" x14ac:dyDescent="0.25">
      <c r="A17636" t="s">
        <v>892</v>
      </c>
      <c r="B17636" t="s">
        <v>893</v>
      </c>
      <c r="C17636" t="s">
        <v>894</v>
      </c>
      <c r="D17636" t="s">
        <v>639</v>
      </c>
      <c r="E17636" t="s">
        <v>640</v>
      </c>
      <c r="F17636" t="s">
        <v>261</v>
      </c>
      <c r="G17636" t="s">
        <v>219</v>
      </c>
      <c r="H17636" t="s">
        <v>226</v>
      </c>
      <c r="I17636" t="s">
        <v>227</v>
      </c>
      <c r="K17636" t="s">
        <v>222</v>
      </c>
      <c r="O17636" t="s">
        <v>195</v>
      </c>
      <c r="P17636">
        <v>2050</v>
      </c>
    </row>
    <row r="17637" spans="1:16" hidden="1" x14ac:dyDescent="0.25">
      <c r="A17637" t="s">
        <v>892</v>
      </c>
      <c r="B17637" t="s">
        <v>893</v>
      </c>
      <c r="C17637" t="s">
        <v>894</v>
      </c>
      <c r="D17637" t="s">
        <v>639</v>
      </c>
      <c r="E17637" t="s">
        <v>640</v>
      </c>
      <c r="F17637" t="s">
        <v>261</v>
      </c>
      <c r="G17637" t="s">
        <v>219</v>
      </c>
      <c r="H17637" t="s">
        <v>226</v>
      </c>
      <c r="I17637" t="s">
        <v>227</v>
      </c>
      <c r="K17637" t="s">
        <v>222</v>
      </c>
      <c r="O17637" t="s">
        <v>265</v>
      </c>
      <c r="P17637">
        <v>2050</v>
      </c>
    </row>
    <row r="17638" spans="1:16" hidden="1" x14ac:dyDescent="0.25">
      <c r="A17638" t="s">
        <v>892</v>
      </c>
      <c r="B17638" t="s">
        <v>893</v>
      </c>
      <c r="C17638" t="s">
        <v>894</v>
      </c>
      <c r="D17638" t="s">
        <v>639</v>
      </c>
      <c r="E17638" t="s">
        <v>640</v>
      </c>
      <c r="F17638" t="s">
        <v>261</v>
      </c>
      <c r="G17638" t="s">
        <v>219</v>
      </c>
      <c r="H17638" t="s">
        <v>226</v>
      </c>
      <c r="I17638" t="s">
        <v>227</v>
      </c>
      <c r="K17638" t="s">
        <v>222</v>
      </c>
      <c r="O17638" t="s">
        <v>266</v>
      </c>
      <c r="P17638">
        <v>2050</v>
      </c>
    </row>
    <row r="17639" spans="1:16" hidden="1" x14ac:dyDescent="0.25">
      <c r="A17639" t="s">
        <v>892</v>
      </c>
      <c r="B17639" t="s">
        <v>893</v>
      </c>
      <c r="C17639" t="s">
        <v>894</v>
      </c>
      <c r="D17639" t="s">
        <v>639</v>
      </c>
      <c r="E17639" t="s">
        <v>640</v>
      </c>
      <c r="F17639" t="s">
        <v>261</v>
      </c>
      <c r="G17639" t="s">
        <v>219</v>
      </c>
      <c r="H17639" t="s">
        <v>318</v>
      </c>
      <c r="I17639" t="s">
        <v>319</v>
      </c>
      <c r="K17639" t="s">
        <v>222</v>
      </c>
      <c r="O17639" t="s">
        <v>195</v>
      </c>
      <c r="P17639">
        <v>2020</v>
      </c>
    </row>
    <row r="17640" spans="1:16" hidden="1" x14ac:dyDescent="0.25">
      <c r="A17640" t="s">
        <v>892</v>
      </c>
      <c r="B17640" t="s">
        <v>893</v>
      </c>
      <c r="C17640" t="s">
        <v>894</v>
      </c>
      <c r="D17640" t="s">
        <v>639</v>
      </c>
      <c r="E17640" t="s">
        <v>640</v>
      </c>
      <c r="F17640" t="s">
        <v>261</v>
      </c>
      <c r="G17640" t="s">
        <v>219</v>
      </c>
      <c r="H17640" t="s">
        <v>318</v>
      </c>
      <c r="I17640" t="s">
        <v>319</v>
      </c>
      <c r="K17640" t="s">
        <v>222</v>
      </c>
      <c r="O17640" t="s">
        <v>195</v>
      </c>
      <c r="P17640">
        <v>2025</v>
      </c>
    </row>
    <row r="17641" spans="1:16" hidden="1" x14ac:dyDescent="0.25">
      <c r="A17641" t="s">
        <v>892</v>
      </c>
      <c r="B17641" t="s">
        <v>893</v>
      </c>
      <c r="C17641" t="s">
        <v>894</v>
      </c>
      <c r="D17641" t="s">
        <v>639</v>
      </c>
      <c r="E17641" t="s">
        <v>640</v>
      </c>
      <c r="F17641" t="s">
        <v>261</v>
      </c>
      <c r="G17641" t="s">
        <v>219</v>
      </c>
      <c r="H17641" t="s">
        <v>318</v>
      </c>
      <c r="I17641" t="s">
        <v>319</v>
      </c>
      <c r="K17641" t="s">
        <v>222</v>
      </c>
      <c r="O17641" t="s">
        <v>265</v>
      </c>
      <c r="P17641">
        <v>2025</v>
      </c>
    </row>
    <row r="17642" spans="1:16" hidden="1" x14ac:dyDescent="0.25">
      <c r="A17642" t="s">
        <v>892</v>
      </c>
      <c r="B17642" t="s">
        <v>893</v>
      </c>
      <c r="C17642" t="s">
        <v>894</v>
      </c>
      <c r="D17642" t="s">
        <v>639</v>
      </c>
      <c r="E17642" t="s">
        <v>640</v>
      </c>
      <c r="F17642" t="s">
        <v>261</v>
      </c>
      <c r="G17642" t="s">
        <v>219</v>
      </c>
      <c r="H17642" t="s">
        <v>318</v>
      </c>
      <c r="I17642" t="s">
        <v>319</v>
      </c>
      <c r="K17642" t="s">
        <v>222</v>
      </c>
      <c r="O17642" t="s">
        <v>266</v>
      </c>
      <c r="P17642">
        <v>2025</v>
      </c>
    </row>
    <row r="17643" spans="1:16" hidden="1" x14ac:dyDescent="0.25">
      <c r="A17643" t="s">
        <v>892</v>
      </c>
      <c r="B17643" t="s">
        <v>893</v>
      </c>
      <c r="C17643" t="s">
        <v>894</v>
      </c>
      <c r="D17643" t="s">
        <v>639</v>
      </c>
      <c r="E17643" t="s">
        <v>640</v>
      </c>
      <c r="F17643" t="s">
        <v>261</v>
      </c>
      <c r="G17643" t="s">
        <v>219</v>
      </c>
      <c r="H17643" t="s">
        <v>318</v>
      </c>
      <c r="I17643" t="s">
        <v>319</v>
      </c>
      <c r="K17643" t="s">
        <v>222</v>
      </c>
      <c r="O17643" t="s">
        <v>195</v>
      </c>
      <c r="P17643">
        <v>2030</v>
      </c>
    </row>
    <row r="17644" spans="1:16" hidden="1" x14ac:dyDescent="0.25">
      <c r="A17644" t="s">
        <v>892</v>
      </c>
      <c r="B17644" t="s">
        <v>893</v>
      </c>
      <c r="C17644" t="s">
        <v>894</v>
      </c>
      <c r="D17644" t="s">
        <v>639</v>
      </c>
      <c r="E17644" t="s">
        <v>640</v>
      </c>
      <c r="F17644" t="s">
        <v>261</v>
      </c>
      <c r="G17644" t="s">
        <v>219</v>
      </c>
      <c r="H17644" t="s">
        <v>318</v>
      </c>
      <c r="I17644" t="s">
        <v>319</v>
      </c>
      <c r="K17644" t="s">
        <v>222</v>
      </c>
      <c r="O17644" t="s">
        <v>195</v>
      </c>
      <c r="P17644">
        <v>2040</v>
      </c>
    </row>
    <row r="17645" spans="1:16" hidden="1" x14ac:dyDescent="0.25">
      <c r="A17645" t="s">
        <v>892</v>
      </c>
      <c r="B17645" t="s">
        <v>893</v>
      </c>
      <c r="C17645" t="s">
        <v>894</v>
      </c>
      <c r="D17645" t="s">
        <v>639</v>
      </c>
      <c r="E17645" t="s">
        <v>640</v>
      </c>
      <c r="F17645" t="s">
        <v>261</v>
      </c>
      <c r="G17645" t="s">
        <v>219</v>
      </c>
      <c r="H17645" t="s">
        <v>318</v>
      </c>
      <c r="I17645" t="s">
        <v>319</v>
      </c>
      <c r="K17645" t="s">
        <v>222</v>
      </c>
      <c r="O17645" t="s">
        <v>195</v>
      </c>
      <c r="P17645">
        <v>2050</v>
      </c>
    </row>
    <row r="17646" spans="1:16" hidden="1" x14ac:dyDescent="0.25">
      <c r="A17646" t="s">
        <v>892</v>
      </c>
      <c r="B17646" t="s">
        <v>893</v>
      </c>
      <c r="C17646" t="s">
        <v>894</v>
      </c>
      <c r="D17646" t="s">
        <v>639</v>
      </c>
      <c r="E17646" t="s">
        <v>640</v>
      </c>
      <c r="F17646" t="s">
        <v>261</v>
      </c>
      <c r="G17646" t="s">
        <v>219</v>
      </c>
      <c r="H17646" t="s">
        <v>318</v>
      </c>
      <c r="I17646" t="s">
        <v>319</v>
      </c>
      <c r="K17646" t="s">
        <v>222</v>
      </c>
      <c r="O17646" t="s">
        <v>265</v>
      </c>
      <c r="P17646">
        <v>2050</v>
      </c>
    </row>
    <row r="17647" spans="1:16" hidden="1" x14ac:dyDescent="0.25">
      <c r="A17647" t="s">
        <v>892</v>
      </c>
      <c r="B17647" t="s">
        <v>893</v>
      </c>
      <c r="C17647" t="s">
        <v>894</v>
      </c>
      <c r="D17647" t="s">
        <v>639</v>
      </c>
      <c r="E17647" t="s">
        <v>640</v>
      </c>
      <c r="F17647" t="s">
        <v>261</v>
      </c>
      <c r="G17647" t="s">
        <v>219</v>
      </c>
      <c r="H17647" t="s">
        <v>318</v>
      </c>
      <c r="I17647" t="s">
        <v>319</v>
      </c>
      <c r="K17647" t="s">
        <v>222</v>
      </c>
      <c r="O17647" t="s">
        <v>266</v>
      </c>
      <c r="P17647">
        <v>2050</v>
      </c>
    </row>
    <row r="17648" spans="1:16" hidden="1" x14ac:dyDescent="0.2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hidden="1" x14ac:dyDescent="0.2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hidden="1" x14ac:dyDescent="0.2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hidden="1" x14ac:dyDescent="0.2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hidden="1" x14ac:dyDescent="0.2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hidden="1" x14ac:dyDescent="0.2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hidden="1" x14ac:dyDescent="0.2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hidden="1" x14ac:dyDescent="0.2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hidden="1" x14ac:dyDescent="0.2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hidden="1" x14ac:dyDescent="0.2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hidden="1" x14ac:dyDescent="0.2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hidden="1" x14ac:dyDescent="0.2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hidden="1" x14ac:dyDescent="0.2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hidden="1" x14ac:dyDescent="0.2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hidden="1" x14ac:dyDescent="0.2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hidden="1" x14ac:dyDescent="0.2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hidden="1" x14ac:dyDescent="0.2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hidden="1" x14ac:dyDescent="0.2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hidden="1" x14ac:dyDescent="0.2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hidden="1" x14ac:dyDescent="0.2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hidden="1" x14ac:dyDescent="0.2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hidden="1" x14ac:dyDescent="0.2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hidden="1" x14ac:dyDescent="0.2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hidden="1" x14ac:dyDescent="0.2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hidden="1" x14ac:dyDescent="0.2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hidden="1" x14ac:dyDescent="0.2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hidden="1" x14ac:dyDescent="0.2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hidden="1" x14ac:dyDescent="0.2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hidden="1" x14ac:dyDescent="0.2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hidden="1" x14ac:dyDescent="0.2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hidden="1" x14ac:dyDescent="0.2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hidden="1" x14ac:dyDescent="0.2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hidden="1" x14ac:dyDescent="0.2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hidden="1" x14ac:dyDescent="0.2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hidden="1" x14ac:dyDescent="0.2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hidden="1" x14ac:dyDescent="0.2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hidden="1" x14ac:dyDescent="0.2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hidden="1" x14ac:dyDescent="0.2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hidden="1" x14ac:dyDescent="0.2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hidden="1" x14ac:dyDescent="0.2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hidden="1" x14ac:dyDescent="0.2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hidden="1" x14ac:dyDescent="0.2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hidden="1" x14ac:dyDescent="0.2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hidden="1" x14ac:dyDescent="0.2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hidden="1" x14ac:dyDescent="0.2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hidden="1" x14ac:dyDescent="0.2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hidden="1" x14ac:dyDescent="0.2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hidden="1" x14ac:dyDescent="0.2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hidden="1" x14ac:dyDescent="0.2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hidden="1" x14ac:dyDescent="0.2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hidden="1" x14ac:dyDescent="0.2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hidden="1" x14ac:dyDescent="0.2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hidden="1" x14ac:dyDescent="0.2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hidden="1" x14ac:dyDescent="0.2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hidden="1" x14ac:dyDescent="0.2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hidden="1" x14ac:dyDescent="0.2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hidden="1" x14ac:dyDescent="0.2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hidden="1" x14ac:dyDescent="0.2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hidden="1" x14ac:dyDescent="0.2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hidden="1" x14ac:dyDescent="0.2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hidden="1" x14ac:dyDescent="0.2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hidden="1" x14ac:dyDescent="0.2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hidden="1" x14ac:dyDescent="0.2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hidden="1" x14ac:dyDescent="0.2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hidden="1" x14ac:dyDescent="0.2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hidden="1" x14ac:dyDescent="0.2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hidden="1" x14ac:dyDescent="0.2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hidden="1" x14ac:dyDescent="0.2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hidden="1" x14ac:dyDescent="0.2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hidden="1" x14ac:dyDescent="0.2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hidden="1" x14ac:dyDescent="0.2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hidden="1" x14ac:dyDescent="0.2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hidden="1" x14ac:dyDescent="0.2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hidden="1" x14ac:dyDescent="0.2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hidden="1" x14ac:dyDescent="0.2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hidden="1" x14ac:dyDescent="0.2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hidden="1" x14ac:dyDescent="0.2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hidden="1" x14ac:dyDescent="0.2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hidden="1" x14ac:dyDescent="0.2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hidden="1" x14ac:dyDescent="0.2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hidden="1" x14ac:dyDescent="0.2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hidden="1" x14ac:dyDescent="0.2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hidden="1" x14ac:dyDescent="0.2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hidden="1" x14ac:dyDescent="0.2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hidden="1" x14ac:dyDescent="0.2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hidden="1" x14ac:dyDescent="0.2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hidden="1" x14ac:dyDescent="0.2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hidden="1" x14ac:dyDescent="0.2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hidden="1" x14ac:dyDescent="0.2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hidden="1" x14ac:dyDescent="0.2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hidden="1" x14ac:dyDescent="0.2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hidden="1" x14ac:dyDescent="0.2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hidden="1" x14ac:dyDescent="0.2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hidden="1" x14ac:dyDescent="0.2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hidden="1" x14ac:dyDescent="0.2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hidden="1" x14ac:dyDescent="0.2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hidden="1" x14ac:dyDescent="0.2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hidden="1" x14ac:dyDescent="0.2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hidden="1" x14ac:dyDescent="0.2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hidden="1" x14ac:dyDescent="0.2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hidden="1" x14ac:dyDescent="0.2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hidden="1" x14ac:dyDescent="0.2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hidden="1" x14ac:dyDescent="0.2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hidden="1" x14ac:dyDescent="0.2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hidden="1" x14ac:dyDescent="0.2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hidden="1" x14ac:dyDescent="0.2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hidden="1" x14ac:dyDescent="0.2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hidden="1" x14ac:dyDescent="0.2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hidden="1" x14ac:dyDescent="0.2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hidden="1" x14ac:dyDescent="0.2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hidden="1" x14ac:dyDescent="0.2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hidden="1" x14ac:dyDescent="0.2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hidden="1" x14ac:dyDescent="0.2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hidden="1" x14ac:dyDescent="0.2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hidden="1" x14ac:dyDescent="0.2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hidden="1" x14ac:dyDescent="0.2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hidden="1" x14ac:dyDescent="0.2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hidden="1" x14ac:dyDescent="0.2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hidden="1" x14ac:dyDescent="0.2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hidden="1" x14ac:dyDescent="0.2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hidden="1" x14ac:dyDescent="0.2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hidden="1" x14ac:dyDescent="0.2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hidden="1" x14ac:dyDescent="0.2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hidden="1" x14ac:dyDescent="0.2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hidden="1" x14ac:dyDescent="0.2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hidden="1" x14ac:dyDescent="0.2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hidden="1" x14ac:dyDescent="0.2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hidden="1" x14ac:dyDescent="0.2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hidden="1" x14ac:dyDescent="0.2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hidden="1" x14ac:dyDescent="0.2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hidden="1" x14ac:dyDescent="0.2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hidden="1" x14ac:dyDescent="0.2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hidden="1" x14ac:dyDescent="0.2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hidden="1" x14ac:dyDescent="0.2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hidden="1" x14ac:dyDescent="0.2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hidden="1" x14ac:dyDescent="0.2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hidden="1" x14ac:dyDescent="0.2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hidden="1" x14ac:dyDescent="0.2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hidden="1" x14ac:dyDescent="0.2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hidden="1" x14ac:dyDescent="0.2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hidden="1" x14ac:dyDescent="0.2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hidden="1" x14ac:dyDescent="0.2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hidden="1" x14ac:dyDescent="0.2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hidden="1" x14ac:dyDescent="0.2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hidden="1" x14ac:dyDescent="0.2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hidden="1" x14ac:dyDescent="0.2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hidden="1" x14ac:dyDescent="0.2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hidden="1" x14ac:dyDescent="0.2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hidden="1" x14ac:dyDescent="0.2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hidden="1" x14ac:dyDescent="0.2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hidden="1" x14ac:dyDescent="0.2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hidden="1" x14ac:dyDescent="0.2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hidden="1" x14ac:dyDescent="0.2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hidden="1" x14ac:dyDescent="0.2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hidden="1" x14ac:dyDescent="0.2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hidden="1" x14ac:dyDescent="0.2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hidden="1" x14ac:dyDescent="0.2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hidden="1" x14ac:dyDescent="0.2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hidden="1" x14ac:dyDescent="0.2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hidden="1" x14ac:dyDescent="0.2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hidden="1" x14ac:dyDescent="0.2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hidden="1" x14ac:dyDescent="0.2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hidden="1" x14ac:dyDescent="0.2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hidden="1" x14ac:dyDescent="0.2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hidden="1" x14ac:dyDescent="0.2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hidden="1" x14ac:dyDescent="0.2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hidden="1" x14ac:dyDescent="0.2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hidden="1" x14ac:dyDescent="0.2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hidden="1" x14ac:dyDescent="0.2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hidden="1" x14ac:dyDescent="0.2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hidden="1" x14ac:dyDescent="0.2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hidden="1" x14ac:dyDescent="0.2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hidden="1" x14ac:dyDescent="0.2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hidden="1" x14ac:dyDescent="0.2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hidden="1" x14ac:dyDescent="0.2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hidden="1" x14ac:dyDescent="0.2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hidden="1" x14ac:dyDescent="0.2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hidden="1" x14ac:dyDescent="0.2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hidden="1" x14ac:dyDescent="0.2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hidden="1" x14ac:dyDescent="0.2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hidden="1" x14ac:dyDescent="0.2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hidden="1" x14ac:dyDescent="0.2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hidden="1" x14ac:dyDescent="0.2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hidden="1" x14ac:dyDescent="0.2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hidden="1" x14ac:dyDescent="0.2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hidden="1" x14ac:dyDescent="0.2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hidden="1" x14ac:dyDescent="0.2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hidden="1" x14ac:dyDescent="0.2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hidden="1" x14ac:dyDescent="0.2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hidden="1" x14ac:dyDescent="0.2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hidden="1" x14ac:dyDescent="0.2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hidden="1" x14ac:dyDescent="0.2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hidden="1" x14ac:dyDescent="0.2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hidden="1" x14ac:dyDescent="0.2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hidden="1" x14ac:dyDescent="0.2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hidden="1" x14ac:dyDescent="0.2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hidden="1" x14ac:dyDescent="0.2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hidden="1" x14ac:dyDescent="0.2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hidden="1" x14ac:dyDescent="0.2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hidden="1" x14ac:dyDescent="0.2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hidden="1" x14ac:dyDescent="0.2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hidden="1" x14ac:dyDescent="0.2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hidden="1" x14ac:dyDescent="0.2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hidden="1" x14ac:dyDescent="0.2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hidden="1" x14ac:dyDescent="0.2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hidden="1" x14ac:dyDescent="0.2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hidden="1" x14ac:dyDescent="0.2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hidden="1" x14ac:dyDescent="0.2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hidden="1" x14ac:dyDescent="0.2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hidden="1" x14ac:dyDescent="0.2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hidden="1" x14ac:dyDescent="0.2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hidden="1" x14ac:dyDescent="0.2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hidden="1" x14ac:dyDescent="0.2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hidden="1" x14ac:dyDescent="0.2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hidden="1" x14ac:dyDescent="0.2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hidden="1" x14ac:dyDescent="0.2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hidden="1" x14ac:dyDescent="0.2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hidden="1" x14ac:dyDescent="0.2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hidden="1" x14ac:dyDescent="0.2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hidden="1" x14ac:dyDescent="0.2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hidden="1" x14ac:dyDescent="0.2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hidden="1" x14ac:dyDescent="0.2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hidden="1" x14ac:dyDescent="0.2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hidden="1" x14ac:dyDescent="0.2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hidden="1" x14ac:dyDescent="0.2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hidden="1" x14ac:dyDescent="0.2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hidden="1" x14ac:dyDescent="0.2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hidden="1" x14ac:dyDescent="0.2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hidden="1" x14ac:dyDescent="0.2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hidden="1" x14ac:dyDescent="0.2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hidden="1" x14ac:dyDescent="0.2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hidden="1" x14ac:dyDescent="0.2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hidden="1" x14ac:dyDescent="0.2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hidden="1" x14ac:dyDescent="0.2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hidden="1" x14ac:dyDescent="0.2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hidden="1" x14ac:dyDescent="0.2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hidden="1" x14ac:dyDescent="0.2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hidden="1" x14ac:dyDescent="0.2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hidden="1" x14ac:dyDescent="0.2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hidden="1" x14ac:dyDescent="0.2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hidden="1" x14ac:dyDescent="0.2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hidden="1" x14ac:dyDescent="0.2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hidden="1" x14ac:dyDescent="0.2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hidden="1" x14ac:dyDescent="0.2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hidden="1" x14ac:dyDescent="0.2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hidden="1" x14ac:dyDescent="0.2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hidden="1" x14ac:dyDescent="0.2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hidden="1" x14ac:dyDescent="0.2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hidden="1" x14ac:dyDescent="0.2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hidden="1" x14ac:dyDescent="0.2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hidden="1" x14ac:dyDescent="0.2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hidden="1" x14ac:dyDescent="0.2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hidden="1" x14ac:dyDescent="0.2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hidden="1" x14ac:dyDescent="0.2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hidden="1" x14ac:dyDescent="0.2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hidden="1" x14ac:dyDescent="0.2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hidden="1" x14ac:dyDescent="0.2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hidden="1" x14ac:dyDescent="0.2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hidden="1" x14ac:dyDescent="0.2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hidden="1" x14ac:dyDescent="0.2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hidden="1" x14ac:dyDescent="0.2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hidden="1" x14ac:dyDescent="0.2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hidden="1" x14ac:dyDescent="0.2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hidden="1" x14ac:dyDescent="0.2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hidden="1" x14ac:dyDescent="0.2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hidden="1" x14ac:dyDescent="0.2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hidden="1" x14ac:dyDescent="0.2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hidden="1" x14ac:dyDescent="0.2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hidden="1" x14ac:dyDescent="0.2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hidden="1" x14ac:dyDescent="0.2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hidden="1" x14ac:dyDescent="0.25">
      <c r="A17918" t="s">
        <v>934</v>
      </c>
      <c r="B17918" t="s">
        <v>935</v>
      </c>
      <c r="C17918" t="s">
        <v>936</v>
      </c>
      <c r="D17918" t="s">
        <v>688</v>
      </c>
      <c r="E17918" t="s">
        <v>689</v>
      </c>
      <c r="F17918" t="s">
        <v>261</v>
      </c>
      <c r="G17918" t="s">
        <v>219</v>
      </c>
      <c r="H17918" t="s">
        <v>220</v>
      </c>
      <c r="I17918" t="s">
        <v>221</v>
      </c>
      <c r="K17918" t="s">
        <v>222</v>
      </c>
      <c r="O17918" t="s">
        <v>195</v>
      </c>
      <c r="P17918">
        <v>2020</v>
      </c>
    </row>
    <row r="17919" spans="1:17" hidden="1" x14ac:dyDescent="0.25">
      <c r="A17919" t="s">
        <v>934</v>
      </c>
      <c r="B17919" t="s">
        <v>935</v>
      </c>
      <c r="C17919" t="s">
        <v>936</v>
      </c>
      <c r="D17919" t="s">
        <v>688</v>
      </c>
      <c r="E17919" t="s">
        <v>689</v>
      </c>
      <c r="F17919" t="s">
        <v>261</v>
      </c>
      <c r="G17919" t="s">
        <v>219</v>
      </c>
      <c r="H17919" t="s">
        <v>220</v>
      </c>
      <c r="I17919" t="s">
        <v>221</v>
      </c>
      <c r="K17919" t="s">
        <v>222</v>
      </c>
      <c r="O17919" t="s">
        <v>195</v>
      </c>
      <c r="P17919">
        <v>2025</v>
      </c>
    </row>
    <row r="17920" spans="1:17" hidden="1" x14ac:dyDescent="0.25">
      <c r="A17920" t="s">
        <v>934</v>
      </c>
      <c r="B17920" t="s">
        <v>935</v>
      </c>
      <c r="C17920" t="s">
        <v>936</v>
      </c>
      <c r="D17920" t="s">
        <v>688</v>
      </c>
      <c r="E17920" t="s">
        <v>689</v>
      </c>
      <c r="F17920" t="s">
        <v>261</v>
      </c>
      <c r="G17920" t="s">
        <v>219</v>
      </c>
      <c r="H17920" t="s">
        <v>220</v>
      </c>
      <c r="I17920" t="s">
        <v>221</v>
      </c>
      <c r="K17920" t="s">
        <v>222</v>
      </c>
      <c r="O17920" t="s">
        <v>265</v>
      </c>
      <c r="P17920">
        <v>2025</v>
      </c>
    </row>
    <row r="17921" spans="1:16" hidden="1" x14ac:dyDescent="0.25">
      <c r="A17921" t="s">
        <v>934</v>
      </c>
      <c r="B17921" t="s">
        <v>935</v>
      </c>
      <c r="C17921" t="s">
        <v>936</v>
      </c>
      <c r="D17921" t="s">
        <v>688</v>
      </c>
      <c r="E17921" t="s">
        <v>689</v>
      </c>
      <c r="F17921" t="s">
        <v>261</v>
      </c>
      <c r="G17921" t="s">
        <v>219</v>
      </c>
      <c r="H17921" t="s">
        <v>220</v>
      </c>
      <c r="I17921" t="s">
        <v>221</v>
      </c>
      <c r="K17921" t="s">
        <v>222</v>
      </c>
      <c r="O17921" t="s">
        <v>266</v>
      </c>
      <c r="P17921">
        <v>2025</v>
      </c>
    </row>
    <row r="17922" spans="1:16" hidden="1" x14ac:dyDescent="0.25">
      <c r="A17922" t="s">
        <v>934</v>
      </c>
      <c r="B17922" t="s">
        <v>935</v>
      </c>
      <c r="C17922" t="s">
        <v>936</v>
      </c>
      <c r="D17922" t="s">
        <v>688</v>
      </c>
      <c r="E17922" t="s">
        <v>689</v>
      </c>
      <c r="F17922" t="s">
        <v>261</v>
      </c>
      <c r="G17922" t="s">
        <v>219</v>
      </c>
      <c r="H17922" t="s">
        <v>220</v>
      </c>
      <c r="I17922" t="s">
        <v>221</v>
      </c>
      <c r="K17922" t="s">
        <v>222</v>
      </c>
      <c r="O17922" t="s">
        <v>195</v>
      </c>
      <c r="P17922">
        <v>2030</v>
      </c>
    </row>
    <row r="17923" spans="1:16" hidden="1" x14ac:dyDescent="0.25">
      <c r="A17923" t="s">
        <v>934</v>
      </c>
      <c r="B17923" t="s">
        <v>935</v>
      </c>
      <c r="C17923" t="s">
        <v>936</v>
      </c>
      <c r="D17923" t="s">
        <v>688</v>
      </c>
      <c r="E17923" t="s">
        <v>689</v>
      </c>
      <c r="F17923" t="s">
        <v>261</v>
      </c>
      <c r="G17923" t="s">
        <v>219</v>
      </c>
      <c r="H17923" t="s">
        <v>220</v>
      </c>
      <c r="I17923" t="s">
        <v>221</v>
      </c>
      <c r="K17923" t="s">
        <v>222</v>
      </c>
      <c r="O17923" t="s">
        <v>195</v>
      </c>
      <c r="P17923">
        <v>2040</v>
      </c>
    </row>
    <row r="17924" spans="1:16" hidden="1" x14ac:dyDescent="0.25">
      <c r="A17924" t="s">
        <v>934</v>
      </c>
      <c r="B17924" t="s">
        <v>935</v>
      </c>
      <c r="C17924" t="s">
        <v>936</v>
      </c>
      <c r="D17924" t="s">
        <v>688</v>
      </c>
      <c r="E17924" t="s">
        <v>689</v>
      </c>
      <c r="F17924" t="s">
        <v>261</v>
      </c>
      <c r="G17924" t="s">
        <v>219</v>
      </c>
      <c r="H17924" t="s">
        <v>220</v>
      </c>
      <c r="I17924" t="s">
        <v>221</v>
      </c>
      <c r="K17924" t="s">
        <v>222</v>
      </c>
      <c r="O17924" t="s">
        <v>195</v>
      </c>
      <c r="P17924">
        <v>2050</v>
      </c>
    </row>
    <row r="17925" spans="1:16" hidden="1" x14ac:dyDescent="0.25">
      <c r="A17925" t="s">
        <v>934</v>
      </c>
      <c r="B17925" t="s">
        <v>935</v>
      </c>
      <c r="C17925" t="s">
        <v>936</v>
      </c>
      <c r="D17925" t="s">
        <v>688</v>
      </c>
      <c r="E17925" t="s">
        <v>689</v>
      </c>
      <c r="F17925" t="s">
        <v>261</v>
      </c>
      <c r="G17925" t="s">
        <v>219</v>
      </c>
      <c r="H17925" t="s">
        <v>220</v>
      </c>
      <c r="I17925" t="s">
        <v>221</v>
      </c>
      <c r="K17925" t="s">
        <v>222</v>
      </c>
      <c r="O17925" t="s">
        <v>265</v>
      </c>
      <c r="P17925">
        <v>2050</v>
      </c>
    </row>
    <row r="17926" spans="1:16" hidden="1" x14ac:dyDescent="0.25">
      <c r="A17926" t="s">
        <v>934</v>
      </c>
      <c r="B17926" t="s">
        <v>935</v>
      </c>
      <c r="C17926" t="s">
        <v>936</v>
      </c>
      <c r="D17926" t="s">
        <v>688</v>
      </c>
      <c r="E17926" t="s">
        <v>689</v>
      </c>
      <c r="F17926" t="s">
        <v>261</v>
      </c>
      <c r="G17926" t="s">
        <v>219</v>
      </c>
      <c r="H17926" t="s">
        <v>220</v>
      </c>
      <c r="I17926" t="s">
        <v>221</v>
      </c>
      <c r="K17926" t="s">
        <v>222</v>
      </c>
      <c r="O17926" t="s">
        <v>266</v>
      </c>
      <c r="P17926">
        <v>2050</v>
      </c>
    </row>
    <row r="17927" spans="1:16" hidden="1" x14ac:dyDescent="0.25">
      <c r="A17927" t="s">
        <v>934</v>
      </c>
      <c r="B17927" t="s">
        <v>935</v>
      </c>
      <c r="C17927" t="s">
        <v>936</v>
      </c>
      <c r="D17927" t="s">
        <v>688</v>
      </c>
      <c r="E17927" t="s">
        <v>689</v>
      </c>
      <c r="F17927" t="s">
        <v>261</v>
      </c>
      <c r="G17927" t="s">
        <v>219</v>
      </c>
      <c r="H17927" t="s">
        <v>224</v>
      </c>
      <c r="I17927" t="s">
        <v>225</v>
      </c>
      <c r="K17927" t="s">
        <v>222</v>
      </c>
      <c r="O17927" t="s">
        <v>195</v>
      </c>
      <c r="P17927">
        <v>2020</v>
      </c>
    </row>
    <row r="17928" spans="1:16" hidden="1" x14ac:dyDescent="0.25">
      <c r="A17928" t="s">
        <v>934</v>
      </c>
      <c r="B17928" t="s">
        <v>935</v>
      </c>
      <c r="C17928" t="s">
        <v>936</v>
      </c>
      <c r="D17928" t="s">
        <v>688</v>
      </c>
      <c r="E17928" t="s">
        <v>689</v>
      </c>
      <c r="F17928" t="s">
        <v>261</v>
      </c>
      <c r="G17928" t="s">
        <v>219</v>
      </c>
      <c r="H17928" t="s">
        <v>224</v>
      </c>
      <c r="I17928" t="s">
        <v>225</v>
      </c>
      <c r="K17928" t="s">
        <v>222</v>
      </c>
      <c r="O17928" t="s">
        <v>195</v>
      </c>
      <c r="P17928">
        <v>2025</v>
      </c>
    </row>
    <row r="17929" spans="1:16" hidden="1" x14ac:dyDescent="0.25">
      <c r="A17929" t="s">
        <v>934</v>
      </c>
      <c r="B17929" t="s">
        <v>935</v>
      </c>
      <c r="C17929" t="s">
        <v>936</v>
      </c>
      <c r="D17929" t="s">
        <v>688</v>
      </c>
      <c r="E17929" t="s">
        <v>689</v>
      </c>
      <c r="F17929" t="s">
        <v>261</v>
      </c>
      <c r="G17929" t="s">
        <v>219</v>
      </c>
      <c r="H17929" t="s">
        <v>224</v>
      </c>
      <c r="I17929" t="s">
        <v>225</v>
      </c>
      <c r="K17929" t="s">
        <v>222</v>
      </c>
      <c r="O17929" t="s">
        <v>265</v>
      </c>
      <c r="P17929">
        <v>2025</v>
      </c>
    </row>
    <row r="17930" spans="1:16" hidden="1" x14ac:dyDescent="0.25">
      <c r="A17930" t="s">
        <v>934</v>
      </c>
      <c r="B17930" t="s">
        <v>935</v>
      </c>
      <c r="C17930" t="s">
        <v>936</v>
      </c>
      <c r="D17930" t="s">
        <v>688</v>
      </c>
      <c r="E17930" t="s">
        <v>689</v>
      </c>
      <c r="F17930" t="s">
        <v>261</v>
      </c>
      <c r="G17930" t="s">
        <v>219</v>
      </c>
      <c r="H17930" t="s">
        <v>224</v>
      </c>
      <c r="I17930" t="s">
        <v>225</v>
      </c>
      <c r="K17930" t="s">
        <v>222</v>
      </c>
      <c r="O17930" t="s">
        <v>266</v>
      </c>
      <c r="P17930">
        <v>2025</v>
      </c>
    </row>
    <row r="17931" spans="1:16" hidden="1" x14ac:dyDescent="0.25">
      <c r="A17931" t="s">
        <v>934</v>
      </c>
      <c r="B17931" t="s">
        <v>935</v>
      </c>
      <c r="C17931" t="s">
        <v>936</v>
      </c>
      <c r="D17931" t="s">
        <v>688</v>
      </c>
      <c r="E17931" t="s">
        <v>689</v>
      </c>
      <c r="F17931" t="s">
        <v>261</v>
      </c>
      <c r="G17931" t="s">
        <v>219</v>
      </c>
      <c r="H17931" t="s">
        <v>224</v>
      </c>
      <c r="I17931" t="s">
        <v>225</v>
      </c>
      <c r="K17931" t="s">
        <v>222</v>
      </c>
      <c r="O17931" t="s">
        <v>195</v>
      </c>
      <c r="P17931">
        <v>2030</v>
      </c>
    </row>
    <row r="17932" spans="1:16" hidden="1" x14ac:dyDescent="0.25">
      <c r="A17932" t="s">
        <v>934</v>
      </c>
      <c r="B17932" t="s">
        <v>935</v>
      </c>
      <c r="C17932" t="s">
        <v>936</v>
      </c>
      <c r="D17932" t="s">
        <v>688</v>
      </c>
      <c r="E17932" t="s">
        <v>689</v>
      </c>
      <c r="F17932" t="s">
        <v>261</v>
      </c>
      <c r="G17932" t="s">
        <v>219</v>
      </c>
      <c r="H17932" t="s">
        <v>224</v>
      </c>
      <c r="I17932" t="s">
        <v>225</v>
      </c>
      <c r="K17932" t="s">
        <v>222</v>
      </c>
      <c r="O17932" t="s">
        <v>195</v>
      </c>
      <c r="P17932">
        <v>2040</v>
      </c>
    </row>
    <row r="17933" spans="1:16" hidden="1" x14ac:dyDescent="0.25">
      <c r="A17933" t="s">
        <v>934</v>
      </c>
      <c r="B17933" t="s">
        <v>935</v>
      </c>
      <c r="C17933" t="s">
        <v>936</v>
      </c>
      <c r="D17933" t="s">
        <v>688</v>
      </c>
      <c r="E17933" t="s">
        <v>689</v>
      </c>
      <c r="F17933" t="s">
        <v>261</v>
      </c>
      <c r="G17933" t="s">
        <v>219</v>
      </c>
      <c r="H17933" t="s">
        <v>224</v>
      </c>
      <c r="I17933" t="s">
        <v>225</v>
      </c>
      <c r="K17933" t="s">
        <v>222</v>
      </c>
      <c r="O17933" t="s">
        <v>195</v>
      </c>
      <c r="P17933">
        <v>2050</v>
      </c>
    </row>
    <row r="17934" spans="1:16" hidden="1" x14ac:dyDescent="0.25">
      <c r="A17934" t="s">
        <v>934</v>
      </c>
      <c r="B17934" t="s">
        <v>935</v>
      </c>
      <c r="C17934" t="s">
        <v>936</v>
      </c>
      <c r="D17934" t="s">
        <v>688</v>
      </c>
      <c r="E17934" t="s">
        <v>689</v>
      </c>
      <c r="F17934" t="s">
        <v>261</v>
      </c>
      <c r="G17934" t="s">
        <v>219</v>
      </c>
      <c r="H17934" t="s">
        <v>224</v>
      </c>
      <c r="I17934" t="s">
        <v>225</v>
      </c>
      <c r="K17934" t="s">
        <v>222</v>
      </c>
      <c r="O17934" t="s">
        <v>265</v>
      </c>
      <c r="P17934">
        <v>2050</v>
      </c>
    </row>
    <row r="17935" spans="1:16" hidden="1" x14ac:dyDescent="0.25">
      <c r="A17935" t="s">
        <v>934</v>
      </c>
      <c r="B17935" t="s">
        <v>935</v>
      </c>
      <c r="C17935" t="s">
        <v>936</v>
      </c>
      <c r="D17935" t="s">
        <v>688</v>
      </c>
      <c r="E17935" t="s">
        <v>689</v>
      </c>
      <c r="F17935" t="s">
        <v>261</v>
      </c>
      <c r="G17935" t="s">
        <v>219</v>
      </c>
      <c r="H17935" t="s">
        <v>224</v>
      </c>
      <c r="I17935" t="s">
        <v>225</v>
      </c>
      <c r="K17935" t="s">
        <v>222</v>
      </c>
      <c r="O17935" t="s">
        <v>266</v>
      </c>
      <c r="P17935">
        <v>2050</v>
      </c>
    </row>
    <row r="17936" spans="1:16" hidden="1" x14ac:dyDescent="0.25">
      <c r="A17936" t="s">
        <v>934</v>
      </c>
      <c r="B17936" t="s">
        <v>935</v>
      </c>
      <c r="C17936" t="s">
        <v>936</v>
      </c>
      <c r="D17936" t="s">
        <v>688</v>
      </c>
      <c r="E17936" t="s">
        <v>689</v>
      </c>
      <c r="F17936" t="s">
        <v>261</v>
      </c>
      <c r="G17936" t="s">
        <v>219</v>
      </c>
      <c r="H17936" t="s">
        <v>226</v>
      </c>
      <c r="I17936" t="s">
        <v>227</v>
      </c>
      <c r="K17936" t="s">
        <v>222</v>
      </c>
      <c r="O17936" t="s">
        <v>195</v>
      </c>
      <c r="P17936">
        <v>2020</v>
      </c>
    </row>
    <row r="17937" spans="1:16" hidden="1" x14ac:dyDescent="0.25">
      <c r="A17937" t="s">
        <v>934</v>
      </c>
      <c r="B17937" t="s">
        <v>935</v>
      </c>
      <c r="C17937" t="s">
        <v>936</v>
      </c>
      <c r="D17937" t="s">
        <v>688</v>
      </c>
      <c r="E17937" t="s">
        <v>689</v>
      </c>
      <c r="F17937" t="s">
        <v>261</v>
      </c>
      <c r="G17937" t="s">
        <v>219</v>
      </c>
      <c r="H17937" t="s">
        <v>226</v>
      </c>
      <c r="I17937" t="s">
        <v>227</v>
      </c>
      <c r="K17937" t="s">
        <v>222</v>
      </c>
      <c r="O17937" t="s">
        <v>195</v>
      </c>
      <c r="P17937">
        <v>2025</v>
      </c>
    </row>
    <row r="17938" spans="1:16" hidden="1" x14ac:dyDescent="0.25">
      <c r="A17938" t="s">
        <v>934</v>
      </c>
      <c r="B17938" t="s">
        <v>935</v>
      </c>
      <c r="C17938" t="s">
        <v>936</v>
      </c>
      <c r="D17938" t="s">
        <v>688</v>
      </c>
      <c r="E17938" t="s">
        <v>689</v>
      </c>
      <c r="F17938" t="s">
        <v>261</v>
      </c>
      <c r="G17938" t="s">
        <v>219</v>
      </c>
      <c r="H17938" t="s">
        <v>226</v>
      </c>
      <c r="I17938" t="s">
        <v>227</v>
      </c>
      <c r="K17938" t="s">
        <v>222</v>
      </c>
      <c r="O17938" t="s">
        <v>265</v>
      </c>
      <c r="P17938">
        <v>2025</v>
      </c>
    </row>
    <row r="17939" spans="1:16" hidden="1" x14ac:dyDescent="0.25">
      <c r="A17939" t="s">
        <v>934</v>
      </c>
      <c r="B17939" t="s">
        <v>935</v>
      </c>
      <c r="C17939" t="s">
        <v>936</v>
      </c>
      <c r="D17939" t="s">
        <v>688</v>
      </c>
      <c r="E17939" t="s">
        <v>689</v>
      </c>
      <c r="F17939" t="s">
        <v>261</v>
      </c>
      <c r="G17939" t="s">
        <v>219</v>
      </c>
      <c r="H17939" t="s">
        <v>226</v>
      </c>
      <c r="I17939" t="s">
        <v>227</v>
      </c>
      <c r="K17939" t="s">
        <v>222</v>
      </c>
      <c r="O17939" t="s">
        <v>266</v>
      </c>
      <c r="P17939">
        <v>2025</v>
      </c>
    </row>
    <row r="17940" spans="1:16" hidden="1" x14ac:dyDescent="0.25">
      <c r="A17940" t="s">
        <v>934</v>
      </c>
      <c r="B17940" t="s">
        <v>935</v>
      </c>
      <c r="C17940" t="s">
        <v>936</v>
      </c>
      <c r="D17940" t="s">
        <v>688</v>
      </c>
      <c r="E17940" t="s">
        <v>689</v>
      </c>
      <c r="F17940" t="s">
        <v>261</v>
      </c>
      <c r="G17940" t="s">
        <v>219</v>
      </c>
      <c r="H17940" t="s">
        <v>226</v>
      </c>
      <c r="I17940" t="s">
        <v>227</v>
      </c>
      <c r="K17940" t="s">
        <v>222</v>
      </c>
      <c r="O17940" t="s">
        <v>195</v>
      </c>
      <c r="P17940">
        <v>2030</v>
      </c>
    </row>
    <row r="17941" spans="1:16" hidden="1" x14ac:dyDescent="0.25">
      <c r="A17941" t="s">
        <v>934</v>
      </c>
      <c r="B17941" t="s">
        <v>935</v>
      </c>
      <c r="C17941" t="s">
        <v>936</v>
      </c>
      <c r="D17941" t="s">
        <v>688</v>
      </c>
      <c r="E17941" t="s">
        <v>689</v>
      </c>
      <c r="F17941" t="s">
        <v>261</v>
      </c>
      <c r="G17941" t="s">
        <v>219</v>
      </c>
      <c r="H17941" t="s">
        <v>226</v>
      </c>
      <c r="I17941" t="s">
        <v>227</v>
      </c>
      <c r="K17941" t="s">
        <v>222</v>
      </c>
      <c r="O17941" t="s">
        <v>195</v>
      </c>
      <c r="P17941">
        <v>2040</v>
      </c>
    </row>
    <row r="17942" spans="1:16" hidden="1" x14ac:dyDescent="0.25">
      <c r="A17942" t="s">
        <v>934</v>
      </c>
      <c r="B17942" t="s">
        <v>935</v>
      </c>
      <c r="C17942" t="s">
        <v>936</v>
      </c>
      <c r="D17942" t="s">
        <v>688</v>
      </c>
      <c r="E17942" t="s">
        <v>689</v>
      </c>
      <c r="F17942" t="s">
        <v>261</v>
      </c>
      <c r="G17942" t="s">
        <v>219</v>
      </c>
      <c r="H17942" t="s">
        <v>226</v>
      </c>
      <c r="I17942" t="s">
        <v>227</v>
      </c>
      <c r="K17942" t="s">
        <v>222</v>
      </c>
      <c r="O17942" t="s">
        <v>195</v>
      </c>
      <c r="P17942">
        <v>2050</v>
      </c>
    </row>
    <row r="17943" spans="1:16" hidden="1" x14ac:dyDescent="0.25">
      <c r="A17943" t="s">
        <v>934</v>
      </c>
      <c r="B17943" t="s">
        <v>935</v>
      </c>
      <c r="C17943" t="s">
        <v>936</v>
      </c>
      <c r="D17943" t="s">
        <v>688</v>
      </c>
      <c r="E17943" t="s">
        <v>689</v>
      </c>
      <c r="F17943" t="s">
        <v>261</v>
      </c>
      <c r="G17943" t="s">
        <v>219</v>
      </c>
      <c r="H17943" t="s">
        <v>226</v>
      </c>
      <c r="I17943" t="s">
        <v>227</v>
      </c>
      <c r="K17943" t="s">
        <v>222</v>
      </c>
      <c r="O17943" t="s">
        <v>265</v>
      </c>
      <c r="P17943">
        <v>2050</v>
      </c>
    </row>
    <row r="17944" spans="1:16" hidden="1" x14ac:dyDescent="0.25">
      <c r="A17944" t="s">
        <v>934</v>
      </c>
      <c r="B17944" t="s">
        <v>935</v>
      </c>
      <c r="C17944" t="s">
        <v>936</v>
      </c>
      <c r="D17944" t="s">
        <v>688</v>
      </c>
      <c r="E17944" t="s">
        <v>689</v>
      </c>
      <c r="F17944" t="s">
        <v>261</v>
      </c>
      <c r="G17944" t="s">
        <v>219</v>
      </c>
      <c r="H17944" t="s">
        <v>226</v>
      </c>
      <c r="I17944" t="s">
        <v>227</v>
      </c>
      <c r="K17944" t="s">
        <v>222</v>
      </c>
      <c r="O17944" t="s">
        <v>266</v>
      </c>
      <c r="P17944">
        <v>2050</v>
      </c>
    </row>
    <row r="17945" spans="1:16" hidden="1" x14ac:dyDescent="0.25">
      <c r="A17945" t="s">
        <v>934</v>
      </c>
      <c r="B17945" t="s">
        <v>935</v>
      </c>
      <c r="C17945" t="s">
        <v>936</v>
      </c>
      <c r="D17945" t="s">
        <v>688</v>
      </c>
      <c r="E17945" t="s">
        <v>689</v>
      </c>
      <c r="F17945" t="s">
        <v>261</v>
      </c>
      <c r="G17945" t="s">
        <v>219</v>
      </c>
      <c r="H17945" t="s">
        <v>318</v>
      </c>
      <c r="I17945" t="s">
        <v>319</v>
      </c>
      <c r="K17945" t="s">
        <v>222</v>
      </c>
      <c r="O17945" t="s">
        <v>195</v>
      </c>
      <c r="P17945">
        <v>2020</v>
      </c>
    </row>
    <row r="17946" spans="1:16" hidden="1" x14ac:dyDescent="0.25">
      <c r="A17946" t="s">
        <v>934</v>
      </c>
      <c r="B17946" t="s">
        <v>935</v>
      </c>
      <c r="C17946" t="s">
        <v>936</v>
      </c>
      <c r="D17946" t="s">
        <v>688</v>
      </c>
      <c r="E17946" t="s">
        <v>689</v>
      </c>
      <c r="F17946" t="s">
        <v>261</v>
      </c>
      <c r="G17946" t="s">
        <v>219</v>
      </c>
      <c r="H17946" t="s">
        <v>318</v>
      </c>
      <c r="I17946" t="s">
        <v>319</v>
      </c>
      <c r="K17946" t="s">
        <v>222</v>
      </c>
      <c r="O17946" t="s">
        <v>195</v>
      </c>
      <c r="P17946">
        <v>2025</v>
      </c>
    </row>
    <row r="17947" spans="1:16" hidden="1" x14ac:dyDescent="0.25">
      <c r="A17947" t="s">
        <v>934</v>
      </c>
      <c r="B17947" t="s">
        <v>935</v>
      </c>
      <c r="C17947" t="s">
        <v>936</v>
      </c>
      <c r="D17947" t="s">
        <v>688</v>
      </c>
      <c r="E17947" t="s">
        <v>689</v>
      </c>
      <c r="F17947" t="s">
        <v>261</v>
      </c>
      <c r="G17947" t="s">
        <v>219</v>
      </c>
      <c r="H17947" t="s">
        <v>318</v>
      </c>
      <c r="I17947" t="s">
        <v>319</v>
      </c>
      <c r="K17947" t="s">
        <v>222</v>
      </c>
      <c r="O17947" t="s">
        <v>265</v>
      </c>
      <c r="P17947">
        <v>2025</v>
      </c>
    </row>
    <row r="17948" spans="1:16" hidden="1" x14ac:dyDescent="0.25">
      <c r="A17948" t="s">
        <v>934</v>
      </c>
      <c r="B17948" t="s">
        <v>935</v>
      </c>
      <c r="C17948" t="s">
        <v>936</v>
      </c>
      <c r="D17948" t="s">
        <v>688</v>
      </c>
      <c r="E17948" t="s">
        <v>689</v>
      </c>
      <c r="F17948" t="s">
        <v>261</v>
      </c>
      <c r="G17948" t="s">
        <v>219</v>
      </c>
      <c r="H17948" t="s">
        <v>318</v>
      </c>
      <c r="I17948" t="s">
        <v>319</v>
      </c>
      <c r="K17948" t="s">
        <v>222</v>
      </c>
      <c r="O17948" t="s">
        <v>266</v>
      </c>
      <c r="P17948">
        <v>2025</v>
      </c>
    </row>
    <row r="17949" spans="1:16" hidden="1" x14ac:dyDescent="0.25">
      <c r="A17949" t="s">
        <v>934</v>
      </c>
      <c r="B17949" t="s">
        <v>935</v>
      </c>
      <c r="C17949" t="s">
        <v>936</v>
      </c>
      <c r="D17949" t="s">
        <v>688</v>
      </c>
      <c r="E17949" t="s">
        <v>689</v>
      </c>
      <c r="F17949" t="s">
        <v>261</v>
      </c>
      <c r="G17949" t="s">
        <v>219</v>
      </c>
      <c r="H17949" t="s">
        <v>318</v>
      </c>
      <c r="I17949" t="s">
        <v>319</v>
      </c>
      <c r="K17949" t="s">
        <v>222</v>
      </c>
      <c r="O17949" t="s">
        <v>195</v>
      </c>
      <c r="P17949">
        <v>2030</v>
      </c>
    </row>
    <row r="17950" spans="1:16" hidden="1" x14ac:dyDescent="0.25">
      <c r="A17950" t="s">
        <v>934</v>
      </c>
      <c r="B17950" t="s">
        <v>935</v>
      </c>
      <c r="C17950" t="s">
        <v>936</v>
      </c>
      <c r="D17950" t="s">
        <v>688</v>
      </c>
      <c r="E17950" t="s">
        <v>689</v>
      </c>
      <c r="F17950" t="s">
        <v>261</v>
      </c>
      <c r="G17950" t="s">
        <v>219</v>
      </c>
      <c r="H17950" t="s">
        <v>318</v>
      </c>
      <c r="I17950" t="s">
        <v>319</v>
      </c>
      <c r="K17950" t="s">
        <v>222</v>
      </c>
      <c r="O17950" t="s">
        <v>195</v>
      </c>
      <c r="P17950">
        <v>2040</v>
      </c>
    </row>
    <row r="17951" spans="1:16" hidden="1" x14ac:dyDescent="0.25">
      <c r="A17951" t="s">
        <v>934</v>
      </c>
      <c r="B17951" t="s">
        <v>935</v>
      </c>
      <c r="C17951" t="s">
        <v>936</v>
      </c>
      <c r="D17951" t="s">
        <v>688</v>
      </c>
      <c r="E17951" t="s">
        <v>689</v>
      </c>
      <c r="F17951" t="s">
        <v>261</v>
      </c>
      <c r="G17951" t="s">
        <v>219</v>
      </c>
      <c r="H17951" t="s">
        <v>318</v>
      </c>
      <c r="I17951" t="s">
        <v>319</v>
      </c>
      <c r="K17951" t="s">
        <v>222</v>
      </c>
      <c r="O17951" t="s">
        <v>195</v>
      </c>
      <c r="P17951">
        <v>2050</v>
      </c>
    </row>
    <row r="17952" spans="1:16" hidden="1" x14ac:dyDescent="0.25">
      <c r="A17952" t="s">
        <v>934</v>
      </c>
      <c r="B17952" t="s">
        <v>935</v>
      </c>
      <c r="C17952" t="s">
        <v>936</v>
      </c>
      <c r="D17952" t="s">
        <v>688</v>
      </c>
      <c r="E17952" t="s">
        <v>689</v>
      </c>
      <c r="F17952" t="s">
        <v>261</v>
      </c>
      <c r="G17952" t="s">
        <v>219</v>
      </c>
      <c r="H17952" t="s">
        <v>318</v>
      </c>
      <c r="I17952" t="s">
        <v>319</v>
      </c>
      <c r="K17952" t="s">
        <v>222</v>
      </c>
      <c r="O17952" t="s">
        <v>265</v>
      </c>
      <c r="P17952">
        <v>2050</v>
      </c>
    </row>
    <row r="17953" spans="1:17" hidden="1" x14ac:dyDescent="0.25">
      <c r="A17953" t="s">
        <v>934</v>
      </c>
      <c r="B17953" t="s">
        <v>935</v>
      </c>
      <c r="C17953" t="s">
        <v>936</v>
      </c>
      <c r="D17953" t="s">
        <v>688</v>
      </c>
      <c r="E17953" t="s">
        <v>689</v>
      </c>
      <c r="F17953" t="s">
        <v>261</v>
      </c>
      <c r="G17953" t="s">
        <v>219</v>
      </c>
      <c r="H17953" t="s">
        <v>318</v>
      </c>
      <c r="I17953" t="s">
        <v>319</v>
      </c>
      <c r="K17953" t="s">
        <v>222</v>
      </c>
      <c r="O17953" t="s">
        <v>266</v>
      </c>
      <c r="P17953">
        <v>2050</v>
      </c>
    </row>
    <row r="17954" spans="1:17" hidden="1" x14ac:dyDescent="0.2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hidden="1" x14ac:dyDescent="0.2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hidden="1" x14ac:dyDescent="0.2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hidden="1" x14ac:dyDescent="0.2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hidden="1" x14ac:dyDescent="0.2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hidden="1" x14ac:dyDescent="0.2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hidden="1" x14ac:dyDescent="0.2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hidden="1" x14ac:dyDescent="0.2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hidden="1" x14ac:dyDescent="0.2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hidden="1" x14ac:dyDescent="0.2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hidden="1" x14ac:dyDescent="0.2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hidden="1" x14ac:dyDescent="0.2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hidden="1" x14ac:dyDescent="0.2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hidden="1" x14ac:dyDescent="0.2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hidden="1" x14ac:dyDescent="0.2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hidden="1" x14ac:dyDescent="0.2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hidden="1" x14ac:dyDescent="0.2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hidden="1" x14ac:dyDescent="0.2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hidden="1" x14ac:dyDescent="0.2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hidden="1" x14ac:dyDescent="0.2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hidden="1" x14ac:dyDescent="0.2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hidden="1" x14ac:dyDescent="0.2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hidden="1" x14ac:dyDescent="0.2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hidden="1" x14ac:dyDescent="0.2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hidden="1" x14ac:dyDescent="0.2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hidden="1" x14ac:dyDescent="0.2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hidden="1" x14ac:dyDescent="0.2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hidden="1" x14ac:dyDescent="0.2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hidden="1" x14ac:dyDescent="0.2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hidden="1" x14ac:dyDescent="0.2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hidden="1" x14ac:dyDescent="0.2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hidden="1" x14ac:dyDescent="0.2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hidden="1" x14ac:dyDescent="0.2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hidden="1" x14ac:dyDescent="0.2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hidden="1" x14ac:dyDescent="0.2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hidden="1" x14ac:dyDescent="0.2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hidden="1" x14ac:dyDescent="0.2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hidden="1" x14ac:dyDescent="0.2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hidden="1" x14ac:dyDescent="0.2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hidden="1" x14ac:dyDescent="0.2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hidden="1" x14ac:dyDescent="0.2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hidden="1" x14ac:dyDescent="0.2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hidden="1" x14ac:dyDescent="0.2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hidden="1" x14ac:dyDescent="0.2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hidden="1" x14ac:dyDescent="0.2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hidden="1" x14ac:dyDescent="0.2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hidden="1" x14ac:dyDescent="0.2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hidden="1" x14ac:dyDescent="0.2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hidden="1" x14ac:dyDescent="0.2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hidden="1" x14ac:dyDescent="0.2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hidden="1" x14ac:dyDescent="0.2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hidden="1" x14ac:dyDescent="0.2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hidden="1" x14ac:dyDescent="0.2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hidden="1" x14ac:dyDescent="0.2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hidden="1" x14ac:dyDescent="0.2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hidden="1" x14ac:dyDescent="0.2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hidden="1" x14ac:dyDescent="0.2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hidden="1" x14ac:dyDescent="0.2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hidden="1" x14ac:dyDescent="0.2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hidden="1" x14ac:dyDescent="0.2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hidden="1" x14ac:dyDescent="0.2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hidden="1" x14ac:dyDescent="0.2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hidden="1" x14ac:dyDescent="0.2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hidden="1" x14ac:dyDescent="0.2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hidden="1" x14ac:dyDescent="0.2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hidden="1" x14ac:dyDescent="0.2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hidden="1" x14ac:dyDescent="0.2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hidden="1" x14ac:dyDescent="0.2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hidden="1" x14ac:dyDescent="0.2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hidden="1" x14ac:dyDescent="0.2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hidden="1" x14ac:dyDescent="0.2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hidden="1" x14ac:dyDescent="0.2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hidden="1" x14ac:dyDescent="0.2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hidden="1" x14ac:dyDescent="0.2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hidden="1" x14ac:dyDescent="0.2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hidden="1" x14ac:dyDescent="0.2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hidden="1" x14ac:dyDescent="0.2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hidden="1" x14ac:dyDescent="0.2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hidden="1" x14ac:dyDescent="0.2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hidden="1" x14ac:dyDescent="0.2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hidden="1" x14ac:dyDescent="0.2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hidden="1" x14ac:dyDescent="0.2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hidden="1" x14ac:dyDescent="0.2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hidden="1" x14ac:dyDescent="0.2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hidden="1" x14ac:dyDescent="0.2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hidden="1" x14ac:dyDescent="0.2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hidden="1" x14ac:dyDescent="0.2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hidden="1" x14ac:dyDescent="0.2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hidden="1" x14ac:dyDescent="0.2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hidden="1" x14ac:dyDescent="0.2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hidden="1" x14ac:dyDescent="0.2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hidden="1" x14ac:dyDescent="0.2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hidden="1" x14ac:dyDescent="0.2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hidden="1" x14ac:dyDescent="0.2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hidden="1" x14ac:dyDescent="0.2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hidden="1" x14ac:dyDescent="0.2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hidden="1" x14ac:dyDescent="0.2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hidden="1" x14ac:dyDescent="0.2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hidden="1" x14ac:dyDescent="0.2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hidden="1" x14ac:dyDescent="0.2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hidden="1" x14ac:dyDescent="0.2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hidden="1" x14ac:dyDescent="0.2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hidden="1" x14ac:dyDescent="0.2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hidden="1" x14ac:dyDescent="0.2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hidden="1" x14ac:dyDescent="0.2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hidden="1" x14ac:dyDescent="0.2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hidden="1" x14ac:dyDescent="0.2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hidden="1" x14ac:dyDescent="0.2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hidden="1" x14ac:dyDescent="0.2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hidden="1" x14ac:dyDescent="0.2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hidden="1" x14ac:dyDescent="0.2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hidden="1" x14ac:dyDescent="0.2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hidden="1" x14ac:dyDescent="0.2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hidden="1" x14ac:dyDescent="0.2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hidden="1" x14ac:dyDescent="0.2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hidden="1" x14ac:dyDescent="0.2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hidden="1" x14ac:dyDescent="0.2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hidden="1" x14ac:dyDescent="0.2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hidden="1" x14ac:dyDescent="0.2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hidden="1" x14ac:dyDescent="0.2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hidden="1" x14ac:dyDescent="0.2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hidden="1" x14ac:dyDescent="0.2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hidden="1" x14ac:dyDescent="0.2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hidden="1" x14ac:dyDescent="0.2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hidden="1" x14ac:dyDescent="0.2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hidden="1" x14ac:dyDescent="0.2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hidden="1" x14ac:dyDescent="0.2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hidden="1" x14ac:dyDescent="0.2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hidden="1" x14ac:dyDescent="0.2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hidden="1" x14ac:dyDescent="0.2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hidden="1" x14ac:dyDescent="0.2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hidden="1" x14ac:dyDescent="0.2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hidden="1" x14ac:dyDescent="0.2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hidden="1" x14ac:dyDescent="0.2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hidden="1" x14ac:dyDescent="0.2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hidden="1" x14ac:dyDescent="0.2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hidden="1" x14ac:dyDescent="0.2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hidden="1" x14ac:dyDescent="0.2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hidden="1" x14ac:dyDescent="0.2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hidden="1" x14ac:dyDescent="0.2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hidden="1" x14ac:dyDescent="0.2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hidden="1" x14ac:dyDescent="0.2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hidden="1" x14ac:dyDescent="0.2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hidden="1" x14ac:dyDescent="0.2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hidden="1" x14ac:dyDescent="0.2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hidden="1" x14ac:dyDescent="0.2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hidden="1" x14ac:dyDescent="0.2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hidden="1" x14ac:dyDescent="0.2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hidden="1" x14ac:dyDescent="0.2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hidden="1" x14ac:dyDescent="0.2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hidden="1" x14ac:dyDescent="0.2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hidden="1" x14ac:dyDescent="0.2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hidden="1" x14ac:dyDescent="0.2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hidden="1" x14ac:dyDescent="0.2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hidden="1" x14ac:dyDescent="0.2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hidden="1" x14ac:dyDescent="0.2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hidden="1" x14ac:dyDescent="0.2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hidden="1" x14ac:dyDescent="0.2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hidden="1" x14ac:dyDescent="0.2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hidden="1" x14ac:dyDescent="0.2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hidden="1" x14ac:dyDescent="0.2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hidden="1" x14ac:dyDescent="0.2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hidden="1" x14ac:dyDescent="0.2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hidden="1" x14ac:dyDescent="0.2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hidden="1" x14ac:dyDescent="0.2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hidden="1" x14ac:dyDescent="0.2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hidden="1" x14ac:dyDescent="0.2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hidden="1" x14ac:dyDescent="0.2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hidden="1" x14ac:dyDescent="0.2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hidden="1" x14ac:dyDescent="0.2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hidden="1" x14ac:dyDescent="0.2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hidden="1" x14ac:dyDescent="0.2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hidden="1" x14ac:dyDescent="0.2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hidden="1" x14ac:dyDescent="0.2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hidden="1" x14ac:dyDescent="0.2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hidden="1" x14ac:dyDescent="0.2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hidden="1" x14ac:dyDescent="0.2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hidden="1" x14ac:dyDescent="0.2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hidden="1" x14ac:dyDescent="0.2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hidden="1" x14ac:dyDescent="0.2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hidden="1" x14ac:dyDescent="0.2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hidden="1" x14ac:dyDescent="0.2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hidden="1" x14ac:dyDescent="0.2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hidden="1" x14ac:dyDescent="0.2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hidden="1" x14ac:dyDescent="0.2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hidden="1" x14ac:dyDescent="0.2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hidden="1" x14ac:dyDescent="0.2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hidden="1" x14ac:dyDescent="0.2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hidden="1" x14ac:dyDescent="0.2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hidden="1" x14ac:dyDescent="0.2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hidden="1" x14ac:dyDescent="0.2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hidden="1" x14ac:dyDescent="0.2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hidden="1" x14ac:dyDescent="0.2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hidden="1" x14ac:dyDescent="0.2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hidden="1" x14ac:dyDescent="0.2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hidden="1" x14ac:dyDescent="0.2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hidden="1" x14ac:dyDescent="0.2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hidden="1" x14ac:dyDescent="0.2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hidden="1" x14ac:dyDescent="0.2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hidden="1" x14ac:dyDescent="0.2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hidden="1" x14ac:dyDescent="0.2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hidden="1" x14ac:dyDescent="0.2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hidden="1" x14ac:dyDescent="0.2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hidden="1" x14ac:dyDescent="0.2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hidden="1" x14ac:dyDescent="0.2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hidden="1" x14ac:dyDescent="0.2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hidden="1" x14ac:dyDescent="0.2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hidden="1" x14ac:dyDescent="0.2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hidden="1" x14ac:dyDescent="0.2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hidden="1" x14ac:dyDescent="0.2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hidden="1" x14ac:dyDescent="0.2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hidden="1" x14ac:dyDescent="0.2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hidden="1" x14ac:dyDescent="0.2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hidden="1" x14ac:dyDescent="0.2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hidden="1" x14ac:dyDescent="0.2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hidden="1" x14ac:dyDescent="0.2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hidden="1" x14ac:dyDescent="0.2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hidden="1" x14ac:dyDescent="0.2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hidden="1" x14ac:dyDescent="0.2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hidden="1" x14ac:dyDescent="0.2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hidden="1" x14ac:dyDescent="0.2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hidden="1" x14ac:dyDescent="0.2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hidden="1" x14ac:dyDescent="0.2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hidden="1" x14ac:dyDescent="0.2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hidden="1" x14ac:dyDescent="0.2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hidden="1" x14ac:dyDescent="0.2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hidden="1" x14ac:dyDescent="0.2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hidden="1" x14ac:dyDescent="0.2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hidden="1" x14ac:dyDescent="0.2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hidden="1" x14ac:dyDescent="0.2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hidden="1" x14ac:dyDescent="0.2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hidden="1" x14ac:dyDescent="0.2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hidden="1" x14ac:dyDescent="0.2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hidden="1" x14ac:dyDescent="0.2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hidden="1" x14ac:dyDescent="0.2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hidden="1" x14ac:dyDescent="0.2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hidden="1" x14ac:dyDescent="0.2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hidden="1" x14ac:dyDescent="0.2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hidden="1" x14ac:dyDescent="0.2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hidden="1" x14ac:dyDescent="0.2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hidden="1" x14ac:dyDescent="0.2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hidden="1" x14ac:dyDescent="0.2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hidden="1" x14ac:dyDescent="0.2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hidden="1" x14ac:dyDescent="0.2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hidden="1" x14ac:dyDescent="0.2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hidden="1" x14ac:dyDescent="0.2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hidden="1" x14ac:dyDescent="0.2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hidden="1" x14ac:dyDescent="0.2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hidden="1" x14ac:dyDescent="0.2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hidden="1" x14ac:dyDescent="0.2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hidden="1" x14ac:dyDescent="0.2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hidden="1" x14ac:dyDescent="0.2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hidden="1" x14ac:dyDescent="0.2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hidden="1" x14ac:dyDescent="0.2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hidden="1" x14ac:dyDescent="0.2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hidden="1" x14ac:dyDescent="0.2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hidden="1" x14ac:dyDescent="0.2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hidden="1" x14ac:dyDescent="0.2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hidden="1" x14ac:dyDescent="0.2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hidden="1" x14ac:dyDescent="0.2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hidden="1" x14ac:dyDescent="0.2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hidden="1" x14ac:dyDescent="0.2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hidden="1" x14ac:dyDescent="0.2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hidden="1" x14ac:dyDescent="0.2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hidden="1" x14ac:dyDescent="0.2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hidden="1" x14ac:dyDescent="0.2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hidden="1" x14ac:dyDescent="0.2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hidden="1" x14ac:dyDescent="0.2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hidden="1" x14ac:dyDescent="0.2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hidden="1" x14ac:dyDescent="0.2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hidden="1" x14ac:dyDescent="0.2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hidden="1" x14ac:dyDescent="0.2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hidden="1" x14ac:dyDescent="0.2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hidden="1" x14ac:dyDescent="0.2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hidden="1" x14ac:dyDescent="0.2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hidden="1" x14ac:dyDescent="0.2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hidden="1" x14ac:dyDescent="0.2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hidden="1" x14ac:dyDescent="0.2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hidden="1" x14ac:dyDescent="0.2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hidden="1" x14ac:dyDescent="0.2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hidden="1" x14ac:dyDescent="0.2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hidden="1" x14ac:dyDescent="0.2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hidden="1" x14ac:dyDescent="0.2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hidden="1" x14ac:dyDescent="0.2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hidden="1" x14ac:dyDescent="0.2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hidden="1" x14ac:dyDescent="0.2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hidden="1" x14ac:dyDescent="0.2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hidden="1" x14ac:dyDescent="0.2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hidden="1" x14ac:dyDescent="0.25">
      <c r="A18242" t="s">
        <v>958</v>
      </c>
      <c r="B18242" t="s">
        <v>959</v>
      </c>
      <c r="C18242" t="s">
        <v>960</v>
      </c>
      <c r="D18242" t="s">
        <v>590</v>
      </c>
      <c r="E18242" t="s">
        <v>591</v>
      </c>
      <c r="F18242" t="s">
        <v>261</v>
      </c>
      <c r="G18242" t="s">
        <v>244</v>
      </c>
      <c r="H18242" t="s">
        <v>357</v>
      </c>
      <c r="I18242" t="s">
        <v>299</v>
      </c>
      <c r="K18242" t="s">
        <v>78</v>
      </c>
      <c r="O18242" t="s">
        <v>195</v>
      </c>
      <c r="P18242">
        <v>2020</v>
      </c>
    </row>
    <row r="18243" spans="1:17" hidden="1" x14ac:dyDescent="0.25">
      <c r="A18243" t="s">
        <v>958</v>
      </c>
      <c r="B18243" t="s">
        <v>959</v>
      </c>
      <c r="C18243" t="s">
        <v>960</v>
      </c>
      <c r="D18243" t="s">
        <v>590</v>
      </c>
      <c r="E18243" t="s">
        <v>591</v>
      </c>
      <c r="F18243" t="s">
        <v>261</v>
      </c>
      <c r="G18243" t="s">
        <v>244</v>
      </c>
      <c r="H18243" t="s">
        <v>357</v>
      </c>
      <c r="I18243" t="s">
        <v>299</v>
      </c>
      <c r="K18243" t="s">
        <v>78</v>
      </c>
      <c r="O18243" t="s">
        <v>195</v>
      </c>
      <c r="P18243">
        <v>2025</v>
      </c>
    </row>
    <row r="18244" spans="1:17" hidden="1" x14ac:dyDescent="0.25">
      <c r="A18244" t="s">
        <v>958</v>
      </c>
      <c r="B18244" t="s">
        <v>959</v>
      </c>
      <c r="C18244" t="s">
        <v>960</v>
      </c>
      <c r="D18244" t="s">
        <v>590</v>
      </c>
      <c r="E18244" t="s">
        <v>591</v>
      </c>
      <c r="F18244" t="s">
        <v>261</v>
      </c>
      <c r="G18244" t="s">
        <v>244</v>
      </c>
      <c r="H18244" t="s">
        <v>357</v>
      </c>
      <c r="I18244" t="s">
        <v>299</v>
      </c>
      <c r="K18244" t="s">
        <v>78</v>
      </c>
      <c r="O18244" t="s">
        <v>265</v>
      </c>
      <c r="P18244">
        <v>2025</v>
      </c>
    </row>
    <row r="18245" spans="1:17" hidden="1" x14ac:dyDescent="0.25">
      <c r="A18245" t="s">
        <v>958</v>
      </c>
      <c r="B18245" t="s">
        <v>959</v>
      </c>
      <c r="C18245" t="s">
        <v>960</v>
      </c>
      <c r="D18245" t="s">
        <v>590</v>
      </c>
      <c r="E18245" t="s">
        <v>591</v>
      </c>
      <c r="F18245" t="s">
        <v>261</v>
      </c>
      <c r="G18245" t="s">
        <v>244</v>
      </c>
      <c r="H18245" t="s">
        <v>357</v>
      </c>
      <c r="I18245" t="s">
        <v>299</v>
      </c>
      <c r="K18245" t="s">
        <v>78</v>
      </c>
      <c r="O18245" t="s">
        <v>266</v>
      </c>
      <c r="P18245">
        <v>2025</v>
      </c>
    </row>
    <row r="18246" spans="1:17" hidden="1" x14ac:dyDescent="0.25">
      <c r="A18246" t="s">
        <v>958</v>
      </c>
      <c r="B18246" t="s">
        <v>959</v>
      </c>
      <c r="C18246" t="s">
        <v>960</v>
      </c>
      <c r="D18246" t="s">
        <v>590</v>
      </c>
      <c r="E18246" t="s">
        <v>591</v>
      </c>
      <c r="F18246" t="s">
        <v>261</v>
      </c>
      <c r="G18246" t="s">
        <v>244</v>
      </c>
      <c r="H18246" t="s">
        <v>357</v>
      </c>
      <c r="I18246" t="s">
        <v>299</v>
      </c>
      <c r="K18246" t="s">
        <v>78</v>
      </c>
      <c r="O18246" t="s">
        <v>195</v>
      </c>
      <c r="P18246">
        <v>2030</v>
      </c>
    </row>
    <row r="18247" spans="1:17" hidden="1" x14ac:dyDescent="0.25">
      <c r="A18247" t="s">
        <v>958</v>
      </c>
      <c r="B18247" t="s">
        <v>959</v>
      </c>
      <c r="C18247" t="s">
        <v>960</v>
      </c>
      <c r="D18247" t="s">
        <v>590</v>
      </c>
      <c r="E18247" t="s">
        <v>591</v>
      </c>
      <c r="F18247" t="s">
        <v>261</v>
      </c>
      <c r="G18247" t="s">
        <v>244</v>
      </c>
      <c r="H18247" t="s">
        <v>357</v>
      </c>
      <c r="I18247" t="s">
        <v>299</v>
      </c>
      <c r="K18247" t="s">
        <v>78</v>
      </c>
      <c r="O18247" t="s">
        <v>195</v>
      </c>
      <c r="P18247">
        <v>2040</v>
      </c>
    </row>
    <row r="18248" spans="1:17" hidden="1" x14ac:dyDescent="0.25">
      <c r="A18248" t="s">
        <v>958</v>
      </c>
      <c r="B18248" t="s">
        <v>959</v>
      </c>
      <c r="C18248" t="s">
        <v>960</v>
      </c>
      <c r="D18248" t="s">
        <v>590</v>
      </c>
      <c r="E18248" t="s">
        <v>591</v>
      </c>
      <c r="F18248" t="s">
        <v>261</v>
      </c>
      <c r="G18248" t="s">
        <v>244</v>
      </c>
      <c r="H18248" t="s">
        <v>357</v>
      </c>
      <c r="I18248" t="s">
        <v>299</v>
      </c>
      <c r="K18248" t="s">
        <v>78</v>
      </c>
      <c r="O18248" t="s">
        <v>195</v>
      </c>
      <c r="P18248">
        <v>2050</v>
      </c>
    </row>
    <row r="18249" spans="1:17" hidden="1" x14ac:dyDescent="0.25">
      <c r="A18249" t="s">
        <v>958</v>
      </c>
      <c r="B18249" t="s">
        <v>959</v>
      </c>
      <c r="C18249" t="s">
        <v>960</v>
      </c>
      <c r="D18249" t="s">
        <v>590</v>
      </c>
      <c r="E18249" t="s">
        <v>591</v>
      </c>
      <c r="F18249" t="s">
        <v>261</v>
      </c>
      <c r="G18249" t="s">
        <v>244</v>
      </c>
      <c r="H18249" t="s">
        <v>357</v>
      </c>
      <c r="I18249" t="s">
        <v>299</v>
      </c>
      <c r="K18249" t="s">
        <v>78</v>
      </c>
      <c r="O18249" t="s">
        <v>265</v>
      </c>
      <c r="P18249">
        <v>2050</v>
      </c>
    </row>
    <row r="18250" spans="1:17" hidden="1" x14ac:dyDescent="0.25">
      <c r="A18250" t="s">
        <v>958</v>
      </c>
      <c r="B18250" t="s">
        <v>959</v>
      </c>
      <c r="C18250" t="s">
        <v>960</v>
      </c>
      <c r="D18250" t="s">
        <v>590</v>
      </c>
      <c r="E18250" t="s">
        <v>591</v>
      </c>
      <c r="F18250" t="s">
        <v>261</v>
      </c>
      <c r="G18250" t="s">
        <v>244</v>
      </c>
      <c r="H18250" t="s">
        <v>357</v>
      </c>
      <c r="I18250" t="s">
        <v>299</v>
      </c>
      <c r="K18250" t="s">
        <v>78</v>
      </c>
      <c r="O18250" t="s">
        <v>266</v>
      </c>
      <c r="P18250">
        <v>2050</v>
      </c>
    </row>
    <row r="18251" spans="1:17" hidden="1" x14ac:dyDescent="0.2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hidden="1" x14ac:dyDescent="0.2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hidden="1" x14ac:dyDescent="0.2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hidden="1" x14ac:dyDescent="0.2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hidden="1" x14ac:dyDescent="0.2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hidden="1" x14ac:dyDescent="0.2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hidden="1" x14ac:dyDescent="0.2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hidden="1" x14ac:dyDescent="0.2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hidden="1" x14ac:dyDescent="0.2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hidden="1" x14ac:dyDescent="0.2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hidden="1" x14ac:dyDescent="0.2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hidden="1" x14ac:dyDescent="0.2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hidden="1" x14ac:dyDescent="0.2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hidden="1" x14ac:dyDescent="0.2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hidden="1" x14ac:dyDescent="0.2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hidden="1" x14ac:dyDescent="0.2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hidden="1" x14ac:dyDescent="0.2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hidden="1" x14ac:dyDescent="0.2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hidden="1" x14ac:dyDescent="0.2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hidden="1" x14ac:dyDescent="0.2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hidden="1" x14ac:dyDescent="0.2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hidden="1" x14ac:dyDescent="0.2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hidden="1" x14ac:dyDescent="0.2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hidden="1" x14ac:dyDescent="0.2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hidden="1" x14ac:dyDescent="0.2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hidden="1" x14ac:dyDescent="0.2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hidden="1" x14ac:dyDescent="0.2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hidden="1" x14ac:dyDescent="0.25">
      <c r="A18278" t="s">
        <v>958</v>
      </c>
      <c r="B18278" t="s">
        <v>959</v>
      </c>
      <c r="C18278" t="s">
        <v>960</v>
      </c>
      <c r="D18278" t="s">
        <v>590</v>
      </c>
      <c r="E18278" t="s">
        <v>591</v>
      </c>
      <c r="F18278" t="s">
        <v>261</v>
      </c>
      <c r="G18278" t="s">
        <v>244</v>
      </c>
      <c r="H18278" t="s">
        <v>358</v>
      </c>
      <c r="I18278" t="s">
        <v>307</v>
      </c>
      <c r="K18278" t="s">
        <v>78</v>
      </c>
      <c r="O18278" t="s">
        <v>195</v>
      </c>
      <c r="P18278">
        <v>2020</v>
      </c>
    </row>
    <row r="18279" spans="1:17" hidden="1" x14ac:dyDescent="0.25">
      <c r="A18279" t="s">
        <v>958</v>
      </c>
      <c r="B18279" t="s">
        <v>959</v>
      </c>
      <c r="C18279" t="s">
        <v>960</v>
      </c>
      <c r="D18279" t="s">
        <v>590</v>
      </c>
      <c r="E18279" t="s">
        <v>591</v>
      </c>
      <c r="F18279" t="s">
        <v>261</v>
      </c>
      <c r="G18279" t="s">
        <v>244</v>
      </c>
      <c r="H18279" t="s">
        <v>358</v>
      </c>
      <c r="I18279" t="s">
        <v>307</v>
      </c>
      <c r="K18279" t="s">
        <v>78</v>
      </c>
      <c r="O18279" t="s">
        <v>195</v>
      </c>
      <c r="P18279">
        <v>2025</v>
      </c>
    </row>
    <row r="18280" spans="1:17" hidden="1" x14ac:dyDescent="0.25">
      <c r="A18280" t="s">
        <v>958</v>
      </c>
      <c r="B18280" t="s">
        <v>959</v>
      </c>
      <c r="C18280" t="s">
        <v>960</v>
      </c>
      <c r="D18280" t="s">
        <v>590</v>
      </c>
      <c r="E18280" t="s">
        <v>591</v>
      </c>
      <c r="F18280" t="s">
        <v>261</v>
      </c>
      <c r="G18280" t="s">
        <v>244</v>
      </c>
      <c r="H18280" t="s">
        <v>358</v>
      </c>
      <c r="I18280" t="s">
        <v>307</v>
      </c>
      <c r="K18280" t="s">
        <v>78</v>
      </c>
      <c r="O18280" t="s">
        <v>265</v>
      </c>
      <c r="P18280">
        <v>2025</v>
      </c>
    </row>
    <row r="18281" spans="1:17" hidden="1" x14ac:dyDescent="0.25">
      <c r="A18281" t="s">
        <v>958</v>
      </c>
      <c r="B18281" t="s">
        <v>959</v>
      </c>
      <c r="C18281" t="s">
        <v>960</v>
      </c>
      <c r="D18281" t="s">
        <v>590</v>
      </c>
      <c r="E18281" t="s">
        <v>591</v>
      </c>
      <c r="F18281" t="s">
        <v>261</v>
      </c>
      <c r="G18281" t="s">
        <v>244</v>
      </c>
      <c r="H18281" t="s">
        <v>358</v>
      </c>
      <c r="I18281" t="s">
        <v>307</v>
      </c>
      <c r="K18281" t="s">
        <v>78</v>
      </c>
      <c r="O18281" t="s">
        <v>266</v>
      </c>
      <c r="P18281">
        <v>2025</v>
      </c>
    </row>
    <row r="18282" spans="1:17" hidden="1" x14ac:dyDescent="0.25">
      <c r="A18282" t="s">
        <v>958</v>
      </c>
      <c r="B18282" t="s">
        <v>959</v>
      </c>
      <c r="C18282" t="s">
        <v>960</v>
      </c>
      <c r="D18282" t="s">
        <v>590</v>
      </c>
      <c r="E18282" t="s">
        <v>591</v>
      </c>
      <c r="F18282" t="s">
        <v>261</v>
      </c>
      <c r="G18282" t="s">
        <v>244</v>
      </c>
      <c r="H18282" t="s">
        <v>358</v>
      </c>
      <c r="I18282" t="s">
        <v>307</v>
      </c>
      <c r="K18282" t="s">
        <v>78</v>
      </c>
      <c r="O18282" t="s">
        <v>195</v>
      </c>
      <c r="P18282">
        <v>2030</v>
      </c>
    </row>
    <row r="18283" spans="1:17" hidden="1" x14ac:dyDescent="0.25">
      <c r="A18283" t="s">
        <v>958</v>
      </c>
      <c r="B18283" t="s">
        <v>959</v>
      </c>
      <c r="C18283" t="s">
        <v>960</v>
      </c>
      <c r="D18283" t="s">
        <v>590</v>
      </c>
      <c r="E18283" t="s">
        <v>591</v>
      </c>
      <c r="F18283" t="s">
        <v>261</v>
      </c>
      <c r="G18283" t="s">
        <v>244</v>
      </c>
      <c r="H18283" t="s">
        <v>358</v>
      </c>
      <c r="I18283" t="s">
        <v>307</v>
      </c>
      <c r="K18283" t="s">
        <v>78</v>
      </c>
      <c r="O18283" t="s">
        <v>195</v>
      </c>
      <c r="P18283">
        <v>2040</v>
      </c>
    </row>
    <row r="18284" spans="1:17" hidden="1" x14ac:dyDescent="0.25">
      <c r="A18284" t="s">
        <v>958</v>
      </c>
      <c r="B18284" t="s">
        <v>959</v>
      </c>
      <c r="C18284" t="s">
        <v>960</v>
      </c>
      <c r="D18284" t="s">
        <v>590</v>
      </c>
      <c r="E18284" t="s">
        <v>591</v>
      </c>
      <c r="F18284" t="s">
        <v>261</v>
      </c>
      <c r="G18284" t="s">
        <v>244</v>
      </c>
      <c r="H18284" t="s">
        <v>358</v>
      </c>
      <c r="I18284" t="s">
        <v>307</v>
      </c>
      <c r="K18284" t="s">
        <v>78</v>
      </c>
      <c r="O18284" t="s">
        <v>195</v>
      </c>
      <c r="P18284">
        <v>2050</v>
      </c>
    </row>
    <row r="18285" spans="1:17" hidden="1" x14ac:dyDescent="0.25">
      <c r="A18285" t="s">
        <v>958</v>
      </c>
      <c r="B18285" t="s">
        <v>959</v>
      </c>
      <c r="C18285" t="s">
        <v>960</v>
      </c>
      <c r="D18285" t="s">
        <v>590</v>
      </c>
      <c r="E18285" t="s">
        <v>591</v>
      </c>
      <c r="F18285" t="s">
        <v>261</v>
      </c>
      <c r="G18285" t="s">
        <v>244</v>
      </c>
      <c r="H18285" t="s">
        <v>358</v>
      </c>
      <c r="I18285" t="s">
        <v>307</v>
      </c>
      <c r="K18285" t="s">
        <v>78</v>
      </c>
      <c r="O18285" t="s">
        <v>265</v>
      </c>
      <c r="P18285">
        <v>2050</v>
      </c>
    </row>
    <row r="18286" spans="1:17" hidden="1" x14ac:dyDescent="0.25">
      <c r="A18286" t="s">
        <v>958</v>
      </c>
      <c r="B18286" t="s">
        <v>959</v>
      </c>
      <c r="C18286" t="s">
        <v>960</v>
      </c>
      <c r="D18286" t="s">
        <v>590</v>
      </c>
      <c r="E18286" t="s">
        <v>591</v>
      </c>
      <c r="F18286" t="s">
        <v>261</v>
      </c>
      <c r="G18286" t="s">
        <v>244</v>
      </c>
      <c r="H18286" t="s">
        <v>358</v>
      </c>
      <c r="I18286" t="s">
        <v>307</v>
      </c>
      <c r="K18286" t="s">
        <v>78</v>
      </c>
      <c r="O18286" t="s">
        <v>266</v>
      </c>
      <c r="P18286">
        <v>2050</v>
      </c>
    </row>
    <row r="18287" spans="1:17" hidden="1" x14ac:dyDescent="0.2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hidden="1" x14ac:dyDescent="0.2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hidden="1" x14ac:dyDescent="0.2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hidden="1" x14ac:dyDescent="0.2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hidden="1" x14ac:dyDescent="0.2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hidden="1" x14ac:dyDescent="0.2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hidden="1" x14ac:dyDescent="0.2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hidden="1" x14ac:dyDescent="0.2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hidden="1" x14ac:dyDescent="0.2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hidden="1" x14ac:dyDescent="0.2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hidden="1" x14ac:dyDescent="0.2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hidden="1" x14ac:dyDescent="0.2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hidden="1" x14ac:dyDescent="0.2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hidden="1" x14ac:dyDescent="0.2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hidden="1" x14ac:dyDescent="0.2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hidden="1" x14ac:dyDescent="0.2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hidden="1" x14ac:dyDescent="0.2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hidden="1" x14ac:dyDescent="0.2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hidden="1" x14ac:dyDescent="0.2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hidden="1" x14ac:dyDescent="0.2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hidden="1" x14ac:dyDescent="0.2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hidden="1" x14ac:dyDescent="0.2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hidden="1" x14ac:dyDescent="0.2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hidden="1" x14ac:dyDescent="0.2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hidden="1" x14ac:dyDescent="0.2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hidden="1" x14ac:dyDescent="0.2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hidden="1" x14ac:dyDescent="0.2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hidden="1" x14ac:dyDescent="0.2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hidden="1" x14ac:dyDescent="0.2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hidden="1" x14ac:dyDescent="0.2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hidden="1" x14ac:dyDescent="0.2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hidden="1" x14ac:dyDescent="0.2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hidden="1" x14ac:dyDescent="0.2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hidden="1" x14ac:dyDescent="0.2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hidden="1" x14ac:dyDescent="0.2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hidden="1" x14ac:dyDescent="0.2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hidden="1" x14ac:dyDescent="0.2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hidden="1" x14ac:dyDescent="0.2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hidden="1" x14ac:dyDescent="0.2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hidden="1" x14ac:dyDescent="0.2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hidden="1" x14ac:dyDescent="0.2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hidden="1" x14ac:dyDescent="0.2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hidden="1" x14ac:dyDescent="0.2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hidden="1" x14ac:dyDescent="0.2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hidden="1" x14ac:dyDescent="0.2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hidden="1" x14ac:dyDescent="0.2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hidden="1" x14ac:dyDescent="0.2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hidden="1" x14ac:dyDescent="0.2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hidden="1" x14ac:dyDescent="0.2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hidden="1" x14ac:dyDescent="0.2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hidden="1" x14ac:dyDescent="0.2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hidden="1" x14ac:dyDescent="0.2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hidden="1" x14ac:dyDescent="0.2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hidden="1" x14ac:dyDescent="0.2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hidden="1" x14ac:dyDescent="0.2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hidden="1" x14ac:dyDescent="0.2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hidden="1" x14ac:dyDescent="0.2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hidden="1" x14ac:dyDescent="0.2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hidden="1" x14ac:dyDescent="0.2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hidden="1" x14ac:dyDescent="0.2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hidden="1" x14ac:dyDescent="0.2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hidden="1" x14ac:dyDescent="0.2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hidden="1" x14ac:dyDescent="0.2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hidden="1" x14ac:dyDescent="0.2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hidden="1" x14ac:dyDescent="0.2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hidden="1" x14ac:dyDescent="0.2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hidden="1" x14ac:dyDescent="0.2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hidden="1" x14ac:dyDescent="0.2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hidden="1" x14ac:dyDescent="0.2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hidden="1" x14ac:dyDescent="0.2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hidden="1" x14ac:dyDescent="0.2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hidden="1" x14ac:dyDescent="0.2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hidden="1" x14ac:dyDescent="0.2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hidden="1" x14ac:dyDescent="0.2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hidden="1" x14ac:dyDescent="0.2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hidden="1" x14ac:dyDescent="0.2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hidden="1" x14ac:dyDescent="0.2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hidden="1" x14ac:dyDescent="0.2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hidden="1" x14ac:dyDescent="0.2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hidden="1" x14ac:dyDescent="0.2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hidden="1" x14ac:dyDescent="0.2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hidden="1" x14ac:dyDescent="0.2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hidden="1" x14ac:dyDescent="0.2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hidden="1" x14ac:dyDescent="0.2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hidden="1" x14ac:dyDescent="0.2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hidden="1" x14ac:dyDescent="0.2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hidden="1" x14ac:dyDescent="0.2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hidden="1" x14ac:dyDescent="0.2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hidden="1" x14ac:dyDescent="0.2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hidden="1" x14ac:dyDescent="0.2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hidden="1" x14ac:dyDescent="0.2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hidden="1" x14ac:dyDescent="0.2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hidden="1" x14ac:dyDescent="0.2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hidden="1" x14ac:dyDescent="0.2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hidden="1" x14ac:dyDescent="0.2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hidden="1" x14ac:dyDescent="0.2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hidden="1" x14ac:dyDescent="0.2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hidden="1" x14ac:dyDescent="0.2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hidden="1" x14ac:dyDescent="0.2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hidden="1" x14ac:dyDescent="0.2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hidden="1" x14ac:dyDescent="0.2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hidden="1" x14ac:dyDescent="0.2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hidden="1" x14ac:dyDescent="0.2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hidden="1" x14ac:dyDescent="0.2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hidden="1" x14ac:dyDescent="0.2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hidden="1" x14ac:dyDescent="0.2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hidden="1" x14ac:dyDescent="0.2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hidden="1" x14ac:dyDescent="0.2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hidden="1" x14ac:dyDescent="0.2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hidden="1" x14ac:dyDescent="0.2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hidden="1" x14ac:dyDescent="0.2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hidden="1" x14ac:dyDescent="0.2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hidden="1" x14ac:dyDescent="0.2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hidden="1" x14ac:dyDescent="0.2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hidden="1" x14ac:dyDescent="0.2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hidden="1" x14ac:dyDescent="0.2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hidden="1" x14ac:dyDescent="0.2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hidden="1" x14ac:dyDescent="0.2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hidden="1" x14ac:dyDescent="0.2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hidden="1" x14ac:dyDescent="0.2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hidden="1" x14ac:dyDescent="0.2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hidden="1" x14ac:dyDescent="0.2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hidden="1" x14ac:dyDescent="0.2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hidden="1" x14ac:dyDescent="0.2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hidden="1" x14ac:dyDescent="0.2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hidden="1" x14ac:dyDescent="0.2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hidden="1" x14ac:dyDescent="0.2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hidden="1" x14ac:dyDescent="0.2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hidden="1" x14ac:dyDescent="0.2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hidden="1" x14ac:dyDescent="0.2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hidden="1" x14ac:dyDescent="0.2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hidden="1" x14ac:dyDescent="0.2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hidden="1" x14ac:dyDescent="0.2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hidden="1" x14ac:dyDescent="0.2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hidden="1" x14ac:dyDescent="0.2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hidden="1" x14ac:dyDescent="0.2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hidden="1" x14ac:dyDescent="0.2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hidden="1" x14ac:dyDescent="0.2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hidden="1" x14ac:dyDescent="0.2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hidden="1" x14ac:dyDescent="0.2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hidden="1" x14ac:dyDescent="0.2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hidden="1" x14ac:dyDescent="0.2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hidden="1" x14ac:dyDescent="0.2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hidden="1" x14ac:dyDescent="0.2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hidden="1" x14ac:dyDescent="0.2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hidden="1" x14ac:dyDescent="0.2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hidden="1" x14ac:dyDescent="0.2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hidden="1" x14ac:dyDescent="0.2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hidden="1" x14ac:dyDescent="0.2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hidden="1" x14ac:dyDescent="0.2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hidden="1" x14ac:dyDescent="0.2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hidden="1" x14ac:dyDescent="0.2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hidden="1" x14ac:dyDescent="0.2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hidden="1" x14ac:dyDescent="0.2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hidden="1" x14ac:dyDescent="0.2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hidden="1" x14ac:dyDescent="0.2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hidden="1" x14ac:dyDescent="0.2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hidden="1" x14ac:dyDescent="0.2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hidden="1" x14ac:dyDescent="0.2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hidden="1" x14ac:dyDescent="0.2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hidden="1" x14ac:dyDescent="0.2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hidden="1" x14ac:dyDescent="0.2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hidden="1" x14ac:dyDescent="0.2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hidden="1" x14ac:dyDescent="0.2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hidden="1" x14ac:dyDescent="0.2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hidden="1" x14ac:dyDescent="0.2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hidden="1" x14ac:dyDescent="0.2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hidden="1" x14ac:dyDescent="0.2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hidden="1" x14ac:dyDescent="0.2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hidden="1" x14ac:dyDescent="0.2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hidden="1" x14ac:dyDescent="0.2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hidden="1" x14ac:dyDescent="0.2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hidden="1" x14ac:dyDescent="0.2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hidden="1" x14ac:dyDescent="0.2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hidden="1" x14ac:dyDescent="0.2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hidden="1" x14ac:dyDescent="0.2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hidden="1" x14ac:dyDescent="0.2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hidden="1" x14ac:dyDescent="0.2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hidden="1" x14ac:dyDescent="0.2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hidden="1" x14ac:dyDescent="0.2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hidden="1" x14ac:dyDescent="0.25">
      <c r="A18467" t="s">
        <v>977</v>
      </c>
      <c r="B18467" t="s">
        <v>978</v>
      </c>
      <c r="C18467" t="s">
        <v>979</v>
      </c>
      <c r="D18467" t="s">
        <v>590</v>
      </c>
      <c r="E18467" t="s">
        <v>591</v>
      </c>
      <c r="F18467" t="s">
        <v>261</v>
      </c>
      <c r="G18467" t="s">
        <v>244</v>
      </c>
      <c r="H18467" t="s">
        <v>357</v>
      </c>
      <c r="I18467" t="s">
        <v>299</v>
      </c>
      <c r="K18467" t="s">
        <v>78</v>
      </c>
      <c r="O18467" t="s">
        <v>195</v>
      </c>
      <c r="P18467">
        <v>2020</v>
      </c>
    </row>
    <row r="18468" spans="1:17" hidden="1" x14ac:dyDescent="0.25">
      <c r="A18468" t="s">
        <v>977</v>
      </c>
      <c r="B18468" t="s">
        <v>978</v>
      </c>
      <c r="C18468" t="s">
        <v>979</v>
      </c>
      <c r="D18468" t="s">
        <v>590</v>
      </c>
      <c r="E18468" t="s">
        <v>591</v>
      </c>
      <c r="F18468" t="s">
        <v>261</v>
      </c>
      <c r="G18468" t="s">
        <v>244</v>
      </c>
      <c r="H18468" t="s">
        <v>357</v>
      </c>
      <c r="I18468" t="s">
        <v>299</v>
      </c>
      <c r="K18468" t="s">
        <v>78</v>
      </c>
      <c r="O18468" t="s">
        <v>195</v>
      </c>
      <c r="P18468">
        <v>2025</v>
      </c>
    </row>
    <row r="18469" spans="1:17" hidden="1" x14ac:dyDescent="0.25">
      <c r="A18469" t="s">
        <v>977</v>
      </c>
      <c r="B18469" t="s">
        <v>978</v>
      </c>
      <c r="C18469" t="s">
        <v>979</v>
      </c>
      <c r="D18469" t="s">
        <v>590</v>
      </c>
      <c r="E18469" t="s">
        <v>591</v>
      </c>
      <c r="F18469" t="s">
        <v>261</v>
      </c>
      <c r="G18469" t="s">
        <v>244</v>
      </c>
      <c r="H18469" t="s">
        <v>357</v>
      </c>
      <c r="I18469" t="s">
        <v>299</v>
      </c>
      <c r="K18469" t="s">
        <v>78</v>
      </c>
      <c r="O18469" t="s">
        <v>265</v>
      </c>
      <c r="P18469">
        <v>2025</v>
      </c>
    </row>
    <row r="18470" spans="1:17" hidden="1" x14ac:dyDescent="0.25">
      <c r="A18470" t="s">
        <v>977</v>
      </c>
      <c r="B18470" t="s">
        <v>978</v>
      </c>
      <c r="C18470" t="s">
        <v>979</v>
      </c>
      <c r="D18470" t="s">
        <v>590</v>
      </c>
      <c r="E18470" t="s">
        <v>591</v>
      </c>
      <c r="F18470" t="s">
        <v>261</v>
      </c>
      <c r="G18470" t="s">
        <v>244</v>
      </c>
      <c r="H18470" t="s">
        <v>357</v>
      </c>
      <c r="I18470" t="s">
        <v>299</v>
      </c>
      <c r="K18470" t="s">
        <v>78</v>
      </c>
      <c r="O18470" t="s">
        <v>266</v>
      </c>
      <c r="P18470">
        <v>2025</v>
      </c>
    </row>
    <row r="18471" spans="1:17" hidden="1" x14ac:dyDescent="0.25">
      <c r="A18471" t="s">
        <v>977</v>
      </c>
      <c r="B18471" t="s">
        <v>978</v>
      </c>
      <c r="C18471" t="s">
        <v>979</v>
      </c>
      <c r="D18471" t="s">
        <v>590</v>
      </c>
      <c r="E18471" t="s">
        <v>591</v>
      </c>
      <c r="F18471" t="s">
        <v>261</v>
      </c>
      <c r="G18471" t="s">
        <v>244</v>
      </c>
      <c r="H18471" t="s">
        <v>357</v>
      </c>
      <c r="I18471" t="s">
        <v>299</v>
      </c>
      <c r="K18471" t="s">
        <v>78</v>
      </c>
      <c r="O18471" t="s">
        <v>195</v>
      </c>
      <c r="P18471">
        <v>2030</v>
      </c>
    </row>
    <row r="18472" spans="1:17" hidden="1" x14ac:dyDescent="0.25">
      <c r="A18472" t="s">
        <v>977</v>
      </c>
      <c r="B18472" t="s">
        <v>978</v>
      </c>
      <c r="C18472" t="s">
        <v>979</v>
      </c>
      <c r="D18472" t="s">
        <v>590</v>
      </c>
      <c r="E18472" t="s">
        <v>591</v>
      </c>
      <c r="F18472" t="s">
        <v>261</v>
      </c>
      <c r="G18472" t="s">
        <v>244</v>
      </c>
      <c r="H18472" t="s">
        <v>357</v>
      </c>
      <c r="I18472" t="s">
        <v>299</v>
      </c>
      <c r="K18472" t="s">
        <v>78</v>
      </c>
      <c r="O18472" t="s">
        <v>195</v>
      </c>
      <c r="P18472">
        <v>2040</v>
      </c>
    </row>
    <row r="18473" spans="1:17" hidden="1" x14ac:dyDescent="0.25">
      <c r="A18473" t="s">
        <v>977</v>
      </c>
      <c r="B18473" t="s">
        <v>978</v>
      </c>
      <c r="C18473" t="s">
        <v>979</v>
      </c>
      <c r="D18473" t="s">
        <v>590</v>
      </c>
      <c r="E18473" t="s">
        <v>591</v>
      </c>
      <c r="F18473" t="s">
        <v>261</v>
      </c>
      <c r="G18473" t="s">
        <v>244</v>
      </c>
      <c r="H18473" t="s">
        <v>357</v>
      </c>
      <c r="I18473" t="s">
        <v>299</v>
      </c>
      <c r="K18473" t="s">
        <v>78</v>
      </c>
      <c r="O18473" t="s">
        <v>195</v>
      </c>
      <c r="P18473">
        <v>2050</v>
      </c>
    </row>
    <row r="18474" spans="1:17" hidden="1" x14ac:dyDescent="0.25">
      <c r="A18474" t="s">
        <v>977</v>
      </c>
      <c r="B18474" t="s">
        <v>978</v>
      </c>
      <c r="C18474" t="s">
        <v>979</v>
      </c>
      <c r="D18474" t="s">
        <v>590</v>
      </c>
      <c r="E18474" t="s">
        <v>591</v>
      </c>
      <c r="F18474" t="s">
        <v>261</v>
      </c>
      <c r="G18474" t="s">
        <v>244</v>
      </c>
      <c r="H18474" t="s">
        <v>357</v>
      </c>
      <c r="I18474" t="s">
        <v>299</v>
      </c>
      <c r="K18474" t="s">
        <v>78</v>
      </c>
      <c r="O18474" t="s">
        <v>265</v>
      </c>
      <c r="P18474">
        <v>2050</v>
      </c>
    </row>
    <row r="18475" spans="1:17" hidden="1" x14ac:dyDescent="0.25">
      <c r="A18475" t="s">
        <v>977</v>
      </c>
      <c r="B18475" t="s">
        <v>978</v>
      </c>
      <c r="C18475" t="s">
        <v>979</v>
      </c>
      <c r="D18475" t="s">
        <v>590</v>
      </c>
      <c r="E18475" t="s">
        <v>591</v>
      </c>
      <c r="F18475" t="s">
        <v>261</v>
      </c>
      <c r="G18475" t="s">
        <v>244</v>
      </c>
      <c r="H18475" t="s">
        <v>357</v>
      </c>
      <c r="I18475" t="s">
        <v>299</v>
      </c>
      <c r="K18475" t="s">
        <v>78</v>
      </c>
      <c r="O18475" t="s">
        <v>266</v>
      </c>
      <c r="P18475">
        <v>2050</v>
      </c>
    </row>
    <row r="18476" spans="1:17" hidden="1" x14ac:dyDescent="0.2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hidden="1" x14ac:dyDescent="0.2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hidden="1" x14ac:dyDescent="0.2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hidden="1" x14ac:dyDescent="0.2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hidden="1" x14ac:dyDescent="0.2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hidden="1" x14ac:dyDescent="0.2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hidden="1" x14ac:dyDescent="0.2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hidden="1" x14ac:dyDescent="0.2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hidden="1" x14ac:dyDescent="0.2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hidden="1" x14ac:dyDescent="0.2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hidden="1" x14ac:dyDescent="0.2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hidden="1" x14ac:dyDescent="0.2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hidden="1" x14ac:dyDescent="0.2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hidden="1" x14ac:dyDescent="0.2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hidden="1" x14ac:dyDescent="0.2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hidden="1" x14ac:dyDescent="0.2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hidden="1" x14ac:dyDescent="0.2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hidden="1" x14ac:dyDescent="0.2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hidden="1" x14ac:dyDescent="0.2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hidden="1" x14ac:dyDescent="0.2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hidden="1" x14ac:dyDescent="0.2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hidden="1" x14ac:dyDescent="0.2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hidden="1" x14ac:dyDescent="0.2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hidden="1" x14ac:dyDescent="0.2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hidden="1" x14ac:dyDescent="0.2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hidden="1" x14ac:dyDescent="0.2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hidden="1" x14ac:dyDescent="0.2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hidden="1" x14ac:dyDescent="0.25">
      <c r="A18503" t="s">
        <v>977</v>
      </c>
      <c r="B18503" t="s">
        <v>978</v>
      </c>
      <c r="C18503" t="s">
        <v>979</v>
      </c>
      <c r="D18503" t="s">
        <v>590</v>
      </c>
      <c r="E18503" t="s">
        <v>591</v>
      </c>
      <c r="F18503" t="s">
        <v>261</v>
      </c>
      <c r="G18503" t="s">
        <v>244</v>
      </c>
      <c r="H18503" t="s">
        <v>358</v>
      </c>
      <c r="I18503" t="s">
        <v>307</v>
      </c>
      <c r="K18503" t="s">
        <v>78</v>
      </c>
      <c r="O18503" t="s">
        <v>195</v>
      </c>
      <c r="P18503">
        <v>2020</v>
      </c>
    </row>
    <row r="18504" spans="1:17" hidden="1" x14ac:dyDescent="0.25">
      <c r="A18504" t="s">
        <v>977</v>
      </c>
      <c r="B18504" t="s">
        <v>978</v>
      </c>
      <c r="C18504" t="s">
        <v>979</v>
      </c>
      <c r="D18504" t="s">
        <v>590</v>
      </c>
      <c r="E18504" t="s">
        <v>591</v>
      </c>
      <c r="F18504" t="s">
        <v>261</v>
      </c>
      <c r="G18504" t="s">
        <v>244</v>
      </c>
      <c r="H18504" t="s">
        <v>358</v>
      </c>
      <c r="I18504" t="s">
        <v>307</v>
      </c>
      <c r="K18504" t="s">
        <v>78</v>
      </c>
      <c r="O18504" t="s">
        <v>195</v>
      </c>
      <c r="P18504">
        <v>2025</v>
      </c>
    </row>
    <row r="18505" spans="1:17" hidden="1" x14ac:dyDescent="0.25">
      <c r="A18505" t="s">
        <v>977</v>
      </c>
      <c r="B18505" t="s">
        <v>978</v>
      </c>
      <c r="C18505" t="s">
        <v>979</v>
      </c>
      <c r="D18505" t="s">
        <v>590</v>
      </c>
      <c r="E18505" t="s">
        <v>591</v>
      </c>
      <c r="F18505" t="s">
        <v>261</v>
      </c>
      <c r="G18505" t="s">
        <v>244</v>
      </c>
      <c r="H18505" t="s">
        <v>358</v>
      </c>
      <c r="I18505" t="s">
        <v>307</v>
      </c>
      <c r="K18505" t="s">
        <v>78</v>
      </c>
      <c r="O18505" t="s">
        <v>265</v>
      </c>
      <c r="P18505">
        <v>2025</v>
      </c>
    </row>
    <row r="18506" spans="1:17" hidden="1" x14ac:dyDescent="0.25">
      <c r="A18506" t="s">
        <v>977</v>
      </c>
      <c r="B18506" t="s">
        <v>978</v>
      </c>
      <c r="C18506" t="s">
        <v>979</v>
      </c>
      <c r="D18506" t="s">
        <v>590</v>
      </c>
      <c r="E18506" t="s">
        <v>591</v>
      </c>
      <c r="F18506" t="s">
        <v>261</v>
      </c>
      <c r="G18506" t="s">
        <v>244</v>
      </c>
      <c r="H18506" t="s">
        <v>358</v>
      </c>
      <c r="I18506" t="s">
        <v>307</v>
      </c>
      <c r="K18506" t="s">
        <v>78</v>
      </c>
      <c r="O18506" t="s">
        <v>266</v>
      </c>
      <c r="P18506">
        <v>2025</v>
      </c>
    </row>
    <row r="18507" spans="1:17" hidden="1" x14ac:dyDescent="0.25">
      <c r="A18507" t="s">
        <v>977</v>
      </c>
      <c r="B18507" t="s">
        <v>978</v>
      </c>
      <c r="C18507" t="s">
        <v>979</v>
      </c>
      <c r="D18507" t="s">
        <v>590</v>
      </c>
      <c r="E18507" t="s">
        <v>591</v>
      </c>
      <c r="F18507" t="s">
        <v>261</v>
      </c>
      <c r="G18507" t="s">
        <v>244</v>
      </c>
      <c r="H18507" t="s">
        <v>358</v>
      </c>
      <c r="I18507" t="s">
        <v>307</v>
      </c>
      <c r="K18507" t="s">
        <v>78</v>
      </c>
      <c r="O18507" t="s">
        <v>195</v>
      </c>
      <c r="P18507">
        <v>2030</v>
      </c>
    </row>
    <row r="18508" spans="1:17" hidden="1" x14ac:dyDescent="0.25">
      <c r="A18508" t="s">
        <v>977</v>
      </c>
      <c r="B18508" t="s">
        <v>978</v>
      </c>
      <c r="C18508" t="s">
        <v>979</v>
      </c>
      <c r="D18508" t="s">
        <v>590</v>
      </c>
      <c r="E18508" t="s">
        <v>591</v>
      </c>
      <c r="F18508" t="s">
        <v>261</v>
      </c>
      <c r="G18508" t="s">
        <v>244</v>
      </c>
      <c r="H18508" t="s">
        <v>358</v>
      </c>
      <c r="I18508" t="s">
        <v>307</v>
      </c>
      <c r="K18508" t="s">
        <v>78</v>
      </c>
      <c r="O18508" t="s">
        <v>195</v>
      </c>
      <c r="P18508">
        <v>2040</v>
      </c>
    </row>
    <row r="18509" spans="1:17" hidden="1" x14ac:dyDescent="0.25">
      <c r="A18509" t="s">
        <v>977</v>
      </c>
      <c r="B18509" t="s">
        <v>978</v>
      </c>
      <c r="C18509" t="s">
        <v>979</v>
      </c>
      <c r="D18509" t="s">
        <v>590</v>
      </c>
      <c r="E18509" t="s">
        <v>591</v>
      </c>
      <c r="F18509" t="s">
        <v>261</v>
      </c>
      <c r="G18509" t="s">
        <v>244</v>
      </c>
      <c r="H18509" t="s">
        <v>358</v>
      </c>
      <c r="I18509" t="s">
        <v>307</v>
      </c>
      <c r="K18509" t="s">
        <v>78</v>
      </c>
      <c r="O18509" t="s">
        <v>195</v>
      </c>
      <c r="P18509">
        <v>2050</v>
      </c>
    </row>
    <row r="18510" spans="1:17" hidden="1" x14ac:dyDescent="0.25">
      <c r="A18510" t="s">
        <v>977</v>
      </c>
      <c r="B18510" t="s">
        <v>978</v>
      </c>
      <c r="C18510" t="s">
        <v>979</v>
      </c>
      <c r="D18510" t="s">
        <v>590</v>
      </c>
      <c r="E18510" t="s">
        <v>591</v>
      </c>
      <c r="F18510" t="s">
        <v>261</v>
      </c>
      <c r="G18510" t="s">
        <v>244</v>
      </c>
      <c r="H18510" t="s">
        <v>358</v>
      </c>
      <c r="I18510" t="s">
        <v>307</v>
      </c>
      <c r="K18510" t="s">
        <v>78</v>
      </c>
      <c r="O18510" t="s">
        <v>265</v>
      </c>
      <c r="P18510">
        <v>2050</v>
      </c>
    </row>
    <row r="18511" spans="1:17" hidden="1" x14ac:dyDescent="0.25">
      <c r="A18511" t="s">
        <v>977</v>
      </c>
      <c r="B18511" t="s">
        <v>978</v>
      </c>
      <c r="C18511" t="s">
        <v>979</v>
      </c>
      <c r="D18511" t="s">
        <v>590</v>
      </c>
      <c r="E18511" t="s">
        <v>591</v>
      </c>
      <c r="F18511" t="s">
        <v>261</v>
      </c>
      <c r="G18511" t="s">
        <v>244</v>
      </c>
      <c r="H18511" t="s">
        <v>358</v>
      </c>
      <c r="I18511" t="s">
        <v>307</v>
      </c>
      <c r="K18511" t="s">
        <v>78</v>
      </c>
      <c r="O18511" t="s">
        <v>266</v>
      </c>
      <c r="P18511">
        <v>2050</v>
      </c>
    </row>
    <row r="18512" spans="1:17" hidden="1" x14ac:dyDescent="0.2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hidden="1" x14ac:dyDescent="0.2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hidden="1" x14ac:dyDescent="0.2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hidden="1" x14ac:dyDescent="0.2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hidden="1" x14ac:dyDescent="0.2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hidden="1" x14ac:dyDescent="0.2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hidden="1" x14ac:dyDescent="0.2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hidden="1" x14ac:dyDescent="0.2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hidden="1" x14ac:dyDescent="0.2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hidden="1" x14ac:dyDescent="0.2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hidden="1" x14ac:dyDescent="0.2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hidden="1" x14ac:dyDescent="0.2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hidden="1" x14ac:dyDescent="0.2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hidden="1" x14ac:dyDescent="0.2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hidden="1" x14ac:dyDescent="0.2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hidden="1" x14ac:dyDescent="0.2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hidden="1" x14ac:dyDescent="0.2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hidden="1" x14ac:dyDescent="0.2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hidden="1" x14ac:dyDescent="0.2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hidden="1" x14ac:dyDescent="0.2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hidden="1" x14ac:dyDescent="0.2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hidden="1" x14ac:dyDescent="0.2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hidden="1" x14ac:dyDescent="0.2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hidden="1" x14ac:dyDescent="0.2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hidden="1" x14ac:dyDescent="0.2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hidden="1" x14ac:dyDescent="0.2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hidden="1" x14ac:dyDescent="0.2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hidden="1" x14ac:dyDescent="0.2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hidden="1" x14ac:dyDescent="0.2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hidden="1" x14ac:dyDescent="0.2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hidden="1" x14ac:dyDescent="0.2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hidden="1" x14ac:dyDescent="0.2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hidden="1" x14ac:dyDescent="0.2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hidden="1" x14ac:dyDescent="0.2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hidden="1" x14ac:dyDescent="0.2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hidden="1" x14ac:dyDescent="0.2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hidden="1" x14ac:dyDescent="0.2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hidden="1" x14ac:dyDescent="0.2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hidden="1" x14ac:dyDescent="0.2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hidden="1" x14ac:dyDescent="0.2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hidden="1" x14ac:dyDescent="0.2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hidden="1" x14ac:dyDescent="0.2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hidden="1" x14ac:dyDescent="0.2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hidden="1" x14ac:dyDescent="0.2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hidden="1" x14ac:dyDescent="0.2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hidden="1" x14ac:dyDescent="0.2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hidden="1" x14ac:dyDescent="0.2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hidden="1" x14ac:dyDescent="0.2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hidden="1" x14ac:dyDescent="0.2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hidden="1" x14ac:dyDescent="0.2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hidden="1" x14ac:dyDescent="0.2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hidden="1" x14ac:dyDescent="0.2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hidden="1" x14ac:dyDescent="0.2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hidden="1" x14ac:dyDescent="0.2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hidden="1" x14ac:dyDescent="0.2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hidden="1" x14ac:dyDescent="0.2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hidden="1" x14ac:dyDescent="0.2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hidden="1" x14ac:dyDescent="0.2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hidden="1" x14ac:dyDescent="0.2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hidden="1" x14ac:dyDescent="0.2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hidden="1" x14ac:dyDescent="0.2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hidden="1" x14ac:dyDescent="0.2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hidden="1" x14ac:dyDescent="0.2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hidden="1" x14ac:dyDescent="0.2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hidden="1" x14ac:dyDescent="0.2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hidden="1" x14ac:dyDescent="0.2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hidden="1" x14ac:dyDescent="0.2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hidden="1" x14ac:dyDescent="0.2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hidden="1" x14ac:dyDescent="0.2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hidden="1" x14ac:dyDescent="0.2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hidden="1" x14ac:dyDescent="0.2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hidden="1" x14ac:dyDescent="0.2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hidden="1" x14ac:dyDescent="0.2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hidden="1" x14ac:dyDescent="0.2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hidden="1" x14ac:dyDescent="0.2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hidden="1" x14ac:dyDescent="0.2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hidden="1" x14ac:dyDescent="0.2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hidden="1" x14ac:dyDescent="0.2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hidden="1" x14ac:dyDescent="0.2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hidden="1" x14ac:dyDescent="0.2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hidden="1" x14ac:dyDescent="0.2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hidden="1" x14ac:dyDescent="0.2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hidden="1" x14ac:dyDescent="0.2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hidden="1" x14ac:dyDescent="0.2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hidden="1" x14ac:dyDescent="0.2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hidden="1" x14ac:dyDescent="0.2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hidden="1" x14ac:dyDescent="0.2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hidden="1" x14ac:dyDescent="0.2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hidden="1" x14ac:dyDescent="0.2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hidden="1" x14ac:dyDescent="0.2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C3598-0466-4740-A692-78778D846819}">
  <dimension ref="A1:AI116"/>
  <sheetViews>
    <sheetView topLeftCell="A3" workbookViewId="0"/>
  </sheetViews>
  <sheetFormatPr defaultColWidth="9.140625" defaultRowHeight="9" x14ac:dyDescent="0.15"/>
  <cols>
    <col min="1" max="1" width="4.140625" style="143" customWidth="1"/>
    <col min="2" max="2" width="29.28515625" style="143" customWidth="1"/>
    <col min="3" max="11" width="8.28515625" style="143" customWidth="1"/>
    <col min="12" max="13" width="5.28515625" style="143" customWidth="1"/>
    <col min="14" max="15" width="27.5703125" style="143" customWidth="1"/>
    <col min="16" max="16" width="4.42578125" style="143" customWidth="1"/>
    <col min="17" max="20" width="0" style="146" hidden="1" customWidth="1"/>
    <col min="21" max="21" width="30.7109375" style="146" customWidth="1"/>
    <col min="22" max="22" width="7.85546875" style="146" customWidth="1"/>
    <col min="23" max="23" width="8" style="146" customWidth="1"/>
    <col min="24" max="24" width="6" style="146" customWidth="1"/>
    <col min="25" max="25" width="5.7109375" style="146" customWidth="1"/>
    <col min="26" max="27" width="6.140625" style="146" customWidth="1"/>
    <col min="28" max="28" width="9.140625" style="146"/>
    <col min="29" max="29" width="30.140625" style="146" customWidth="1"/>
    <col min="30" max="30" width="10.28515625" style="146" customWidth="1"/>
    <col min="31" max="31" width="9.7109375" style="146" customWidth="1"/>
    <col min="32" max="32" width="10" style="146" customWidth="1"/>
    <col min="33" max="33" width="7.85546875" style="146" customWidth="1"/>
    <col min="34" max="34" width="7.140625" style="146" customWidth="1"/>
    <col min="35" max="35" width="7.7109375" style="146" customWidth="1"/>
    <col min="36" max="16384" width="9.140625" style="146"/>
  </cols>
  <sheetData>
    <row r="1" spans="1:35" hidden="1" x14ac:dyDescent="0.15">
      <c r="B1" s="144" t="s">
        <v>1969</v>
      </c>
      <c r="C1" s="145" t="s">
        <v>1970</v>
      </c>
    </row>
    <row r="2" spans="1:35" hidden="1" x14ac:dyDescent="0.15"/>
    <row r="3" spans="1:35" ht="15" customHeight="1" x14ac:dyDescent="0.15">
      <c r="A3" s="147"/>
      <c r="B3" s="148" t="s">
        <v>1</v>
      </c>
      <c r="C3" s="274" t="s">
        <v>1971</v>
      </c>
      <c r="D3" s="275"/>
      <c r="E3" s="275"/>
      <c r="F3" s="275"/>
      <c r="G3" s="275"/>
      <c r="H3" s="275"/>
      <c r="I3" s="275"/>
      <c r="J3" s="275"/>
      <c r="K3" s="275"/>
      <c r="L3" s="275"/>
      <c r="M3" s="275"/>
      <c r="N3" s="276"/>
      <c r="O3" s="149"/>
      <c r="U3" s="150"/>
      <c r="V3" s="277"/>
      <c r="W3" s="278"/>
      <c r="X3" s="278"/>
      <c r="Y3" s="278"/>
      <c r="Z3" s="278"/>
      <c r="AA3" s="278"/>
      <c r="AC3" s="150"/>
      <c r="AD3" s="279"/>
      <c r="AE3" s="280"/>
      <c r="AF3" s="280"/>
      <c r="AG3" s="280"/>
      <c r="AH3" s="280"/>
      <c r="AI3" s="280"/>
    </row>
    <row r="4" spans="1:35" ht="25.5" customHeight="1" x14ac:dyDescent="0.15">
      <c r="A4" s="147"/>
      <c r="B4" s="151"/>
      <c r="C4" s="152">
        <v>2015</v>
      </c>
      <c r="D4" s="152">
        <v>2020</v>
      </c>
      <c r="E4" s="152">
        <v>2030</v>
      </c>
      <c r="F4" s="152">
        <v>2040</v>
      </c>
      <c r="G4" s="152">
        <v>2050</v>
      </c>
      <c r="H4" s="274" t="s">
        <v>986</v>
      </c>
      <c r="I4" s="276"/>
      <c r="J4" s="274" t="s">
        <v>1972</v>
      </c>
      <c r="K4" s="276"/>
      <c r="L4" s="152" t="s">
        <v>988</v>
      </c>
      <c r="M4" s="152" t="s">
        <v>989</v>
      </c>
      <c r="N4" s="152" t="s">
        <v>1973</v>
      </c>
      <c r="O4" s="153"/>
      <c r="U4" s="154"/>
      <c r="V4" s="149"/>
      <c r="W4" s="149"/>
      <c r="X4" s="149"/>
      <c r="Y4" s="149"/>
      <c r="Z4" s="149"/>
      <c r="AA4" s="149"/>
      <c r="AC4" s="154"/>
      <c r="AD4" s="149"/>
      <c r="AE4" s="149"/>
      <c r="AF4" s="149"/>
      <c r="AG4" s="149"/>
      <c r="AH4" s="149"/>
      <c r="AI4" s="149"/>
    </row>
    <row r="5" spans="1:35" ht="15" customHeight="1" x14ac:dyDescent="0.15">
      <c r="A5" s="147"/>
      <c r="B5" s="272" t="s">
        <v>196</v>
      </c>
      <c r="C5" s="273"/>
      <c r="D5" s="273"/>
      <c r="E5" s="273"/>
      <c r="F5" s="273"/>
      <c r="G5" s="273"/>
      <c r="H5" s="155" t="s">
        <v>990</v>
      </c>
      <c r="I5" s="155" t="s">
        <v>991</v>
      </c>
      <c r="J5" s="155" t="s">
        <v>990</v>
      </c>
      <c r="K5" s="155" t="s">
        <v>991</v>
      </c>
      <c r="L5" s="156"/>
      <c r="M5" s="157"/>
      <c r="N5" s="158"/>
      <c r="O5" s="153"/>
      <c r="U5" s="269"/>
      <c r="V5" s="269"/>
      <c r="W5" s="269"/>
      <c r="X5" s="269"/>
      <c r="Y5" s="269"/>
      <c r="Z5" s="269"/>
      <c r="AA5" s="269"/>
      <c r="AC5" s="269"/>
      <c r="AD5" s="269"/>
      <c r="AE5" s="269"/>
      <c r="AF5" s="269"/>
      <c r="AG5" s="269"/>
      <c r="AH5" s="269"/>
      <c r="AI5" s="269"/>
    </row>
    <row r="6" spans="1:35" ht="15" customHeight="1" x14ac:dyDescent="0.15">
      <c r="A6" s="147"/>
      <c r="B6" s="159" t="s">
        <v>992</v>
      </c>
      <c r="C6" s="266" t="s">
        <v>1974</v>
      </c>
      <c r="D6" s="266"/>
      <c r="E6" s="266"/>
      <c r="F6" s="266"/>
      <c r="G6" s="266"/>
      <c r="H6" s="160"/>
      <c r="I6" s="160"/>
      <c r="J6" s="160"/>
      <c r="K6" s="160"/>
      <c r="L6" s="160"/>
      <c r="M6" s="160"/>
      <c r="N6" s="161" t="s">
        <v>1975</v>
      </c>
      <c r="O6" s="153"/>
      <c r="U6" s="154"/>
      <c r="V6" s="162"/>
      <c r="W6" s="162"/>
      <c r="X6" s="162"/>
      <c r="Y6" s="162"/>
      <c r="Z6" s="162"/>
      <c r="AA6" s="162"/>
      <c r="AC6" s="154"/>
      <c r="AD6" s="267"/>
      <c r="AE6" s="264"/>
      <c r="AF6" s="264"/>
      <c r="AG6" s="264"/>
      <c r="AH6" s="264"/>
      <c r="AI6" s="264"/>
    </row>
    <row r="7" spans="1:35" ht="18" x14ac:dyDescent="0.15">
      <c r="A7" s="147"/>
      <c r="B7" s="159" t="s">
        <v>994</v>
      </c>
      <c r="C7" s="266" t="s">
        <v>1976</v>
      </c>
      <c r="D7" s="266"/>
      <c r="E7" s="266"/>
      <c r="F7" s="266"/>
      <c r="G7" s="266"/>
      <c r="H7" s="160"/>
      <c r="I7" s="160"/>
      <c r="J7" s="160"/>
      <c r="K7" s="160"/>
      <c r="L7" s="160"/>
      <c r="M7" s="160"/>
      <c r="N7" s="161" t="s">
        <v>1977</v>
      </c>
      <c r="O7" s="153"/>
      <c r="U7" s="154"/>
      <c r="V7" s="162"/>
      <c r="W7" s="162"/>
      <c r="X7" s="163"/>
      <c r="Y7" s="163"/>
      <c r="Z7" s="163"/>
      <c r="AA7" s="162"/>
      <c r="AC7" s="154"/>
      <c r="AD7" s="162"/>
      <c r="AE7" s="162"/>
      <c r="AF7" s="162"/>
      <c r="AG7" s="162"/>
      <c r="AH7" s="162"/>
      <c r="AI7" s="162"/>
    </row>
    <row r="8" spans="1:35" ht="14.45" customHeight="1" x14ac:dyDescent="0.15">
      <c r="A8" s="147"/>
      <c r="B8" s="164" t="s">
        <v>996</v>
      </c>
      <c r="C8" s="160">
        <v>150000</v>
      </c>
      <c r="D8" s="160">
        <v>150000</v>
      </c>
      <c r="E8" s="160">
        <v>150000</v>
      </c>
      <c r="F8" s="160">
        <v>150000</v>
      </c>
      <c r="G8" s="160">
        <v>150000</v>
      </c>
      <c r="H8" s="160">
        <v>150000</v>
      </c>
      <c r="I8" s="160">
        <v>150000</v>
      </c>
      <c r="J8" s="160">
        <v>150000</v>
      </c>
      <c r="K8" s="160">
        <v>150000</v>
      </c>
      <c r="L8" s="160" t="s">
        <v>200</v>
      </c>
      <c r="M8" s="160" t="s">
        <v>1978</v>
      </c>
      <c r="N8" s="161"/>
      <c r="O8" s="153"/>
      <c r="U8" s="154"/>
      <c r="V8" s="162"/>
      <c r="W8" s="162"/>
      <c r="X8" s="165"/>
      <c r="Y8" s="165"/>
      <c r="Z8" s="165"/>
      <c r="AA8" s="165"/>
      <c r="AC8" s="154"/>
      <c r="AD8" s="162"/>
      <c r="AE8" s="162"/>
      <c r="AF8" s="162"/>
      <c r="AG8" s="162"/>
      <c r="AH8" s="162"/>
      <c r="AI8" s="162"/>
    </row>
    <row r="9" spans="1:35" ht="13.5" customHeight="1" x14ac:dyDescent="0.15">
      <c r="A9" s="147"/>
      <c r="B9" s="159" t="s">
        <v>998</v>
      </c>
      <c r="C9" s="160" t="s">
        <v>31</v>
      </c>
      <c r="D9" s="160" t="s">
        <v>31</v>
      </c>
      <c r="E9" s="160" t="s">
        <v>31</v>
      </c>
      <c r="F9" s="160" t="s">
        <v>31</v>
      </c>
      <c r="G9" s="160" t="s">
        <v>31</v>
      </c>
      <c r="H9" s="160" t="s">
        <v>31</v>
      </c>
      <c r="I9" s="160" t="s">
        <v>31</v>
      </c>
      <c r="J9" s="160" t="s">
        <v>31</v>
      </c>
      <c r="K9" s="160" t="s">
        <v>31</v>
      </c>
      <c r="L9" s="160"/>
      <c r="M9" s="160"/>
      <c r="N9" s="161"/>
      <c r="O9" s="153"/>
      <c r="U9" s="154"/>
      <c r="V9" s="162"/>
      <c r="W9" s="162"/>
      <c r="X9" s="165"/>
      <c r="Y9" s="165"/>
      <c r="Z9" s="162"/>
      <c r="AA9" s="165"/>
      <c r="AC9" s="154"/>
      <c r="AD9" s="162"/>
      <c r="AE9" s="165"/>
      <c r="AF9" s="165"/>
      <c r="AG9" s="165"/>
      <c r="AH9" s="162"/>
      <c r="AI9" s="162"/>
    </row>
    <row r="10" spans="1:35" ht="14.45" customHeight="1" x14ac:dyDescent="0.15">
      <c r="A10" s="147"/>
      <c r="B10" s="159" t="s">
        <v>1000</v>
      </c>
      <c r="C10" s="160">
        <v>180</v>
      </c>
      <c r="D10" s="160">
        <v>175</v>
      </c>
      <c r="E10" s="160">
        <v>170</v>
      </c>
      <c r="F10" s="160">
        <v>150</v>
      </c>
      <c r="G10" s="160">
        <v>150</v>
      </c>
      <c r="H10" s="160">
        <v>150</v>
      </c>
      <c r="I10" s="160">
        <v>150</v>
      </c>
      <c r="J10" s="160">
        <v>150</v>
      </c>
      <c r="K10" s="160">
        <v>150</v>
      </c>
      <c r="L10" s="160" t="s">
        <v>228</v>
      </c>
      <c r="M10" s="160" t="s">
        <v>1978</v>
      </c>
      <c r="N10" s="161"/>
      <c r="O10" s="153"/>
      <c r="U10" s="154"/>
      <c r="V10" s="162"/>
      <c r="W10" s="162"/>
      <c r="X10" s="165"/>
      <c r="Y10" s="165"/>
      <c r="Z10" s="165"/>
      <c r="AA10" s="165"/>
      <c r="AC10" s="147"/>
      <c r="AD10" s="165"/>
      <c r="AE10" s="165"/>
      <c r="AF10" s="165"/>
      <c r="AG10" s="165"/>
      <c r="AH10" s="165"/>
      <c r="AI10" s="162"/>
    </row>
    <row r="11" spans="1:35" ht="14.45" customHeight="1" x14ac:dyDescent="0.15">
      <c r="A11" s="147"/>
      <c r="B11" s="166" t="s">
        <v>1979</v>
      </c>
      <c r="C11" s="167">
        <v>0.99</v>
      </c>
      <c r="D11" s="167">
        <v>0.99</v>
      </c>
      <c r="E11" s="167">
        <v>0.99</v>
      </c>
      <c r="F11" s="167">
        <v>0.99</v>
      </c>
      <c r="G11" s="167">
        <v>0.99</v>
      </c>
      <c r="H11" s="167">
        <v>0.99</v>
      </c>
      <c r="I11" s="167">
        <v>0.99</v>
      </c>
      <c r="J11" s="167">
        <v>0.99</v>
      </c>
      <c r="K11" s="167">
        <v>0.99</v>
      </c>
      <c r="L11" s="168"/>
      <c r="M11" s="160" t="s">
        <v>1978</v>
      </c>
      <c r="N11" s="161"/>
      <c r="O11" s="153"/>
      <c r="U11" s="154"/>
      <c r="V11" s="162"/>
      <c r="W11" s="162"/>
      <c r="X11" s="165"/>
      <c r="Y11" s="165"/>
      <c r="Z11" s="165"/>
      <c r="AA11" s="165"/>
      <c r="AC11" s="147"/>
      <c r="AD11" s="165"/>
      <c r="AE11" s="165"/>
      <c r="AF11" s="165"/>
      <c r="AG11" s="165"/>
      <c r="AH11" s="165"/>
      <c r="AI11" s="162"/>
    </row>
    <row r="12" spans="1:35" ht="14.45" customHeight="1" x14ac:dyDescent="0.15">
      <c r="A12" s="147"/>
      <c r="B12" s="169" t="s">
        <v>1980</v>
      </c>
      <c r="C12" s="167">
        <v>0.99</v>
      </c>
      <c r="D12" s="167">
        <v>0.99</v>
      </c>
      <c r="E12" s="167">
        <v>0.99</v>
      </c>
      <c r="F12" s="167">
        <v>0.99</v>
      </c>
      <c r="G12" s="167">
        <v>0.99</v>
      </c>
      <c r="H12" s="167">
        <v>0.98</v>
      </c>
      <c r="I12" s="167">
        <v>0.99</v>
      </c>
      <c r="J12" s="167">
        <v>0.99</v>
      </c>
      <c r="K12" s="167">
        <v>0.99</v>
      </c>
      <c r="L12" s="160"/>
      <c r="M12" s="160" t="s">
        <v>1978</v>
      </c>
      <c r="N12" s="161"/>
      <c r="O12" s="153"/>
      <c r="U12" s="154"/>
      <c r="V12" s="162"/>
      <c r="W12" s="162"/>
      <c r="X12" s="165"/>
      <c r="Y12" s="165"/>
      <c r="Z12" s="165"/>
      <c r="AA12" s="165"/>
      <c r="AC12" s="154"/>
      <c r="AD12" s="162"/>
      <c r="AE12" s="162"/>
      <c r="AF12" s="162"/>
      <c r="AG12" s="162"/>
      <c r="AH12" s="162"/>
      <c r="AI12" s="162"/>
    </row>
    <row r="13" spans="1:35" ht="14.45" customHeight="1" x14ac:dyDescent="0.15">
      <c r="A13" s="147"/>
      <c r="B13" s="169" t="s">
        <v>1981</v>
      </c>
      <c r="C13" s="170" t="s">
        <v>1982</v>
      </c>
      <c r="D13" s="170" t="s">
        <v>1982</v>
      </c>
      <c r="E13" s="170" t="s">
        <v>1982</v>
      </c>
      <c r="F13" s="170" t="s">
        <v>1982</v>
      </c>
      <c r="G13" s="170" t="s">
        <v>1982</v>
      </c>
      <c r="H13" s="170" t="s">
        <v>1982</v>
      </c>
      <c r="I13" s="170" t="s">
        <v>1982</v>
      </c>
      <c r="J13" s="170" t="s">
        <v>1982</v>
      </c>
      <c r="K13" s="170" t="s">
        <v>1982</v>
      </c>
      <c r="L13" s="160"/>
      <c r="M13" s="160" t="s">
        <v>1978</v>
      </c>
      <c r="N13" s="161"/>
      <c r="O13" s="153"/>
      <c r="U13" s="154"/>
      <c r="V13" s="162"/>
      <c r="W13" s="162"/>
      <c r="X13" s="165"/>
      <c r="Y13" s="165"/>
      <c r="Z13" s="165"/>
      <c r="AA13" s="165"/>
      <c r="AC13" s="154"/>
      <c r="AD13" s="162"/>
      <c r="AE13" s="162"/>
      <c r="AF13" s="162"/>
      <c r="AG13" s="162"/>
      <c r="AH13" s="162"/>
      <c r="AI13" s="162"/>
    </row>
    <row r="14" spans="1:35" ht="14.45" customHeight="1" x14ac:dyDescent="0.15">
      <c r="A14" s="147"/>
      <c r="B14" s="166" t="s">
        <v>1983</v>
      </c>
      <c r="C14" s="171" t="s">
        <v>1984</v>
      </c>
      <c r="D14" s="171" t="s">
        <v>1984</v>
      </c>
      <c r="E14" s="171" t="s">
        <v>1984</v>
      </c>
      <c r="F14" s="171" t="s">
        <v>1984</v>
      </c>
      <c r="G14" s="171" t="s">
        <v>1984</v>
      </c>
      <c r="H14" s="171" t="s">
        <v>1984</v>
      </c>
      <c r="I14" s="171" t="s">
        <v>1984</v>
      </c>
      <c r="J14" s="171" t="s">
        <v>1984</v>
      </c>
      <c r="K14" s="171" t="s">
        <v>1984</v>
      </c>
      <c r="L14" s="160" t="s">
        <v>211</v>
      </c>
      <c r="M14" s="160"/>
      <c r="N14" s="161"/>
      <c r="O14" s="153"/>
      <c r="U14" s="154"/>
      <c r="V14" s="162"/>
      <c r="W14" s="162"/>
      <c r="X14" s="165"/>
      <c r="Y14" s="165"/>
      <c r="Z14" s="165"/>
      <c r="AA14" s="165"/>
      <c r="AC14" s="154"/>
      <c r="AD14" s="162"/>
      <c r="AE14" s="162"/>
      <c r="AF14" s="162"/>
      <c r="AG14" s="162"/>
      <c r="AH14" s="162"/>
      <c r="AI14" s="162"/>
    </row>
    <row r="15" spans="1:35" ht="14.45" customHeight="1" x14ac:dyDescent="0.15">
      <c r="A15" s="147"/>
      <c r="B15" s="166" t="s">
        <v>1985</v>
      </c>
      <c r="C15" s="171" t="s">
        <v>1984</v>
      </c>
      <c r="D15" s="171" t="s">
        <v>1984</v>
      </c>
      <c r="E15" s="171" t="s">
        <v>1984</v>
      </c>
      <c r="F15" s="171" t="s">
        <v>1984</v>
      </c>
      <c r="G15" s="171" t="s">
        <v>1984</v>
      </c>
      <c r="H15" s="171" t="s">
        <v>1984</v>
      </c>
      <c r="I15" s="171" t="s">
        <v>1984</v>
      </c>
      <c r="J15" s="171" t="s">
        <v>1984</v>
      </c>
      <c r="K15" s="171" t="s">
        <v>1984</v>
      </c>
      <c r="L15" s="160"/>
      <c r="M15" s="160"/>
      <c r="N15" s="161" t="s">
        <v>1986</v>
      </c>
      <c r="O15" s="153"/>
      <c r="U15" s="154"/>
      <c r="V15" s="162"/>
      <c r="W15" s="162"/>
      <c r="X15" s="165"/>
      <c r="Y15" s="165"/>
      <c r="Z15" s="165"/>
      <c r="AA15" s="165"/>
      <c r="AC15" s="154"/>
      <c r="AD15" s="162"/>
      <c r="AE15" s="162"/>
      <c r="AF15" s="162"/>
      <c r="AG15" s="162"/>
      <c r="AH15" s="162"/>
      <c r="AI15" s="162"/>
    </row>
    <row r="16" spans="1:35" ht="14.45" customHeight="1" x14ac:dyDescent="0.15">
      <c r="A16" s="147"/>
      <c r="B16" s="166" t="s">
        <v>1011</v>
      </c>
      <c r="C16" s="171">
        <v>0</v>
      </c>
      <c r="D16" s="171">
        <v>0</v>
      </c>
      <c r="E16" s="171">
        <v>0</v>
      </c>
      <c r="F16" s="171">
        <v>0</v>
      </c>
      <c r="G16" s="171">
        <v>0</v>
      </c>
      <c r="H16" s="171">
        <v>0</v>
      </c>
      <c r="I16" s="171">
        <v>0</v>
      </c>
      <c r="J16" s="171">
        <v>0</v>
      </c>
      <c r="K16" s="171">
        <v>0</v>
      </c>
      <c r="L16" s="160"/>
      <c r="M16" s="160"/>
      <c r="N16" s="161"/>
      <c r="O16" s="153"/>
      <c r="U16" s="154"/>
      <c r="V16" s="162"/>
      <c r="W16" s="162"/>
      <c r="X16" s="165"/>
      <c r="Y16" s="165"/>
      <c r="Z16" s="165"/>
      <c r="AA16" s="165"/>
      <c r="AC16" s="154"/>
      <c r="AD16" s="162"/>
      <c r="AE16" s="162"/>
      <c r="AF16" s="162"/>
      <c r="AG16" s="162"/>
      <c r="AH16" s="162"/>
      <c r="AI16" s="162"/>
    </row>
    <row r="17" spans="1:35" ht="14.45" customHeight="1" x14ac:dyDescent="0.15">
      <c r="A17" s="147"/>
      <c r="B17" s="166" t="s">
        <v>1012</v>
      </c>
      <c r="C17" s="160" t="s">
        <v>31</v>
      </c>
      <c r="D17" s="160" t="s">
        <v>31</v>
      </c>
      <c r="E17" s="160" t="s">
        <v>31</v>
      </c>
      <c r="F17" s="160" t="s">
        <v>31</v>
      </c>
      <c r="G17" s="160" t="s">
        <v>31</v>
      </c>
      <c r="H17" s="160" t="s">
        <v>31</v>
      </c>
      <c r="I17" s="160" t="s">
        <v>31</v>
      </c>
      <c r="J17" s="160" t="s">
        <v>31</v>
      </c>
      <c r="K17" s="160" t="s">
        <v>31</v>
      </c>
      <c r="L17" s="160" t="s">
        <v>252</v>
      </c>
      <c r="M17" s="160"/>
      <c r="N17" s="161"/>
      <c r="O17" s="153"/>
      <c r="U17" s="154"/>
      <c r="V17" s="162"/>
      <c r="W17" s="162"/>
      <c r="X17" s="165"/>
      <c r="Y17" s="165"/>
      <c r="Z17" s="165"/>
      <c r="AA17" s="165"/>
      <c r="AC17" s="154"/>
      <c r="AD17" s="162"/>
      <c r="AE17" s="162"/>
      <c r="AF17" s="162"/>
      <c r="AG17" s="162"/>
      <c r="AH17" s="162"/>
      <c r="AI17" s="162"/>
    </row>
    <row r="18" spans="1:35" ht="14.45" customHeight="1" x14ac:dyDescent="0.15">
      <c r="A18" s="147"/>
      <c r="B18" s="166" t="s">
        <v>1013</v>
      </c>
      <c r="C18" s="160">
        <v>100</v>
      </c>
      <c r="D18" s="160">
        <v>100</v>
      </c>
      <c r="E18" s="160">
        <v>100</v>
      </c>
      <c r="F18" s="160">
        <v>100</v>
      </c>
      <c r="G18" s="160">
        <v>100</v>
      </c>
      <c r="H18" s="160">
        <v>100</v>
      </c>
      <c r="I18" s="160">
        <v>100</v>
      </c>
      <c r="J18" s="160">
        <v>100</v>
      </c>
      <c r="K18" s="160">
        <v>100</v>
      </c>
      <c r="L18" s="160"/>
      <c r="M18" s="160">
        <v>57</v>
      </c>
      <c r="N18" s="161"/>
      <c r="O18" s="153"/>
      <c r="U18" s="154"/>
      <c r="V18" s="162"/>
      <c r="W18" s="162"/>
      <c r="X18" s="165"/>
      <c r="Y18" s="165"/>
      <c r="Z18" s="165"/>
      <c r="AA18" s="165"/>
      <c r="AC18" s="154"/>
      <c r="AD18" s="162"/>
      <c r="AE18" s="162"/>
      <c r="AF18" s="162"/>
      <c r="AG18" s="162"/>
      <c r="AH18" s="162"/>
      <c r="AI18" s="162"/>
    </row>
    <row r="19" spans="1:35" ht="14.45" customHeight="1" x14ac:dyDescent="0.15">
      <c r="A19" s="147"/>
      <c r="B19" s="166" t="s">
        <v>1015</v>
      </c>
      <c r="C19" s="160" t="s">
        <v>31</v>
      </c>
      <c r="D19" s="160" t="s">
        <v>31</v>
      </c>
      <c r="E19" s="160" t="s">
        <v>31</v>
      </c>
      <c r="F19" s="160" t="s">
        <v>31</v>
      </c>
      <c r="G19" s="160" t="s">
        <v>31</v>
      </c>
      <c r="H19" s="160" t="s">
        <v>31</v>
      </c>
      <c r="I19" s="160" t="s">
        <v>31</v>
      </c>
      <c r="J19" s="160" t="s">
        <v>31</v>
      </c>
      <c r="K19" s="160" t="s">
        <v>31</v>
      </c>
      <c r="L19" s="160" t="s">
        <v>193</v>
      </c>
      <c r="M19" s="160"/>
      <c r="N19" s="161"/>
      <c r="O19" s="153"/>
      <c r="U19" s="154"/>
      <c r="V19" s="162"/>
      <c r="W19" s="162"/>
      <c r="X19" s="165"/>
      <c r="Y19" s="165"/>
      <c r="Z19" s="165"/>
      <c r="AA19" s="165"/>
      <c r="AC19" s="154"/>
      <c r="AD19" s="162"/>
      <c r="AE19" s="162"/>
      <c r="AF19" s="162"/>
      <c r="AG19" s="162"/>
      <c r="AH19" s="162"/>
      <c r="AI19" s="162"/>
    </row>
    <row r="20" spans="1:35" ht="14.45" customHeight="1" x14ac:dyDescent="0.15">
      <c r="A20" s="147"/>
      <c r="B20" s="172"/>
      <c r="C20" s="160"/>
      <c r="D20" s="160"/>
      <c r="E20" s="160"/>
      <c r="F20" s="160"/>
      <c r="G20" s="160"/>
      <c r="H20" s="160"/>
      <c r="I20" s="160"/>
      <c r="J20" s="160"/>
      <c r="K20" s="160"/>
      <c r="L20" s="160"/>
      <c r="M20" s="160"/>
      <c r="N20" s="161"/>
      <c r="O20" s="153"/>
      <c r="U20" s="154"/>
      <c r="V20" s="162"/>
      <c r="W20" s="162"/>
      <c r="X20" s="165"/>
      <c r="Y20" s="165"/>
      <c r="Z20" s="165"/>
      <c r="AA20" s="165"/>
      <c r="AC20" s="154"/>
      <c r="AD20" s="162"/>
      <c r="AE20" s="162"/>
      <c r="AF20" s="162"/>
      <c r="AG20" s="162"/>
      <c r="AH20" s="162"/>
      <c r="AI20" s="162"/>
    </row>
    <row r="21" spans="1:35" ht="14.45" customHeight="1" x14ac:dyDescent="0.15">
      <c r="A21" s="147"/>
      <c r="B21" s="260" t="s">
        <v>244</v>
      </c>
      <c r="C21" s="261"/>
      <c r="D21" s="261"/>
      <c r="E21" s="261"/>
      <c r="F21" s="261"/>
      <c r="G21" s="261"/>
      <c r="H21" s="261"/>
      <c r="I21" s="261"/>
      <c r="J21" s="261"/>
      <c r="K21" s="261"/>
      <c r="L21" s="261"/>
      <c r="M21" s="268"/>
      <c r="N21" s="161" t="s">
        <v>1987</v>
      </c>
      <c r="O21" s="153"/>
      <c r="U21" s="154"/>
      <c r="V21" s="162"/>
      <c r="W21" s="162"/>
      <c r="X21" s="165"/>
      <c r="Y21" s="165"/>
      <c r="Z21" s="165"/>
      <c r="AA21" s="165"/>
      <c r="AC21" s="154"/>
      <c r="AD21" s="162"/>
      <c r="AE21" s="162"/>
      <c r="AF21" s="162"/>
      <c r="AG21" s="162"/>
      <c r="AH21" s="162"/>
      <c r="AI21" s="162"/>
    </row>
    <row r="22" spans="1:35" ht="14.45" customHeight="1" x14ac:dyDescent="0.15">
      <c r="A22" s="147"/>
      <c r="B22" s="159" t="s">
        <v>1988</v>
      </c>
      <c r="C22" s="171">
        <v>3.3</v>
      </c>
      <c r="D22" s="171">
        <v>3.3</v>
      </c>
      <c r="E22" s="171">
        <v>3.3</v>
      </c>
      <c r="F22" s="171">
        <v>3.3</v>
      </c>
      <c r="G22" s="171">
        <v>3.3</v>
      </c>
      <c r="H22" s="171">
        <v>3.3</v>
      </c>
      <c r="I22" s="171">
        <v>3.3</v>
      </c>
      <c r="J22" s="171">
        <v>3.3</v>
      </c>
      <c r="K22" s="171">
        <v>3.3</v>
      </c>
      <c r="L22" s="160" t="s">
        <v>345</v>
      </c>
      <c r="M22" s="160"/>
      <c r="N22" s="173"/>
      <c r="O22" s="153"/>
      <c r="U22" s="269"/>
      <c r="V22" s="264"/>
      <c r="W22" s="264"/>
      <c r="X22" s="264"/>
      <c r="Y22" s="264"/>
      <c r="Z22" s="264"/>
      <c r="AA22" s="264"/>
      <c r="AC22" s="154"/>
      <c r="AD22" s="162"/>
      <c r="AE22" s="162"/>
      <c r="AF22" s="162"/>
      <c r="AG22" s="162"/>
      <c r="AH22" s="162"/>
      <c r="AI22" s="162"/>
    </row>
    <row r="23" spans="1:35" ht="15" customHeight="1" x14ac:dyDescent="0.15">
      <c r="A23" s="147"/>
      <c r="B23" s="166" t="s">
        <v>1989</v>
      </c>
      <c r="C23" s="171">
        <v>6.7</v>
      </c>
      <c r="D23" s="171">
        <v>6.7</v>
      </c>
      <c r="E23" s="171">
        <v>6.7</v>
      </c>
      <c r="F23" s="171">
        <v>6.7</v>
      </c>
      <c r="G23" s="171">
        <v>6.7</v>
      </c>
      <c r="H23" s="171">
        <v>6.7</v>
      </c>
      <c r="I23" s="171">
        <v>6.7</v>
      </c>
      <c r="J23" s="171">
        <v>6.7</v>
      </c>
      <c r="K23" s="171">
        <v>6.7</v>
      </c>
      <c r="L23" s="160"/>
      <c r="M23" s="160"/>
      <c r="N23" s="173"/>
      <c r="O23" s="153"/>
      <c r="U23" s="154"/>
      <c r="V23" s="162"/>
      <c r="W23" s="165"/>
      <c r="X23" s="165"/>
      <c r="Y23" s="165"/>
      <c r="Z23" s="165"/>
      <c r="AA23" s="165"/>
      <c r="AC23" s="154"/>
      <c r="AD23" s="162"/>
      <c r="AE23" s="162"/>
      <c r="AF23" s="162"/>
      <c r="AG23" s="162"/>
      <c r="AH23" s="162"/>
      <c r="AI23" s="162"/>
    </row>
    <row r="24" spans="1:35" x14ac:dyDescent="0.15">
      <c r="A24" s="147"/>
      <c r="B24" s="168"/>
      <c r="C24" s="160"/>
      <c r="D24" s="160"/>
      <c r="E24" s="160"/>
      <c r="F24" s="160"/>
      <c r="G24" s="160"/>
      <c r="H24" s="160"/>
      <c r="I24" s="160"/>
      <c r="J24" s="160"/>
      <c r="K24" s="160"/>
      <c r="L24" s="160"/>
      <c r="M24" s="160"/>
      <c r="N24" s="161"/>
      <c r="O24" s="153"/>
      <c r="U24" s="154"/>
      <c r="V24" s="162"/>
      <c r="W24" s="165"/>
      <c r="X24" s="165"/>
      <c r="Y24" s="165"/>
      <c r="Z24" s="165"/>
      <c r="AA24" s="165"/>
      <c r="AC24" s="154"/>
      <c r="AD24" s="174"/>
      <c r="AE24" s="174"/>
      <c r="AF24" s="174"/>
      <c r="AG24" s="174"/>
      <c r="AH24" s="162"/>
      <c r="AI24" s="162"/>
    </row>
    <row r="25" spans="1:35" x14ac:dyDescent="0.15">
      <c r="A25" s="147"/>
      <c r="B25" s="260" t="s">
        <v>1990</v>
      </c>
      <c r="C25" s="261"/>
      <c r="D25" s="261"/>
      <c r="E25" s="261"/>
      <c r="F25" s="261"/>
      <c r="G25" s="261"/>
      <c r="H25" s="261"/>
      <c r="I25" s="261"/>
      <c r="J25" s="261"/>
      <c r="K25" s="261"/>
      <c r="L25" s="261"/>
      <c r="M25" s="268"/>
      <c r="N25" s="158"/>
      <c r="O25" s="153"/>
      <c r="U25" s="154"/>
      <c r="V25" s="162"/>
      <c r="W25" s="165"/>
      <c r="X25" s="165"/>
      <c r="Y25" s="165"/>
      <c r="Z25" s="165"/>
      <c r="AA25" s="165"/>
      <c r="AC25" s="269"/>
      <c r="AD25" s="269"/>
      <c r="AE25" s="269"/>
      <c r="AF25" s="269"/>
      <c r="AG25" s="269"/>
      <c r="AH25" s="269"/>
      <c r="AI25" s="269"/>
    </row>
    <row r="26" spans="1:35" ht="14.45" customHeight="1" x14ac:dyDescent="0.15">
      <c r="A26" s="147"/>
      <c r="B26" s="166" t="s">
        <v>1021</v>
      </c>
      <c r="C26" s="160">
        <v>3.0000000000000001E-3</v>
      </c>
      <c r="D26" s="160">
        <v>3.0000000000000001E-3</v>
      </c>
      <c r="E26" s="160">
        <v>2E-3</v>
      </c>
      <c r="F26" s="160">
        <v>1.5E-3</v>
      </c>
      <c r="G26" s="160">
        <v>1.1999999999999999E-3</v>
      </c>
      <c r="H26" s="160">
        <v>3.0000000000000001E-3</v>
      </c>
      <c r="I26" s="160">
        <v>3.0000000000000001E-3</v>
      </c>
      <c r="J26" s="160">
        <v>1.8E-3</v>
      </c>
      <c r="K26" s="160">
        <v>1E-3</v>
      </c>
      <c r="L26" s="160"/>
      <c r="M26" s="146">
        <v>59</v>
      </c>
      <c r="N26" s="161"/>
      <c r="O26" s="153"/>
      <c r="U26" s="154"/>
      <c r="V26" s="162"/>
      <c r="W26" s="165"/>
      <c r="X26" s="165"/>
      <c r="Y26" s="165"/>
      <c r="Z26" s="165"/>
      <c r="AA26" s="165"/>
      <c r="AC26" s="150"/>
      <c r="AD26" s="150"/>
      <c r="AE26" s="150"/>
      <c r="AF26" s="150"/>
      <c r="AG26" s="150"/>
      <c r="AH26" s="150"/>
      <c r="AI26" s="150"/>
    </row>
    <row r="27" spans="1:35" ht="14.45" customHeight="1" x14ac:dyDescent="0.15">
      <c r="A27" s="147"/>
      <c r="B27" s="166" t="s">
        <v>1991</v>
      </c>
      <c r="C27" s="143">
        <v>8.9999999999999998E-4</v>
      </c>
      <c r="D27" s="143">
        <v>8.9999999999999998E-4</v>
      </c>
      <c r="E27" s="143">
        <v>5.9999999999999995E-4</v>
      </c>
      <c r="F27" s="143">
        <v>5.0000000000000001E-4</v>
      </c>
      <c r="G27" s="143">
        <v>4.0000000000000002E-4</v>
      </c>
      <c r="H27" s="143">
        <v>8.9999999999999998E-4</v>
      </c>
      <c r="I27" s="143">
        <v>8.9999999999999998E-4</v>
      </c>
      <c r="J27" s="143">
        <v>8.9999999999999998E-4</v>
      </c>
      <c r="K27" s="143">
        <v>8.9999999999999998E-4</v>
      </c>
      <c r="L27" s="160"/>
      <c r="M27" s="146">
        <v>59</v>
      </c>
      <c r="N27" s="161"/>
      <c r="O27" s="153"/>
      <c r="U27" s="154"/>
      <c r="V27" s="162"/>
      <c r="W27" s="165"/>
      <c r="X27" s="165"/>
      <c r="Y27" s="165"/>
      <c r="Z27" s="165"/>
      <c r="AA27" s="165"/>
      <c r="AC27" s="150"/>
      <c r="AD27" s="150"/>
      <c r="AE27" s="150"/>
      <c r="AF27" s="150"/>
      <c r="AG27" s="150"/>
      <c r="AH27" s="150"/>
      <c r="AI27" s="150"/>
    </row>
    <row r="28" spans="1:35" ht="14.45" customHeight="1" x14ac:dyDescent="0.15">
      <c r="A28" s="147"/>
      <c r="B28" s="166" t="s">
        <v>1992</v>
      </c>
      <c r="C28" s="160">
        <v>1.8E-3</v>
      </c>
      <c r="D28" s="160">
        <v>1.8E-3</v>
      </c>
      <c r="E28" s="160">
        <v>1.1999999999999999E-3</v>
      </c>
      <c r="F28" s="160">
        <v>8.9999999999999998E-4</v>
      </c>
      <c r="G28" s="160">
        <v>6.9999999999999999E-4</v>
      </c>
      <c r="H28" s="160">
        <v>1.8E-3</v>
      </c>
      <c r="I28" s="160">
        <v>1.8E-3</v>
      </c>
      <c r="J28" s="160">
        <v>1.8E-3</v>
      </c>
      <c r="K28" s="160">
        <v>1.8E-3</v>
      </c>
      <c r="L28" s="160"/>
      <c r="M28" s="146">
        <v>59</v>
      </c>
      <c r="N28" s="161"/>
      <c r="O28" s="153"/>
      <c r="U28" s="154"/>
      <c r="V28" s="162"/>
      <c r="W28" s="165"/>
      <c r="X28" s="165"/>
      <c r="Y28" s="165"/>
      <c r="Z28" s="162"/>
      <c r="AA28" s="165"/>
      <c r="AC28" s="154"/>
      <c r="AD28" s="162"/>
      <c r="AE28" s="162"/>
      <c r="AF28" s="162"/>
      <c r="AG28" s="162"/>
      <c r="AH28" s="162"/>
      <c r="AI28" s="162"/>
    </row>
    <row r="29" spans="1:35" ht="16.5" customHeight="1" x14ac:dyDescent="0.15">
      <c r="A29" s="147"/>
      <c r="B29" s="175" t="s">
        <v>1993</v>
      </c>
      <c r="C29" s="160">
        <f t="shared" ref="C29:K29" si="0">0.02*C26</f>
        <v>6.0000000000000002E-5</v>
      </c>
      <c r="D29" s="160">
        <f t="shared" si="0"/>
        <v>6.0000000000000002E-5</v>
      </c>
      <c r="E29" s="160">
        <f t="shared" si="0"/>
        <v>4.0000000000000003E-5</v>
      </c>
      <c r="F29" s="160">
        <f t="shared" si="0"/>
        <v>3.0000000000000001E-5</v>
      </c>
      <c r="G29" s="160">
        <f t="shared" si="0"/>
        <v>2.3999999999999997E-5</v>
      </c>
      <c r="H29" s="160">
        <f t="shared" si="0"/>
        <v>6.0000000000000002E-5</v>
      </c>
      <c r="I29" s="160">
        <f t="shared" si="0"/>
        <v>6.0000000000000002E-5</v>
      </c>
      <c r="J29" s="160">
        <f t="shared" si="0"/>
        <v>3.6000000000000001E-5</v>
      </c>
      <c r="K29" s="160">
        <f t="shared" si="0"/>
        <v>2.0000000000000002E-5</v>
      </c>
      <c r="L29" s="160" t="s">
        <v>317</v>
      </c>
      <c r="M29" s="160">
        <v>57</v>
      </c>
      <c r="N29" s="161"/>
      <c r="O29" s="153"/>
      <c r="U29" s="269"/>
      <c r="V29" s="269"/>
      <c r="W29" s="269"/>
      <c r="X29" s="269"/>
      <c r="Y29" s="269"/>
      <c r="Z29" s="269"/>
      <c r="AA29" s="269"/>
      <c r="AC29" s="154"/>
      <c r="AD29" s="176"/>
      <c r="AE29" s="176"/>
      <c r="AF29" s="176"/>
      <c r="AG29" s="176"/>
      <c r="AH29" s="162"/>
      <c r="AI29" s="162"/>
    </row>
    <row r="30" spans="1:35" ht="16.5" customHeight="1" x14ac:dyDescent="0.15">
      <c r="A30" s="147"/>
      <c r="B30" s="166" t="s">
        <v>1034</v>
      </c>
      <c r="C30" s="160">
        <f t="shared" ref="C30:K30" si="1">C29/2</f>
        <v>3.0000000000000001E-5</v>
      </c>
      <c r="D30" s="160">
        <f t="shared" si="1"/>
        <v>3.0000000000000001E-5</v>
      </c>
      <c r="E30" s="160">
        <f t="shared" si="1"/>
        <v>2.0000000000000002E-5</v>
      </c>
      <c r="F30" s="160">
        <f t="shared" si="1"/>
        <v>1.5E-5</v>
      </c>
      <c r="G30" s="160">
        <f t="shared" si="1"/>
        <v>1.1999999999999999E-5</v>
      </c>
      <c r="H30" s="160">
        <f t="shared" si="1"/>
        <v>3.0000000000000001E-5</v>
      </c>
      <c r="I30" s="160">
        <f t="shared" si="1"/>
        <v>3.0000000000000001E-5</v>
      </c>
      <c r="J30" s="160">
        <f t="shared" si="1"/>
        <v>1.8E-5</v>
      </c>
      <c r="K30" s="160">
        <f t="shared" si="1"/>
        <v>1.0000000000000001E-5</v>
      </c>
      <c r="L30" s="160" t="s">
        <v>393</v>
      </c>
      <c r="M30" s="160"/>
      <c r="N30" s="161"/>
      <c r="O30" s="153"/>
      <c r="U30" s="150"/>
      <c r="V30" s="150"/>
      <c r="W30" s="150"/>
      <c r="X30" s="150"/>
      <c r="Y30" s="150"/>
      <c r="Z30" s="150"/>
      <c r="AA30" s="150"/>
      <c r="AC30" s="154"/>
      <c r="AD30" s="176"/>
      <c r="AE30" s="176"/>
      <c r="AF30" s="176"/>
      <c r="AG30" s="176"/>
      <c r="AH30" s="162"/>
      <c r="AI30" s="162"/>
    </row>
    <row r="31" spans="1:35" ht="16.5" customHeight="1" x14ac:dyDescent="0.15">
      <c r="A31" s="147"/>
      <c r="B31" s="168"/>
      <c r="C31" s="160"/>
      <c r="D31" s="160"/>
      <c r="E31" s="160"/>
      <c r="F31" s="160"/>
      <c r="G31" s="160"/>
      <c r="H31" s="160"/>
      <c r="I31" s="160"/>
      <c r="J31" s="160"/>
      <c r="K31" s="160"/>
      <c r="L31" s="160"/>
      <c r="M31" s="160"/>
      <c r="N31" s="161"/>
      <c r="O31" s="153"/>
      <c r="U31" s="150"/>
      <c r="V31" s="150"/>
      <c r="W31" s="150"/>
      <c r="X31" s="150"/>
      <c r="Y31" s="150"/>
      <c r="Z31" s="150"/>
      <c r="AA31" s="150"/>
      <c r="AC31" s="154"/>
      <c r="AD31" s="176"/>
      <c r="AE31" s="176"/>
      <c r="AF31" s="176"/>
      <c r="AG31" s="176"/>
      <c r="AH31" s="162"/>
      <c r="AI31" s="162"/>
    </row>
    <row r="32" spans="1:35" ht="15" customHeight="1" x14ac:dyDescent="0.15">
      <c r="A32" s="147"/>
      <c r="B32" s="260" t="s">
        <v>1377</v>
      </c>
      <c r="C32" s="261"/>
      <c r="D32" s="261"/>
      <c r="E32" s="261"/>
      <c r="F32" s="261"/>
      <c r="G32" s="261"/>
      <c r="H32" s="261"/>
      <c r="I32" s="261"/>
      <c r="J32" s="261"/>
      <c r="K32" s="261"/>
      <c r="L32" s="261"/>
      <c r="M32" s="268"/>
      <c r="N32" s="161" t="s">
        <v>1994</v>
      </c>
      <c r="O32" s="153"/>
      <c r="U32" s="154"/>
      <c r="V32" s="174"/>
      <c r="W32" s="174"/>
      <c r="X32" s="162"/>
      <c r="Y32" s="162"/>
      <c r="Z32" s="162"/>
      <c r="AA32" s="165"/>
      <c r="AC32" s="269"/>
      <c r="AD32" s="269"/>
      <c r="AE32" s="269"/>
      <c r="AF32" s="269"/>
      <c r="AG32" s="269"/>
      <c r="AH32" s="269"/>
      <c r="AI32" s="269"/>
    </row>
    <row r="33" spans="1:35" ht="15" customHeight="1" x14ac:dyDescent="0.15">
      <c r="A33" s="147"/>
      <c r="B33" s="175" t="s">
        <v>1995</v>
      </c>
      <c r="C33" s="171">
        <v>33.299999999999997</v>
      </c>
      <c r="D33" s="171">
        <v>33.299999999999997</v>
      </c>
      <c r="E33" s="171">
        <v>33.299999999999997</v>
      </c>
      <c r="F33" s="171">
        <v>33.299999999999997</v>
      </c>
      <c r="G33" s="171">
        <v>33.299999999999997</v>
      </c>
      <c r="H33" s="171">
        <v>33.299999999999997</v>
      </c>
      <c r="I33" s="171">
        <v>33.299999999999997</v>
      </c>
      <c r="J33" s="171">
        <v>33.299999999999997</v>
      </c>
      <c r="K33" s="171">
        <v>33.299999999999997</v>
      </c>
      <c r="L33" s="171" t="s">
        <v>372</v>
      </c>
      <c r="M33" s="171"/>
      <c r="N33" s="161"/>
      <c r="O33" s="153"/>
      <c r="U33" s="154"/>
      <c r="V33" s="174"/>
      <c r="W33" s="174"/>
      <c r="X33" s="162"/>
      <c r="Y33" s="162"/>
      <c r="Z33" s="162"/>
      <c r="AA33" s="165"/>
      <c r="AC33" s="150"/>
      <c r="AD33" s="150"/>
      <c r="AE33" s="150"/>
      <c r="AF33" s="150"/>
      <c r="AG33" s="150"/>
      <c r="AH33" s="150"/>
      <c r="AI33" s="150"/>
    </row>
    <row r="34" spans="1:35" ht="19.5" x14ac:dyDescent="0.15">
      <c r="A34" s="147"/>
      <c r="B34" s="175" t="s">
        <v>1996</v>
      </c>
      <c r="C34" s="171"/>
      <c r="D34" s="171"/>
      <c r="E34" s="171"/>
      <c r="F34" s="171"/>
      <c r="G34" s="171"/>
      <c r="H34" s="171"/>
      <c r="I34" s="171"/>
      <c r="J34" s="171"/>
      <c r="K34" s="171"/>
      <c r="L34" s="171" t="s">
        <v>372</v>
      </c>
      <c r="M34" s="171"/>
      <c r="O34" s="153"/>
      <c r="U34" s="154"/>
      <c r="V34" s="177"/>
      <c r="W34" s="177"/>
      <c r="X34" s="177"/>
      <c r="Y34" s="177"/>
      <c r="Z34" s="177"/>
      <c r="AA34" s="162"/>
      <c r="AC34" s="154"/>
      <c r="AD34" s="165"/>
      <c r="AE34" s="165"/>
      <c r="AF34" s="165"/>
      <c r="AG34" s="165"/>
      <c r="AH34" s="165"/>
      <c r="AI34" s="162"/>
    </row>
    <row r="35" spans="1:35" ht="14.45" customHeight="1" x14ac:dyDescent="0.15">
      <c r="A35" s="147"/>
      <c r="B35" s="175" t="s">
        <v>1997</v>
      </c>
      <c r="C35" s="178" t="s">
        <v>31</v>
      </c>
      <c r="D35" s="178" t="s">
        <v>31</v>
      </c>
      <c r="E35" s="178" t="s">
        <v>31</v>
      </c>
      <c r="F35" s="178" t="s">
        <v>31</v>
      </c>
      <c r="G35" s="178" t="s">
        <v>31</v>
      </c>
      <c r="H35" s="178" t="s">
        <v>31</v>
      </c>
      <c r="I35" s="178" t="s">
        <v>31</v>
      </c>
      <c r="J35" s="178" t="s">
        <v>31</v>
      </c>
      <c r="K35" s="178" t="s">
        <v>31</v>
      </c>
      <c r="L35" s="178" t="s">
        <v>239</v>
      </c>
      <c r="M35" s="178"/>
      <c r="N35" s="178"/>
      <c r="O35" s="162"/>
      <c r="U35" s="154"/>
      <c r="V35" s="177"/>
      <c r="W35" s="177"/>
      <c r="X35" s="177"/>
      <c r="Y35" s="177"/>
      <c r="Z35" s="177"/>
      <c r="AA35" s="162"/>
      <c r="AC35" s="154"/>
      <c r="AD35" s="165"/>
      <c r="AE35" s="165"/>
      <c r="AF35" s="165"/>
      <c r="AG35" s="165"/>
      <c r="AH35" s="165"/>
      <c r="AI35" s="162"/>
    </row>
    <row r="36" spans="1:35" x14ac:dyDescent="0.15">
      <c r="A36" s="179" t="s">
        <v>1198</v>
      </c>
      <c r="B36" s="147"/>
      <c r="C36" s="147"/>
      <c r="D36" s="147"/>
      <c r="E36" s="147"/>
      <c r="F36" s="147"/>
      <c r="G36" s="147"/>
      <c r="H36" s="147"/>
      <c r="I36" s="147"/>
      <c r="J36" s="147"/>
      <c r="K36" s="147"/>
      <c r="L36" s="147"/>
      <c r="M36" s="147"/>
      <c r="N36" s="147"/>
      <c r="O36" s="147"/>
    </row>
    <row r="37" spans="1:35" x14ac:dyDescent="0.15">
      <c r="A37" s="180" t="s">
        <v>200</v>
      </c>
      <c r="B37" s="262" t="s">
        <v>1998</v>
      </c>
      <c r="C37" s="262"/>
      <c r="D37" s="262"/>
      <c r="E37" s="262"/>
      <c r="F37" s="262"/>
      <c r="G37" s="262"/>
      <c r="H37" s="262"/>
      <c r="I37" s="262"/>
      <c r="J37" s="262"/>
      <c r="K37" s="262"/>
      <c r="L37" s="262"/>
      <c r="M37" s="262"/>
      <c r="N37" s="262"/>
      <c r="O37" s="154"/>
    </row>
    <row r="38" spans="1:35" x14ac:dyDescent="0.15">
      <c r="A38" s="180" t="s">
        <v>228</v>
      </c>
      <c r="B38" s="270" t="s">
        <v>1999</v>
      </c>
      <c r="C38" s="271"/>
      <c r="D38" s="271"/>
      <c r="E38" s="271"/>
      <c r="F38" s="271"/>
      <c r="G38" s="271"/>
      <c r="H38" s="271"/>
      <c r="I38" s="271"/>
      <c r="J38" s="271"/>
      <c r="K38" s="271"/>
      <c r="L38" s="271"/>
      <c r="M38" s="271"/>
      <c r="N38" s="271"/>
      <c r="O38" s="181"/>
    </row>
    <row r="39" spans="1:35" x14ac:dyDescent="0.15">
      <c r="A39" s="180" t="s">
        <v>211</v>
      </c>
      <c r="B39" s="262" t="s">
        <v>2000</v>
      </c>
      <c r="C39" s="262"/>
      <c r="D39" s="262"/>
      <c r="E39" s="262"/>
      <c r="F39" s="262"/>
      <c r="G39" s="262"/>
      <c r="H39" s="262"/>
      <c r="I39" s="262"/>
      <c r="J39" s="262"/>
      <c r="K39" s="262"/>
      <c r="L39" s="262"/>
      <c r="M39" s="262"/>
      <c r="N39" s="262"/>
      <c r="O39" s="154"/>
    </row>
    <row r="40" spans="1:35" x14ac:dyDescent="0.15">
      <c r="A40" s="180" t="s">
        <v>252</v>
      </c>
      <c r="B40" s="262" t="s">
        <v>2001</v>
      </c>
      <c r="C40" s="262"/>
      <c r="D40" s="262"/>
      <c r="E40" s="262"/>
      <c r="F40" s="262"/>
      <c r="G40" s="262"/>
      <c r="H40" s="262"/>
      <c r="I40" s="262"/>
      <c r="J40" s="262"/>
      <c r="K40" s="262"/>
      <c r="L40" s="262"/>
      <c r="M40" s="262"/>
      <c r="N40" s="262"/>
      <c r="O40" s="154"/>
    </row>
    <row r="41" spans="1:35" x14ac:dyDescent="0.15">
      <c r="A41" s="180" t="s">
        <v>193</v>
      </c>
      <c r="B41" s="262" t="s">
        <v>2002</v>
      </c>
      <c r="C41" s="262"/>
      <c r="D41" s="262"/>
      <c r="E41" s="262"/>
      <c r="F41" s="262"/>
      <c r="G41" s="262"/>
      <c r="H41" s="262"/>
      <c r="I41" s="262"/>
      <c r="J41" s="262"/>
      <c r="K41" s="262"/>
      <c r="L41" s="262"/>
      <c r="M41" s="262"/>
      <c r="N41" s="262"/>
      <c r="O41" s="154"/>
    </row>
    <row r="42" spans="1:35" x14ac:dyDescent="0.15">
      <c r="A42" s="180" t="s">
        <v>345</v>
      </c>
      <c r="B42" s="262" t="s">
        <v>2003</v>
      </c>
      <c r="C42" s="262"/>
      <c r="D42" s="262"/>
      <c r="E42" s="262"/>
      <c r="F42" s="262"/>
      <c r="G42" s="262"/>
      <c r="H42" s="262"/>
      <c r="I42" s="262"/>
      <c r="J42" s="262"/>
      <c r="K42" s="262"/>
      <c r="L42" s="262"/>
      <c r="M42" s="262"/>
      <c r="N42" s="262"/>
      <c r="O42" s="154"/>
    </row>
    <row r="43" spans="1:35" x14ac:dyDescent="0.15">
      <c r="A43" s="143" t="s">
        <v>317</v>
      </c>
      <c r="B43" s="143" t="s">
        <v>2004</v>
      </c>
    </row>
    <row r="44" spans="1:35" s="143" customFormat="1" x14ac:dyDescent="0.15">
      <c r="A44" s="182" t="s">
        <v>393</v>
      </c>
      <c r="B44" s="147" t="s">
        <v>2005</v>
      </c>
      <c r="C44" s="183"/>
      <c r="D44" s="183"/>
      <c r="E44" s="183"/>
      <c r="F44" s="183"/>
      <c r="G44" s="183"/>
      <c r="H44" s="183"/>
      <c r="I44" s="183"/>
      <c r="J44" s="183"/>
      <c r="K44" s="183"/>
      <c r="L44" s="183"/>
      <c r="M44" s="183"/>
      <c r="N44" s="183"/>
      <c r="O44" s="183"/>
      <c r="Q44" s="146"/>
      <c r="R44" s="146"/>
      <c r="S44" s="146"/>
      <c r="T44" s="146"/>
      <c r="U44" s="146"/>
      <c r="V44" s="146"/>
      <c r="W44" s="146"/>
      <c r="X44" s="146"/>
      <c r="Y44" s="146"/>
      <c r="Z44" s="146"/>
      <c r="AA44" s="146"/>
      <c r="AB44" s="146"/>
      <c r="AC44" s="146"/>
      <c r="AD44" s="146"/>
      <c r="AE44" s="146"/>
      <c r="AF44" s="146"/>
      <c r="AG44" s="146"/>
      <c r="AH44" s="146"/>
      <c r="AI44" s="146"/>
    </row>
    <row r="45" spans="1:35" s="143" customFormat="1" x14ac:dyDescent="0.15">
      <c r="A45" s="182" t="s">
        <v>372</v>
      </c>
      <c r="B45" s="262" t="s">
        <v>2006</v>
      </c>
      <c r="C45" s="263"/>
      <c r="D45" s="263"/>
      <c r="E45" s="263"/>
      <c r="F45" s="263"/>
      <c r="G45" s="263"/>
      <c r="H45" s="263"/>
      <c r="I45" s="263"/>
      <c r="J45" s="263"/>
      <c r="K45" s="263"/>
      <c r="L45" s="263"/>
      <c r="M45" s="263"/>
      <c r="N45" s="263"/>
      <c r="O45" s="182"/>
      <c r="Q45" s="146"/>
      <c r="R45" s="146"/>
      <c r="S45" s="146"/>
      <c r="T45" s="146"/>
      <c r="U45" s="146"/>
      <c r="V45" s="146"/>
      <c r="W45" s="146"/>
      <c r="X45" s="146"/>
      <c r="Y45" s="146"/>
      <c r="Z45" s="146"/>
      <c r="AA45" s="146"/>
      <c r="AB45" s="146"/>
      <c r="AC45" s="146"/>
      <c r="AD45" s="146"/>
      <c r="AE45" s="146"/>
      <c r="AF45" s="146"/>
      <c r="AG45" s="146"/>
      <c r="AH45" s="146"/>
      <c r="AI45" s="146"/>
    </row>
    <row r="46" spans="1:35" s="143" customFormat="1" x14ac:dyDescent="0.15">
      <c r="A46" s="182" t="s">
        <v>239</v>
      </c>
      <c r="B46" s="147" t="s">
        <v>2007</v>
      </c>
      <c r="C46" s="182"/>
      <c r="D46" s="182"/>
      <c r="E46" s="182"/>
      <c r="F46" s="182"/>
      <c r="G46" s="182"/>
      <c r="H46" s="182"/>
      <c r="I46" s="182"/>
      <c r="J46" s="182"/>
      <c r="K46" s="182"/>
      <c r="L46" s="182"/>
      <c r="M46" s="182"/>
      <c r="N46" s="182"/>
      <c r="O46" s="182"/>
      <c r="Q46" s="146"/>
      <c r="R46" s="146"/>
      <c r="S46" s="146"/>
      <c r="T46" s="146"/>
      <c r="U46" s="146"/>
      <c r="V46" s="146"/>
      <c r="W46" s="146"/>
      <c r="X46" s="146"/>
      <c r="Y46" s="146"/>
      <c r="Z46" s="146"/>
      <c r="AA46" s="146"/>
      <c r="AB46" s="146"/>
      <c r="AC46" s="146"/>
      <c r="AD46" s="146"/>
      <c r="AE46" s="146"/>
      <c r="AF46" s="146"/>
      <c r="AG46" s="146"/>
      <c r="AH46" s="146"/>
      <c r="AI46" s="146"/>
    </row>
    <row r="47" spans="1:35" s="143" customFormat="1" x14ac:dyDescent="0.15">
      <c r="A47" s="182"/>
      <c r="B47" s="262"/>
      <c r="C47" s="262"/>
      <c r="D47" s="262"/>
      <c r="E47" s="262"/>
      <c r="F47" s="262"/>
      <c r="G47" s="262"/>
      <c r="H47" s="262"/>
      <c r="I47" s="262"/>
      <c r="J47" s="262"/>
      <c r="K47" s="262"/>
      <c r="L47" s="262"/>
      <c r="M47" s="262"/>
      <c r="N47" s="262"/>
      <c r="O47" s="154"/>
      <c r="Q47" s="146"/>
      <c r="R47" s="146"/>
      <c r="S47" s="146"/>
      <c r="T47" s="146"/>
      <c r="U47" s="146"/>
      <c r="V47" s="146"/>
      <c r="W47" s="146"/>
      <c r="X47" s="146"/>
      <c r="Y47" s="146"/>
      <c r="Z47" s="146"/>
      <c r="AA47" s="146"/>
      <c r="AB47" s="146"/>
      <c r="AC47" s="146"/>
      <c r="AD47" s="146"/>
      <c r="AE47" s="146"/>
      <c r="AF47" s="146"/>
      <c r="AG47" s="146"/>
      <c r="AH47" s="146"/>
      <c r="AI47" s="146"/>
    </row>
    <row r="48" spans="1:35" s="143" customFormat="1" x14ac:dyDescent="0.15">
      <c r="A48" s="182"/>
      <c r="B48" s="262"/>
      <c r="C48" s="264"/>
      <c r="D48" s="264"/>
      <c r="E48" s="264"/>
      <c r="F48" s="264"/>
      <c r="G48" s="264"/>
      <c r="H48" s="264"/>
      <c r="I48" s="264"/>
      <c r="J48" s="264"/>
      <c r="K48" s="264"/>
      <c r="L48" s="264"/>
      <c r="M48" s="264"/>
      <c r="N48" s="264"/>
      <c r="O48" s="184"/>
      <c r="Q48" s="146"/>
      <c r="R48" s="146"/>
      <c r="S48" s="146"/>
      <c r="T48" s="146"/>
      <c r="U48" s="146"/>
      <c r="V48" s="146"/>
      <c r="W48" s="146"/>
      <c r="X48" s="146"/>
      <c r="Y48" s="146"/>
      <c r="Z48" s="146"/>
      <c r="AA48" s="146"/>
      <c r="AB48" s="146"/>
      <c r="AC48" s="146"/>
      <c r="AD48" s="146"/>
      <c r="AE48" s="146"/>
      <c r="AF48" s="146"/>
      <c r="AG48" s="146"/>
      <c r="AH48" s="146"/>
      <c r="AI48" s="146"/>
    </row>
    <row r="49" spans="1:35" s="143" customFormat="1" x14ac:dyDescent="0.15">
      <c r="A49" s="182"/>
      <c r="B49" s="154"/>
      <c r="C49" s="184"/>
      <c r="D49" s="184"/>
      <c r="E49" s="184"/>
      <c r="F49" s="184"/>
      <c r="G49" s="184"/>
      <c r="H49" s="184"/>
      <c r="I49" s="184"/>
      <c r="J49" s="184"/>
      <c r="K49" s="184"/>
      <c r="L49" s="184"/>
      <c r="M49" s="184"/>
      <c r="N49" s="184"/>
      <c r="O49" s="184"/>
      <c r="Q49" s="146"/>
      <c r="R49" s="146"/>
      <c r="S49" s="146"/>
      <c r="T49" s="146"/>
      <c r="U49" s="146"/>
      <c r="V49" s="146"/>
      <c r="W49" s="146"/>
      <c r="X49" s="146"/>
      <c r="Y49" s="146"/>
      <c r="Z49" s="146"/>
      <c r="AA49" s="146"/>
      <c r="AB49" s="146"/>
      <c r="AC49" s="146"/>
      <c r="AD49" s="146"/>
      <c r="AE49" s="146"/>
      <c r="AF49" s="146"/>
      <c r="AG49" s="146"/>
      <c r="AH49" s="146"/>
      <c r="AI49" s="146"/>
    </row>
    <row r="50" spans="1:35" s="143" customFormat="1" x14ac:dyDescent="0.15">
      <c r="A50" s="182"/>
      <c r="B50" s="185"/>
      <c r="C50" s="184"/>
      <c r="D50" s="184"/>
      <c r="E50" s="184"/>
      <c r="F50" s="184"/>
      <c r="G50" s="184"/>
      <c r="H50" s="184"/>
      <c r="I50" s="184"/>
      <c r="J50" s="184"/>
      <c r="K50" s="184"/>
      <c r="L50" s="184"/>
      <c r="M50" s="184"/>
      <c r="N50" s="184"/>
      <c r="O50" s="184"/>
      <c r="Q50" s="146"/>
      <c r="R50" s="146"/>
      <c r="S50" s="146"/>
      <c r="T50" s="146"/>
      <c r="U50" s="146"/>
      <c r="V50" s="146"/>
      <c r="W50" s="146"/>
      <c r="X50" s="146"/>
      <c r="Y50" s="146"/>
      <c r="Z50" s="146"/>
      <c r="AA50" s="146"/>
      <c r="AB50" s="146"/>
      <c r="AC50" s="146"/>
      <c r="AD50" s="146"/>
      <c r="AE50" s="146"/>
      <c r="AF50" s="146"/>
      <c r="AG50" s="146"/>
      <c r="AH50" s="146"/>
      <c r="AI50" s="146"/>
    </row>
    <row r="51" spans="1:35" s="143" customFormat="1" x14ac:dyDescent="0.15">
      <c r="A51" s="182"/>
      <c r="B51" s="262"/>
      <c r="C51" s="262"/>
      <c r="D51" s="262"/>
      <c r="E51" s="262"/>
      <c r="F51" s="262"/>
      <c r="G51" s="262"/>
      <c r="H51" s="262"/>
      <c r="I51" s="262"/>
      <c r="J51" s="262"/>
      <c r="K51" s="262"/>
      <c r="L51" s="262"/>
      <c r="M51" s="262"/>
      <c r="N51" s="262"/>
      <c r="O51" s="154"/>
      <c r="Q51" s="146"/>
      <c r="R51" s="146"/>
      <c r="S51" s="146"/>
      <c r="T51" s="146"/>
      <c r="U51" s="146"/>
      <c r="V51" s="146"/>
      <c r="W51" s="146"/>
      <c r="X51" s="146"/>
      <c r="Y51" s="146"/>
      <c r="Z51" s="146"/>
      <c r="AA51" s="146"/>
      <c r="AB51" s="146"/>
      <c r="AC51" s="146"/>
      <c r="AD51" s="146"/>
      <c r="AE51" s="146"/>
      <c r="AF51" s="146"/>
      <c r="AG51" s="146"/>
      <c r="AH51" s="146"/>
      <c r="AI51" s="146"/>
    </row>
    <row r="52" spans="1:35" s="143" customFormat="1" x14ac:dyDescent="0.15">
      <c r="A52" s="182"/>
      <c r="B52" s="262"/>
      <c r="C52" s="262"/>
      <c r="D52" s="262"/>
      <c r="E52" s="262"/>
      <c r="F52" s="262"/>
      <c r="G52" s="262"/>
      <c r="H52" s="262"/>
      <c r="I52" s="262"/>
      <c r="J52" s="262"/>
      <c r="K52" s="262"/>
      <c r="L52" s="262"/>
      <c r="M52" s="262"/>
      <c r="N52" s="262"/>
      <c r="O52" s="154"/>
      <c r="Q52" s="146"/>
      <c r="R52" s="146"/>
      <c r="S52" s="146"/>
      <c r="T52" s="146"/>
      <c r="U52" s="146"/>
      <c r="V52" s="146"/>
      <c r="W52" s="146"/>
      <c r="X52" s="146"/>
      <c r="Y52" s="146"/>
      <c r="Z52" s="146"/>
      <c r="AA52" s="146"/>
      <c r="AB52" s="146"/>
      <c r="AC52" s="146"/>
      <c r="AD52" s="146"/>
      <c r="AE52" s="146"/>
      <c r="AF52" s="146"/>
      <c r="AG52" s="146"/>
      <c r="AH52" s="146"/>
      <c r="AI52" s="146"/>
    </row>
    <row r="53" spans="1:35" s="143" customFormat="1" x14ac:dyDescent="0.15">
      <c r="A53" s="182"/>
      <c r="B53" s="154"/>
      <c r="C53" s="154"/>
      <c r="D53" s="154"/>
      <c r="E53" s="154"/>
      <c r="F53" s="154"/>
      <c r="G53" s="154"/>
      <c r="H53" s="154"/>
      <c r="I53" s="154"/>
      <c r="J53" s="154"/>
      <c r="K53" s="154"/>
      <c r="L53" s="154"/>
      <c r="M53" s="154"/>
      <c r="N53" s="154"/>
      <c r="O53" s="154"/>
      <c r="Q53" s="146"/>
      <c r="R53" s="146"/>
      <c r="S53" s="146"/>
      <c r="T53" s="146"/>
      <c r="U53" s="146"/>
      <c r="V53" s="146"/>
      <c r="W53" s="146"/>
      <c r="X53" s="146"/>
      <c r="Y53" s="146"/>
      <c r="Z53" s="146"/>
      <c r="AA53" s="146"/>
      <c r="AB53" s="146"/>
      <c r="AC53" s="146"/>
      <c r="AD53" s="146"/>
      <c r="AE53" s="146"/>
      <c r="AF53" s="146"/>
      <c r="AG53" s="146"/>
      <c r="AH53" s="146"/>
      <c r="AI53" s="146"/>
    </row>
    <row r="54" spans="1:35" s="143" customFormat="1" x14ac:dyDescent="0.15">
      <c r="A54" s="182"/>
      <c r="B54" s="262"/>
      <c r="C54" s="262"/>
      <c r="D54" s="262"/>
      <c r="E54" s="262"/>
      <c r="F54" s="262"/>
      <c r="G54" s="262"/>
      <c r="H54" s="262"/>
      <c r="I54" s="262"/>
      <c r="J54" s="262"/>
      <c r="K54" s="262"/>
      <c r="L54" s="262"/>
      <c r="M54" s="262"/>
      <c r="N54" s="262"/>
      <c r="O54" s="154"/>
      <c r="Q54" s="146"/>
      <c r="R54" s="146"/>
      <c r="S54" s="146"/>
      <c r="T54" s="146"/>
      <c r="U54" s="146"/>
      <c r="V54" s="146"/>
      <c r="W54" s="146"/>
      <c r="X54" s="146"/>
      <c r="Y54" s="146"/>
      <c r="Z54" s="146"/>
      <c r="AA54" s="146"/>
      <c r="AB54" s="146"/>
      <c r="AC54" s="146"/>
      <c r="AD54" s="146"/>
      <c r="AE54" s="146"/>
      <c r="AF54" s="146"/>
      <c r="AG54" s="146"/>
      <c r="AH54" s="146"/>
      <c r="AI54" s="146"/>
    </row>
    <row r="55" spans="1:35" s="143" customFormat="1" x14ac:dyDescent="0.15">
      <c r="A55" s="182"/>
      <c r="B55" s="262"/>
      <c r="C55" s="262"/>
      <c r="D55" s="262"/>
      <c r="E55" s="262"/>
      <c r="F55" s="262"/>
      <c r="G55" s="262"/>
      <c r="H55" s="262"/>
      <c r="I55" s="262"/>
      <c r="J55" s="262"/>
      <c r="K55" s="262"/>
      <c r="L55" s="262"/>
      <c r="M55" s="262"/>
      <c r="N55" s="262"/>
      <c r="O55" s="154"/>
      <c r="Q55" s="146"/>
      <c r="R55" s="146"/>
      <c r="S55" s="146"/>
      <c r="T55" s="146"/>
      <c r="U55" s="146"/>
      <c r="V55" s="146"/>
      <c r="W55" s="146"/>
      <c r="X55" s="146"/>
      <c r="Y55" s="146"/>
      <c r="Z55" s="146"/>
      <c r="AA55" s="146"/>
      <c r="AB55" s="146"/>
      <c r="AC55" s="146"/>
      <c r="AD55" s="146"/>
      <c r="AE55" s="146"/>
      <c r="AF55" s="146"/>
      <c r="AG55" s="146"/>
      <c r="AH55" s="146"/>
      <c r="AI55" s="146"/>
    </row>
    <row r="64" spans="1:35" ht="12.75" x14ac:dyDescent="0.15">
      <c r="A64" s="186"/>
      <c r="B64" s="187" t="s">
        <v>1</v>
      </c>
      <c r="C64" s="258" t="s">
        <v>2008</v>
      </c>
      <c r="D64" s="265"/>
      <c r="E64" s="265"/>
      <c r="F64" s="265"/>
      <c r="G64" s="265"/>
      <c r="H64" s="265"/>
      <c r="I64" s="265"/>
      <c r="J64" s="265"/>
      <c r="K64" s="265"/>
      <c r="L64" s="265"/>
      <c r="M64" s="265"/>
      <c r="N64" s="259"/>
      <c r="O64" s="188"/>
    </row>
    <row r="65" spans="1:35" ht="12.75" x14ac:dyDescent="0.15">
      <c r="A65" s="186"/>
      <c r="B65" s="175"/>
      <c r="C65" s="152">
        <v>2019</v>
      </c>
      <c r="D65" s="152">
        <v>2020</v>
      </c>
      <c r="E65" s="152">
        <v>2030</v>
      </c>
      <c r="F65" s="152">
        <v>2040</v>
      </c>
      <c r="G65" s="152">
        <v>2050</v>
      </c>
      <c r="H65" s="258" t="s">
        <v>986</v>
      </c>
      <c r="I65" s="259"/>
      <c r="J65" s="258" t="s">
        <v>1972</v>
      </c>
      <c r="K65" s="259"/>
      <c r="L65" s="152" t="s">
        <v>988</v>
      </c>
      <c r="M65" s="152" t="s">
        <v>989</v>
      </c>
      <c r="N65" s="189" t="s">
        <v>1973</v>
      </c>
      <c r="O65" s="190"/>
    </row>
    <row r="66" spans="1:35" ht="12.75" x14ac:dyDescent="0.15">
      <c r="A66" s="186"/>
      <c r="B66" s="260" t="s">
        <v>196</v>
      </c>
      <c r="C66" s="261"/>
      <c r="D66" s="261"/>
      <c r="E66" s="261"/>
      <c r="F66" s="261"/>
      <c r="G66" s="261"/>
      <c r="H66" s="191" t="s">
        <v>990</v>
      </c>
      <c r="I66" s="191" t="s">
        <v>991</v>
      </c>
      <c r="J66" s="191" t="s">
        <v>990</v>
      </c>
      <c r="K66" s="191" t="s">
        <v>991</v>
      </c>
      <c r="L66" s="192"/>
      <c r="M66" s="193"/>
      <c r="N66" s="194"/>
      <c r="O66" s="190"/>
    </row>
    <row r="67" spans="1:35" ht="12.75" x14ac:dyDescent="0.15">
      <c r="A67" s="186"/>
      <c r="B67" s="195" t="s">
        <v>992</v>
      </c>
      <c r="C67" s="253" t="s">
        <v>1974</v>
      </c>
      <c r="D67" s="253"/>
      <c r="E67" s="253"/>
      <c r="F67" s="253"/>
      <c r="G67" s="253"/>
      <c r="H67" s="171"/>
      <c r="I67" s="171"/>
      <c r="J67" s="171"/>
      <c r="K67" s="171"/>
      <c r="L67" s="171"/>
      <c r="M67" s="171"/>
      <c r="N67" s="196" t="s">
        <v>1975</v>
      </c>
      <c r="O67" s="190"/>
    </row>
    <row r="68" spans="1:35" ht="18" x14ac:dyDescent="0.15">
      <c r="A68" s="186"/>
      <c r="B68" s="195" t="s">
        <v>994</v>
      </c>
      <c r="C68" s="253" t="s">
        <v>2009</v>
      </c>
      <c r="D68" s="253"/>
      <c r="E68" s="253"/>
      <c r="F68" s="253"/>
      <c r="G68" s="253"/>
      <c r="H68" s="171"/>
      <c r="I68" s="171"/>
      <c r="J68" s="171"/>
      <c r="K68" s="171"/>
      <c r="L68" s="171"/>
      <c r="M68" s="171"/>
      <c r="N68" s="196" t="s">
        <v>1977</v>
      </c>
      <c r="O68" s="190"/>
    </row>
    <row r="69" spans="1:35" ht="12.75" x14ac:dyDescent="0.15">
      <c r="A69" s="186"/>
      <c r="B69" s="197" t="s">
        <v>996</v>
      </c>
      <c r="C69" s="171">
        <v>16.7</v>
      </c>
      <c r="D69" s="171">
        <v>16.7</v>
      </c>
      <c r="E69" s="171">
        <v>16.7</v>
      </c>
      <c r="F69" s="171">
        <v>16.7</v>
      </c>
      <c r="G69" s="171">
        <v>16.7</v>
      </c>
      <c r="H69" s="171">
        <v>16.7</v>
      </c>
      <c r="I69" s="171">
        <v>16.7</v>
      </c>
      <c r="J69" s="171">
        <v>16.7</v>
      </c>
      <c r="K69" s="171">
        <v>16.7</v>
      </c>
      <c r="L69" s="171"/>
      <c r="M69" s="171">
        <v>1</v>
      </c>
      <c r="N69" s="196"/>
      <c r="O69" s="190"/>
    </row>
    <row r="70" spans="1:35" s="143" customFormat="1" ht="12.75" x14ac:dyDescent="0.15">
      <c r="A70" s="186"/>
      <c r="B70" s="195" t="s">
        <v>998</v>
      </c>
      <c r="C70" s="171" t="s">
        <v>31</v>
      </c>
      <c r="D70" s="171" t="s">
        <v>31</v>
      </c>
      <c r="E70" s="171" t="s">
        <v>31</v>
      </c>
      <c r="F70" s="171" t="s">
        <v>31</v>
      </c>
      <c r="G70" s="171" t="s">
        <v>31</v>
      </c>
      <c r="H70" s="171" t="s">
        <v>31</v>
      </c>
      <c r="I70" s="171" t="s">
        <v>31</v>
      </c>
      <c r="J70" s="171" t="s">
        <v>31</v>
      </c>
      <c r="K70" s="171" t="s">
        <v>31</v>
      </c>
      <c r="L70" s="171" t="s">
        <v>200</v>
      </c>
      <c r="M70" s="171"/>
      <c r="N70" s="196"/>
      <c r="O70" s="190"/>
      <c r="Q70" s="146"/>
      <c r="R70" s="146"/>
      <c r="S70" s="146"/>
      <c r="T70" s="146"/>
      <c r="U70" s="146"/>
      <c r="V70" s="146"/>
      <c r="W70" s="146"/>
      <c r="X70" s="146"/>
      <c r="Y70" s="146"/>
      <c r="Z70" s="146"/>
      <c r="AA70" s="146"/>
      <c r="AB70" s="146"/>
      <c r="AC70" s="146"/>
      <c r="AD70" s="146"/>
      <c r="AE70" s="146"/>
      <c r="AF70" s="146"/>
      <c r="AG70" s="146"/>
      <c r="AH70" s="146"/>
      <c r="AI70" s="146"/>
    </row>
    <row r="71" spans="1:35" ht="12.75" x14ac:dyDescent="0.15">
      <c r="A71" s="186"/>
      <c r="B71" s="195" t="s">
        <v>1000</v>
      </c>
      <c r="C71" s="171">
        <v>0.1</v>
      </c>
      <c r="D71" s="171">
        <f>$C$10*0.95</f>
        <v>171</v>
      </c>
      <c r="E71" s="171">
        <f>$C$10*0.9</f>
        <v>162</v>
      </c>
      <c r="F71" s="171">
        <f>$C$10*0.8</f>
        <v>144</v>
      </c>
      <c r="G71" s="171">
        <f>$C$10*0.8</f>
        <v>144</v>
      </c>
      <c r="H71" s="171">
        <v>0.1</v>
      </c>
      <c r="I71" s="171">
        <v>0.99</v>
      </c>
      <c r="J71" s="171">
        <f>$C$10*0.85</f>
        <v>153</v>
      </c>
      <c r="K71" s="171">
        <f>$C$10*0.8</f>
        <v>144</v>
      </c>
      <c r="L71" s="171" t="s">
        <v>228</v>
      </c>
      <c r="M71" s="171" t="s">
        <v>2010</v>
      </c>
      <c r="N71" s="196"/>
      <c r="O71" s="190"/>
    </row>
    <row r="72" spans="1:35" ht="12.75" x14ac:dyDescent="0.15">
      <c r="A72" s="186"/>
      <c r="B72" s="175" t="s">
        <v>1979</v>
      </c>
      <c r="C72" s="170">
        <f>(16.67/(16.67+2))-0.01</f>
        <v>0.88287627209426889</v>
      </c>
      <c r="D72" s="170">
        <f>(16.67/(16.67+2))-0.01</f>
        <v>0.88287627209426889</v>
      </c>
      <c r="E72" s="170">
        <f>(16.67/(16.67+2*0.93))-0.01</f>
        <v>0.88962223421478681</v>
      </c>
      <c r="F72" s="170">
        <f>(16.67/(16.67+2*0.86))-0.01</f>
        <v>0.89647090810222951</v>
      </c>
      <c r="G72" s="170">
        <f>(16.67/(16.67+2*0.8))-0.01</f>
        <v>0.90242474001094686</v>
      </c>
      <c r="H72" s="170">
        <f>(16.67/(16.67+2))-0.01</f>
        <v>0.88287627209426889</v>
      </c>
      <c r="I72" s="170">
        <f>(16.67/(16.67+2))-0.01</f>
        <v>0.88287627209426889</v>
      </c>
      <c r="J72" s="170">
        <f>(16.67/(16.67+2*0.85))-0.01</f>
        <v>0.89745781164942851</v>
      </c>
      <c r="K72" s="170">
        <f>(16.67/(16.67+2*0.8))-0.01</f>
        <v>0.90242474001094686</v>
      </c>
      <c r="L72" s="171" t="s">
        <v>211</v>
      </c>
      <c r="M72" s="171">
        <v>1</v>
      </c>
      <c r="N72" s="196"/>
      <c r="O72" s="190"/>
    </row>
    <row r="73" spans="1:35" s="143" customFormat="1" ht="12.75" x14ac:dyDescent="0.15">
      <c r="A73" s="186"/>
      <c r="B73" s="198" t="s">
        <v>1980</v>
      </c>
      <c r="C73" s="170">
        <f>(16.67/(16.67+2))-0.01</f>
        <v>0.88287627209426889</v>
      </c>
      <c r="D73" s="170">
        <f>(16.67/(16.67+2))-0.01</f>
        <v>0.88287627209426889</v>
      </c>
      <c r="E73" s="170">
        <f>(16.67/(16.67+2*0.93))-0.01</f>
        <v>0.88962223421478681</v>
      </c>
      <c r="F73" s="170">
        <f>(16.67/(16.67+2*0.86))-0.01</f>
        <v>0.89647090810222951</v>
      </c>
      <c r="G73" s="170">
        <f>(16.67/(16.67+2*0.8))-0.01</f>
        <v>0.90242474001094686</v>
      </c>
      <c r="H73" s="170">
        <f>(16.67/(16.67+2))-0.01</f>
        <v>0.88287627209426889</v>
      </c>
      <c r="I73" s="170">
        <f>(16.67/(16.67+2))-0.01</f>
        <v>0.88287627209426889</v>
      </c>
      <c r="J73" s="170">
        <f>(16.67/(16.67+2*0.85))-0.01</f>
        <v>0.89745781164942851</v>
      </c>
      <c r="K73" s="170">
        <f>(16.67/(16.67+2*0.8))-0.01</f>
        <v>0.90242474001094686</v>
      </c>
      <c r="L73" s="171" t="s">
        <v>252</v>
      </c>
      <c r="M73" s="171"/>
      <c r="N73" s="196"/>
      <c r="O73" s="190"/>
      <c r="Q73" s="146"/>
      <c r="R73" s="146"/>
      <c r="S73" s="146"/>
      <c r="T73" s="146"/>
      <c r="U73" s="146"/>
      <c r="V73" s="146"/>
      <c r="W73" s="146"/>
      <c r="X73" s="146"/>
      <c r="Y73" s="146"/>
      <c r="Z73" s="146"/>
      <c r="AA73" s="146"/>
      <c r="AB73" s="146"/>
      <c r="AC73" s="146"/>
      <c r="AD73" s="146"/>
      <c r="AE73" s="146"/>
      <c r="AF73" s="146"/>
      <c r="AG73" s="146"/>
      <c r="AH73" s="146"/>
      <c r="AI73" s="146"/>
    </row>
    <row r="74" spans="1:35" s="143" customFormat="1" ht="12.75" x14ac:dyDescent="0.15">
      <c r="A74" s="186"/>
      <c r="B74" s="198" t="s">
        <v>1981</v>
      </c>
      <c r="C74" s="170" t="s">
        <v>1982</v>
      </c>
      <c r="D74" s="170" t="s">
        <v>1982</v>
      </c>
      <c r="E74" s="170" t="s">
        <v>1982</v>
      </c>
      <c r="F74" s="170" t="s">
        <v>1982</v>
      </c>
      <c r="G74" s="170" t="s">
        <v>1982</v>
      </c>
      <c r="H74" s="170" t="s">
        <v>1982</v>
      </c>
      <c r="I74" s="170" t="s">
        <v>1982</v>
      </c>
      <c r="J74" s="170" t="s">
        <v>1982</v>
      </c>
      <c r="K74" s="170" t="s">
        <v>1982</v>
      </c>
      <c r="L74" s="171" t="s">
        <v>193</v>
      </c>
      <c r="M74" s="171"/>
      <c r="N74" s="196"/>
      <c r="O74" s="190"/>
      <c r="Q74" s="146"/>
      <c r="R74" s="146"/>
      <c r="S74" s="146"/>
      <c r="T74" s="146"/>
      <c r="U74" s="146"/>
      <c r="V74" s="146"/>
      <c r="W74" s="146"/>
      <c r="X74" s="146"/>
      <c r="Y74" s="146"/>
      <c r="Z74" s="146"/>
      <c r="AA74" s="146"/>
      <c r="AB74" s="146"/>
      <c r="AC74" s="146"/>
      <c r="AD74" s="146"/>
      <c r="AE74" s="146"/>
      <c r="AF74" s="146"/>
      <c r="AG74" s="146"/>
      <c r="AH74" s="146"/>
      <c r="AI74" s="146"/>
    </row>
    <row r="75" spans="1:35" ht="12.75" x14ac:dyDescent="0.15">
      <c r="A75" s="186"/>
      <c r="B75" s="175" t="s">
        <v>1983</v>
      </c>
      <c r="C75" s="171" t="s">
        <v>1984</v>
      </c>
      <c r="D75" s="171" t="s">
        <v>1984</v>
      </c>
      <c r="E75" s="171" t="s">
        <v>1984</v>
      </c>
      <c r="F75" s="171" t="s">
        <v>1984</v>
      </c>
      <c r="G75" s="171" t="s">
        <v>1984</v>
      </c>
      <c r="H75" s="171" t="s">
        <v>1984</v>
      </c>
      <c r="I75" s="171" t="s">
        <v>1984</v>
      </c>
      <c r="J75" s="171" t="s">
        <v>1984</v>
      </c>
      <c r="K75" s="171" t="s">
        <v>1984</v>
      </c>
      <c r="L75" s="171" t="s">
        <v>345</v>
      </c>
      <c r="M75" s="171"/>
      <c r="N75" s="196"/>
      <c r="O75" s="190"/>
    </row>
    <row r="76" spans="1:35" ht="12.75" x14ac:dyDescent="0.15">
      <c r="A76" s="186"/>
      <c r="B76" s="175" t="s">
        <v>1985</v>
      </c>
      <c r="C76" s="171" t="s">
        <v>1984</v>
      </c>
      <c r="D76" s="171" t="s">
        <v>1984</v>
      </c>
      <c r="E76" s="171" t="s">
        <v>1984</v>
      </c>
      <c r="F76" s="171" t="s">
        <v>1984</v>
      </c>
      <c r="G76" s="171" t="s">
        <v>1984</v>
      </c>
      <c r="H76" s="171" t="s">
        <v>1984</v>
      </c>
      <c r="I76" s="171" t="s">
        <v>1984</v>
      </c>
      <c r="J76" s="171" t="s">
        <v>1984</v>
      </c>
      <c r="K76" s="171" t="s">
        <v>1984</v>
      </c>
      <c r="L76" s="171" t="s">
        <v>239</v>
      </c>
      <c r="M76" s="171"/>
      <c r="N76" s="196" t="s">
        <v>1986</v>
      </c>
      <c r="O76" s="190"/>
    </row>
    <row r="77" spans="1:35" ht="12.75" x14ac:dyDescent="0.15">
      <c r="A77" s="186"/>
      <c r="B77" s="175" t="s">
        <v>1011</v>
      </c>
      <c r="C77" s="171">
        <v>0</v>
      </c>
      <c r="D77" s="171">
        <v>0</v>
      </c>
      <c r="E77" s="171">
        <v>0</v>
      </c>
      <c r="F77" s="171">
        <v>0</v>
      </c>
      <c r="G77" s="171">
        <v>0</v>
      </c>
      <c r="H77" s="171">
        <v>0</v>
      </c>
      <c r="I77" s="171">
        <v>0</v>
      </c>
      <c r="J77" s="171">
        <v>0</v>
      </c>
      <c r="K77" s="171">
        <v>0</v>
      </c>
      <c r="L77" s="171" t="s">
        <v>372</v>
      </c>
      <c r="M77" s="171"/>
      <c r="N77" s="196"/>
      <c r="O77" s="190"/>
    </row>
    <row r="78" spans="1:35" ht="12.75" x14ac:dyDescent="0.15">
      <c r="A78" s="186"/>
      <c r="B78" s="175" t="s">
        <v>1012</v>
      </c>
      <c r="C78" s="171">
        <v>3</v>
      </c>
      <c r="D78" s="171">
        <v>3</v>
      </c>
      <c r="E78" s="171">
        <v>2</v>
      </c>
      <c r="F78" s="171">
        <v>1.5</v>
      </c>
      <c r="G78" s="171">
        <v>1</v>
      </c>
      <c r="H78" s="171">
        <v>3</v>
      </c>
      <c r="I78" s="171">
        <v>3</v>
      </c>
      <c r="J78" s="171">
        <v>1.5</v>
      </c>
      <c r="K78" s="171">
        <v>0.5</v>
      </c>
      <c r="L78" s="171" t="s">
        <v>317</v>
      </c>
      <c r="M78" s="171">
        <v>3</v>
      </c>
      <c r="N78" s="196"/>
      <c r="O78" s="190"/>
    </row>
    <row r="79" spans="1:35" ht="12.75" x14ac:dyDescent="0.15">
      <c r="A79" s="186"/>
      <c r="B79" s="175" t="s">
        <v>1013</v>
      </c>
      <c r="C79" s="171">
        <v>25</v>
      </c>
      <c r="D79" s="171">
        <v>25</v>
      </c>
      <c r="E79" s="171">
        <v>30</v>
      </c>
      <c r="F79" s="171">
        <v>30</v>
      </c>
      <c r="G79" s="171">
        <v>30</v>
      </c>
      <c r="H79" s="171">
        <v>25</v>
      </c>
      <c r="I79" s="171">
        <v>25</v>
      </c>
      <c r="J79" s="171">
        <v>30</v>
      </c>
      <c r="K79" s="171">
        <v>30</v>
      </c>
      <c r="L79" s="171"/>
      <c r="M79" s="171"/>
      <c r="N79" s="196"/>
      <c r="O79" s="190"/>
    </row>
    <row r="80" spans="1:35" ht="12.75" x14ac:dyDescent="0.15">
      <c r="A80" s="186"/>
      <c r="B80" s="175" t="s">
        <v>1015</v>
      </c>
      <c r="C80" s="171">
        <v>0.5</v>
      </c>
      <c r="D80" s="171">
        <v>0.5</v>
      </c>
      <c r="E80" s="171">
        <v>0.4</v>
      </c>
      <c r="F80" s="171">
        <v>0.4</v>
      </c>
      <c r="G80" s="171">
        <v>0.3</v>
      </c>
      <c r="H80" s="171">
        <v>0.5</v>
      </c>
      <c r="I80" s="171">
        <v>0.5</v>
      </c>
      <c r="J80" s="171">
        <v>0.3</v>
      </c>
      <c r="K80" s="171">
        <v>0.2</v>
      </c>
      <c r="L80" s="171"/>
      <c r="M80" s="171">
        <v>3</v>
      </c>
      <c r="N80" s="196"/>
      <c r="O80" s="190"/>
    </row>
    <row r="81" spans="1:15" ht="12.75" x14ac:dyDescent="0.15">
      <c r="A81" s="186"/>
      <c r="B81" s="199"/>
      <c r="C81" s="171"/>
      <c r="D81" s="171"/>
      <c r="E81" s="171"/>
      <c r="F81" s="171"/>
      <c r="G81" s="171"/>
      <c r="H81" s="171"/>
      <c r="I81" s="171"/>
      <c r="J81" s="171"/>
      <c r="K81" s="171"/>
      <c r="L81" s="171"/>
      <c r="M81" s="171"/>
      <c r="N81" s="196"/>
      <c r="O81" s="190"/>
    </row>
    <row r="82" spans="1:15" ht="12.75" x14ac:dyDescent="0.15">
      <c r="A82" s="186"/>
      <c r="B82" s="254" t="s">
        <v>244</v>
      </c>
      <c r="C82" s="255"/>
      <c r="D82" s="255"/>
      <c r="E82" s="255"/>
      <c r="F82" s="255"/>
      <c r="G82" s="255"/>
      <c r="H82" s="255"/>
      <c r="I82" s="255"/>
      <c r="J82" s="255"/>
      <c r="K82" s="255"/>
      <c r="L82" s="255"/>
      <c r="M82" s="256"/>
      <c r="N82" s="196" t="s">
        <v>1987</v>
      </c>
      <c r="O82" s="190"/>
    </row>
    <row r="83" spans="1:15" ht="12.75" x14ac:dyDescent="0.15">
      <c r="A83" s="186"/>
      <c r="B83" s="200" t="s">
        <v>1988</v>
      </c>
      <c r="C83" s="171">
        <v>3.3</v>
      </c>
      <c r="D83" s="171">
        <v>3.3</v>
      </c>
      <c r="E83" s="171">
        <v>3.3</v>
      </c>
      <c r="F83" s="171">
        <v>3.3</v>
      </c>
      <c r="G83" s="171">
        <v>3.3</v>
      </c>
      <c r="H83" s="171">
        <v>3.3</v>
      </c>
      <c r="I83" s="171">
        <v>3.3</v>
      </c>
      <c r="J83" s="171">
        <v>3.3</v>
      </c>
      <c r="K83" s="171">
        <v>3.3</v>
      </c>
      <c r="L83" s="171" t="s">
        <v>393</v>
      </c>
      <c r="M83" s="171">
        <v>3</v>
      </c>
      <c r="N83" s="201"/>
      <c r="O83" s="190"/>
    </row>
    <row r="84" spans="1:15" ht="24" x14ac:dyDescent="0.15">
      <c r="A84" s="186"/>
      <c r="B84" s="202" t="s">
        <v>1989</v>
      </c>
      <c r="C84" s="171">
        <v>6.7</v>
      </c>
      <c r="D84" s="171">
        <v>6.7</v>
      </c>
      <c r="E84" s="171">
        <v>6.7</v>
      </c>
      <c r="F84" s="171">
        <v>6.7</v>
      </c>
      <c r="G84" s="171">
        <v>6.7</v>
      </c>
      <c r="H84" s="171">
        <v>6.7</v>
      </c>
      <c r="I84" s="171">
        <v>6.7</v>
      </c>
      <c r="J84" s="171">
        <v>6.7</v>
      </c>
      <c r="K84" s="171">
        <v>6.7</v>
      </c>
      <c r="L84" s="171" t="s">
        <v>393</v>
      </c>
      <c r="M84" s="171">
        <v>3</v>
      </c>
      <c r="N84" s="201"/>
      <c r="O84" s="190"/>
    </row>
    <row r="85" spans="1:15" ht="12.75" x14ac:dyDescent="0.15">
      <c r="A85" s="186"/>
      <c r="B85" s="203"/>
      <c r="C85" s="171"/>
      <c r="D85" s="171"/>
      <c r="E85" s="171"/>
      <c r="F85" s="171"/>
      <c r="G85" s="171"/>
      <c r="H85" s="171"/>
      <c r="I85" s="171"/>
      <c r="J85" s="171"/>
      <c r="K85" s="171"/>
      <c r="L85" s="171"/>
      <c r="M85" s="171"/>
      <c r="N85" s="196"/>
      <c r="O85" s="190"/>
    </row>
    <row r="86" spans="1:15" ht="12.75" x14ac:dyDescent="0.15">
      <c r="A86" s="186"/>
      <c r="B86" s="254" t="s">
        <v>1990</v>
      </c>
      <c r="C86" s="255"/>
      <c r="D86" s="255"/>
      <c r="E86" s="255"/>
      <c r="F86" s="255"/>
      <c r="G86" s="255"/>
      <c r="H86" s="255"/>
      <c r="I86" s="255"/>
      <c r="J86" s="255"/>
      <c r="K86" s="255"/>
      <c r="L86" s="255"/>
      <c r="M86" s="256"/>
      <c r="N86" s="194"/>
      <c r="O86" s="190"/>
    </row>
    <row r="87" spans="1:15" ht="24" x14ac:dyDescent="0.15">
      <c r="A87" s="186"/>
      <c r="B87" s="202" t="s">
        <v>1021</v>
      </c>
      <c r="C87" s="204">
        <f>C88+C89+C90</f>
        <v>5.7000000000000002E-2</v>
      </c>
      <c r="D87" s="204">
        <f t="shared" ref="D87:G87" si="2">D88+D89+D90</f>
        <v>5.7000000000000002E-2</v>
      </c>
      <c r="E87" s="204">
        <f t="shared" si="2"/>
        <v>4.4909999999999999E-2</v>
      </c>
      <c r="F87" s="204">
        <f t="shared" si="2"/>
        <v>2.7050400000000002E-2</v>
      </c>
      <c r="G87" s="204">
        <f t="shared" si="2"/>
        <v>2.1000000000000001E-2</v>
      </c>
      <c r="H87" s="204">
        <f>H88+H89+H90</f>
        <v>5.7000000000000002E-2</v>
      </c>
      <c r="I87" s="204">
        <f>I88+I89+I90</f>
        <v>5.7000000000000002E-2</v>
      </c>
      <c r="J87" s="204">
        <f t="shared" ref="J87:K87" si="3">J88+J89+J90</f>
        <v>3.5249999999999997E-2</v>
      </c>
      <c r="K87" s="204">
        <f t="shared" si="3"/>
        <v>2.1000000000000001E-2</v>
      </c>
      <c r="L87" s="171"/>
      <c r="M87" s="171">
        <v>1</v>
      </c>
      <c r="N87" s="196"/>
      <c r="O87" s="190"/>
    </row>
    <row r="88" spans="1:15" ht="24" x14ac:dyDescent="0.15">
      <c r="A88" s="186"/>
      <c r="B88" s="202" t="s">
        <v>2011</v>
      </c>
      <c r="C88" s="204">
        <v>0.03</v>
      </c>
      <c r="D88" s="204">
        <v>0.03</v>
      </c>
      <c r="E88" s="204">
        <f>C88*3/4</f>
        <v>2.2499999999999999E-2</v>
      </c>
      <c r="F88" s="204">
        <f>E88*2/4</f>
        <v>1.125E-2</v>
      </c>
      <c r="G88" s="204">
        <f>C88*1/4</f>
        <v>7.4999999999999997E-3</v>
      </c>
      <c r="H88" s="204">
        <v>0.03</v>
      </c>
      <c r="I88" s="204">
        <v>0.03</v>
      </c>
      <c r="J88" s="204">
        <f>C88*1/2</f>
        <v>1.4999999999999999E-2</v>
      </c>
      <c r="K88" s="204">
        <f>C88*1/4</f>
        <v>7.4999999999999997E-3</v>
      </c>
      <c r="L88" s="171"/>
      <c r="M88" s="171">
        <v>1</v>
      </c>
      <c r="N88" s="196"/>
      <c r="O88" s="190"/>
    </row>
    <row r="89" spans="1:15" ht="24" x14ac:dyDescent="0.15">
      <c r="A89" s="186"/>
      <c r="B89" s="202" t="s">
        <v>2012</v>
      </c>
      <c r="C89" s="204">
        <v>1.7999999999999999E-2</v>
      </c>
      <c r="D89" s="204">
        <v>1.7999999999999999E-2</v>
      </c>
      <c r="E89" s="204">
        <f>D89*0.83</f>
        <v>1.4939999999999998E-2</v>
      </c>
      <c r="F89" s="204">
        <f>E89*0.66</f>
        <v>9.8604000000000001E-3</v>
      </c>
      <c r="G89" s="204">
        <f>C89*0.5</f>
        <v>8.9999999999999993E-3</v>
      </c>
      <c r="H89" s="204">
        <v>1.7999999999999999E-2</v>
      </c>
      <c r="I89" s="204">
        <v>1.7999999999999999E-2</v>
      </c>
      <c r="J89" s="204">
        <f>C89*0.75</f>
        <v>1.3499999999999998E-2</v>
      </c>
      <c r="K89" s="204">
        <f>C89*0.5</f>
        <v>8.9999999999999993E-3</v>
      </c>
      <c r="L89" s="171"/>
      <c r="M89" s="171">
        <v>1</v>
      </c>
      <c r="N89" s="196"/>
      <c r="O89" s="190"/>
    </row>
    <row r="90" spans="1:15" ht="24" x14ac:dyDescent="0.15">
      <c r="A90" s="186"/>
      <c r="B90" s="202" t="s">
        <v>2013</v>
      </c>
      <c r="C90" s="204">
        <v>8.9999999999999993E-3</v>
      </c>
      <c r="D90" s="204">
        <v>8.9999999999999993E-3</v>
      </c>
      <c r="E90" s="204">
        <f>D90*0.83</f>
        <v>7.4699999999999992E-3</v>
      </c>
      <c r="F90" s="204">
        <f>C90*0.66</f>
        <v>5.94E-3</v>
      </c>
      <c r="G90" s="204">
        <f>C90*0.5</f>
        <v>4.4999999999999997E-3</v>
      </c>
      <c r="H90" s="204">
        <v>8.9999999999999993E-3</v>
      </c>
      <c r="I90" s="204">
        <v>8.9999999999999993E-3</v>
      </c>
      <c r="J90" s="204">
        <f>C90*0.75</f>
        <v>6.7499999999999991E-3</v>
      </c>
      <c r="K90" s="204">
        <f>C90*0.5</f>
        <v>4.4999999999999997E-3</v>
      </c>
      <c r="L90" s="171"/>
      <c r="M90" s="171">
        <v>1</v>
      </c>
      <c r="N90" s="196"/>
      <c r="O90" s="190"/>
    </row>
    <row r="91" spans="1:15" ht="12.75" x14ac:dyDescent="0.15">
      <c r="A91" s="186"/>
      <c r="B91" s="202" t="s">
        <v>1993</v>
      </c>
      <c r="C91" s="171">
        <v>600</v>
      </c>
      <c r="D91" s="171">
        <v>600</v>
      </c>
      <c r="E91" s="171">
        <v>500</v>
      </c>
      <c r="F91" s="171">
        <v>500</v>
      </c>
      <c r="G91" s="171">
        <v>400</v>
      </c>
      <c r="H91" s="171">
        <v>600</v>
      </c>
      <c r="I91" s="171">
        <v>600</v>
      </c>
      <c r="J91" s="171">
        <v>450</v>
      </c>
      <c r="K91" s="171">
        <v>300</v>
      </c>
      <c r="L91" s="171"/>
      <c r="M91" s="171">
        <v>1</v>
      </c>
      <c r="N91" s="196"/>
      <c r="O91" s="190"/>
    </row>
    <row r="92" spans="1:15" ht="12.75" x14ac:dyDescent="0.15">
      <c r="A92" s="186"/>
      <c r="B92" s="202" t="s">
        <v>1034</v>
      </c>
      <c r="C92" s="171" t="s">
        <v>31</v>
      </c>
      <c r="D92" s="171" t="s">
        <v>31</v>
      </c>
      <c r="E92" s="171" t="s">
        <v>31</v>
      </c>
      <c r="F92" s="171" t="s">
        <v>31</v>
      </c>
      <c r="G92" s="171" t="s">
        <v>31</v>
      </c>
      <c r="H92" s="171" t="s">
        <v>31</v>
      </c>
      <c r="I92" s="171" t="s">
        <v>31</v>
      </c>
      <c r="J92" s="171" t="s">
        <v>31</v>
      </c>
      <c r="K92" s="171" t="s">
        <v>31</v>
      </c>
      <c r="L92" s="171"/>
      <c r="M92" s="171"/>
      <c r="N92" s="196"/>
      <c r="O92" s="190"/>
    </row>
    <row r="93" spans="1:15" ht="12.75" x14ac:dyDescent="0.15">
      <c r="A93" s="186"/>
      <c r="B93" s="203"/>
      <c r="C93" s="171"/>
      <c r="D93" s="171"/>
      <c r="E93" s="171"/>
      <c r="F93" s="171"/>
      <c r="G93" s="171"/>
      <c r="H93" s="171"/>
      <c r="I93" s="171"/>
      <c r="J93" s="171"/>
      <c r="K93" s="171"/>
      <c r="L93" s="171"/>
      <c r="M93" s="171"/>
      <c r="N93" s="196"/>
      <c r="O93" s="190"/>
    </row>
    <row r="94" spans="1:15" ht="12.75" x14ac:dyDescent="0.15">
      <c r="A94" s="186"/>
      <c r="B94" s="254" t="s">
        <v>1377</v>
      </c>
      <c r="C94" s="255"/>
      <c r="D94" s="255"/>
      <c r="E94" s="255"/>
      <c r="F94" s="255"/>
      <c r="G94" s="255"/>
      <c r="H94" s="255"/>
      <c r="I94" s="255"/>
      <c r="J94" s="255"/>
      <c r="K94" s="255"/>
      <c r="L94" s="255"/>
      <c r="M94" s="256"/>
      <c r="N94" s="196" t="s">
        <v>1994</v>
      </c>
      <c r="O94" s="190"/>
    </row>
    <row r="95" spans="1:15" ht="24" x14ac:dyDescent="0.15">
      <c r="A95" s="186"/>
      <c r="B95" s="202" t="s">
        <v>2014</v>
      </c>
      <c r="C95" s="171">
        <v>33.299999999999997</v>
      </c>
      <c r="D95" s="171">
        <v>33.299999999999997</v>
      </c>
      <c r="E95" s="171">
        <v>33.299999999999997</v>
      </c>
      <c r="F95" s="171">
        <v>33.299999999999997</v>
      </c>
      <c r="G95" s="171">
        <v>33.299999999999997</v>
      </c>
      <c r="H95" s="171">
        <v>33.299999999999997</v>
      </c>
      <c r="I95" s="171">
        <v>33.299999999999997</v>
      </c>
      <c r="J95" s="171">
        <v>33.299999999999997</v>
      </c>
      <c r="K95" s="171">
        <v>33.299999999999997</v>
      </c>
      <c r="L95" s="171"/>
      <c r="M95" s="171"/>
      <c r="N95" s="196"/>
      <c r="O95" s="190"/>
    </row>
    <row r="96" spans="1:15" ht="27" x14ac:dyDescent="0.15">
      <c r="A96" s="186"/>
      <c r="B96" s="202" t="s">
        <v>2015</v>
      </c>
      <c r="C96" s="171">
        <v>0.09</v>
      </c>
      <c r="D96" s="171">
        <v>0.09</v>
      </c>
      <c r="E96" s="171">
        <v>0.09</v>
      </c>
      <c r="F96" s="171">
        <v>0.09</v>
      </c>
      <c r="G96" s="171">
        <v>0.09</v>
      </c>
      <c r="H96" s="171">
        <v>0.09</v>
      </c>
      <c r="I96" s="171">
        <v>0.09</v>
      </c>
      <c r="J96" s="171">
        <v>0.09</v>
      </c>
      <c r="K96" s="171">
        <v>0.09</v>
      </c>
      <c r="L96" s="171"/>
      <c r="M96" s="171"/>
      <c r="N96" s="205"/>
      <c r="O96" s="190"/>
    </row>
    <row r="97" spans="1:15" ht="25.5" x14ac:dyDescent="0.15">
      <c r="A97" s="186"/>
      <c r="B97" s="202" t="s">
        <v>2016</v>
      </c>
      <c r="C97" s="171" t="s">
        <v>2017</v>
      </c>
      <c r="D97" s="171" t="s">
        <v>2017</v>
      </c>
      <c r="E97" s="171" t="s">
        <v>2018</v>
      </c>
      <c r="F97" s="171" t="s">
        <v>2018</v>
      </c>
      <c r="G97" s="171" t="s">
        <v>2018</v>
      </c>
      <c r="H97" s="171" t="s">
        <v>2018</v>
      </c>
      <c r="I97" s="171" t="s">
        <v>2018</v>
      </c>
      <c r="J97" s="171" t="s">
        <v>2018</v>
      </c>
      <c r="K97" s="171" t="s">
        <v>2018</v>
      </c>
      <c r="L97" s="206"/>
      <c r="M97" s="171">
        <v>4</v>
      </c>
      <c r="N97" s="207"/>
      <c r="O97" s="208"/>
    </row>
    <row r="98" spans="1:15" ht="12" x14ac:dyDescent="0.15">
      <c r="A98" s="209" t="s">
        <v>1198</v>
      </c>
      <c r="B98" s="210"/>
      <c r="C98" s="186"/>
      <c r="D98" s="186"/>
      <c r="E98" s="186"/>
      <c r="F98" s="186"/>
      <c r="G98" s="186"/>
      <c r="H98" s="186"/>
      <c r="I98" s="186"/>
      <c r="J98" s="186"/>
      <c r="K98" s="186"/>
      <c r="L98" s="186"/>
      <c r="M98" s="211"/>
      <c r="N98" s="186"/>
      <c r="O98" s="186"/>
    </row>
    <row r="99" spans="1:15" ht="12" x14ac:dyDescent="0.15">
      <c r="A99" s="211" t="s">
        <v>200</v>
      </c>
      <c r="B99" s="252" t="s">
        <v>2019</v>
      </c>
      <c r="C99" s="252"/>
      <c r="D99" s="252"/>
      <c r="E99" s="252"/>
      <c r="F99" s="252"/>
      <c r="G99" s="252"/>
      <c r="H99" s="252"/>
      <c r="I99" s="252"/>
      <c r="J99" s="252"/>
      <c r="K99" s="252"/>
      <c r="L99" s="252"/>
      <c r="M99" s="252"/>
      <c r="N99" s="252"/>
      <c r="O99" s="210"/>
    </row>
    <row r="100" spans="1:15" ht="12" x14ac:dyDescent="0.15">
      <c r="A100" s="211" t="s">
        <v>228</v>
      </c>
      <c r="B100" s="257" t="s">
        <v>2020</v>
      </c>
      <c r="C100" s="252"/>
      <c r="D100" s="252"/>
      <c r="E100" s="252"/>
      <c r="F100" s="252"/>
      <c r="G100" s="252"/>
      <c r="H100" s="252"/>
      <c r="I100" s="252"/>
      <c r="J100" s="252"/>
      <c r="K100" s="252"/>
      <c r="L100" s="252"/>
      <c r="M100" s="252"/>
      <c r="N100" s="252"/>
      <c r="O100" s="210"/>
    </row>
    <row r="101" spans="1:15" ht="12" x14ac:dyDescent="0.15">
      <c r="A101" s="211" t="s">
        <v>211</v>
      </c>
      <c r="B101" s="252" t="s">
        <v>2021</v>
      </c>
      <c r="C101" s="252"/>
      <c r="D101" s="252"/>
      <c r="E101" s="252"/>
      <c r="F101" s="252"/>
      <c r="G101" s="252"/>
      <c r="H101" s="252"/>
      <c r="I101" s="252"/>
      <c r="J101" s="252"/>
      <c r="K101" s="252"/>
      <c r="L101" s="252"/>
      <c r="M101" s="252"/>
      <c r="N101" s="252"/>
      <c r="O101" s="210"/>
    </row>
    <row r="102" spans="1:15" ht="48" x14ac:dyDescent="0.15">
      <c r="A102" s="211" t="s">
        <v>252</v>
      </c>
      <c r="B102" s="212" t="s">
        <v>2022</v>
      </c>
      <c r="C102" s="213"/>
      <c r="D102" s="213"/>
      <c r="E102" s="213"/>
      <c r="F102" s="213"/>
      <c r="G102" s="213"/>
      <c r="H102" s="213"/>
      <c r="I102" s="213"/>
      <c r="J102" s="213"/>
      <c r="K102" s="213"/>
      <c r="L102" s="213"/>
      <c r="M102" s="214"/>
      <c r="N102" s="213"/>
      <c r="O102" s="210"/>
    </row>
    <row r="103" spans="1:15" ht="12" x14ac:dyDescent="0.15">
      <c r="A103" s="211" t="s">
        <v>193</v>
      </c>
      <c r="B103" s="252" t="s">
        <v>2023</v>
      </c>
      <c r="C103" s="252"/>
      <c r="D103" s="252"/>
      <c r="E103" s="252"/>
      <c r="F103" s="252"/>
      <c r="G103" s="252"/>
      <c r="H103" s="252"/>
      <c r="I103" s="252"/>
      <c r="J103" s="252"/>
      <c r="K103" s="252"/>
      <c r="L103" s="252"/>
      <c r="M103" s="252"/>
      <c r="N103" s="252"/>
      <c r="O103" s="210"/>
    </row>
    <row r="104" spans="1:15" ht="12" x14ac:dyDescent="0.15">
      <c r="A104" s="211" t="s">
        <v>345</v>
      </c>
      <c r="B104" s="252" t="s">
        <v>2024</v>
      </c>
      <c r="C104" s="252"/>
      <c r="D104" s="252"/>
      <c r="E104" s="252"/>
      <c r="F104" s="252"/>
      <c r="G104" s="252"/>
      <c r="H104" s="252"/>
      <c r="I104" s="252"/>
      <c r="J104" s="252"/>
      <c r="K104" s="252"/>
      <c r="L104" s="252"/>
      <c r="M104" s="252"/>
      <c r="N104" s="252"/>
      <c r="O104" s="210"/>
    </row>
    <row r="105" spans="1:15" ht="12" x14ac:dyDescent="0.15">
      <c r="A105" s="211" t="s">
        <v>317</v>
      </c>
      <c r="B105" s="252" t="s">
        <v>2025</v>
      </c>
      <c r="C105" s="252"/>
      <c r="D105" s="252"/>
      <c r="E105" s="252"/>
      <c r="F105" s="252"/>
      <c r="G105" s="252"/>
      <c r="H105" s="252"/>
      <c r="I105" s="252"/>
      <c r="J105" s="252"/>
      <c r="K105" s="252"/>
      <c r="L105" s="252"/>
      <c r="M105" s="252"/>
      <c r="N105" s="252"/>
      <c r="O105" s="213"/>
    </row>
    <row r="106" spans="1:15" ht="12" x14ac:dyDescent="0.15">
      <c r="A106" s="211" t="s">
        <v>393</v>
      </c>
      <c r="B106" s="252" t="s">
        <v>2026</v>
      </c>
      <c r="C106" s="252"/>
      <c r="D106" s="252"/>
      <c r="E106" s="252"/>
      <c r="F106" s="252"/>
      <c r="G106" s="252"/>
      <c r="H106" s="252"/>
      <c r="I106" s="252"/>
      <c r="J106" s="252"/>
      <c r="K106" s="252"/>
      <c r="L106" s="252"/>
      <c r="M106" s="252"/>
      <c r="N106" s="252"/>
      <c r="O106" s="210"/>
    </row>
    <row r="107" spans="1:15" ht="12" x14ac:dyDescent="0.15">
      <c r="A107" s="211" t="s">
        <v>372</v>
      </c>
      <c r="B107" s="252" t="s">
        <v>2027</v>
      </c>
      <c r="C107" s="252"/>
      <c r="D107" s="252"/>
      <c r="E107" s="252"/>
      <c r="F107" s="252"/>
      <c r="G107" s="252"/>
      <c r="H107" s="252"/>
      <c r="I107" s="252"/>
      <c r="J107" s="252"/>
      <c r="K107" s="252"/>
      <c r="L107" s="252"/>
      <c r="M107" s="252"/>
      <c r="N107" s="252"/>
      <c r="O107" s="186"/>
    </row>
    <row r="108" spans="1:15" ht="12" x14ac:dyDescent="0.15">
      <c r="A108" s="211" t="s">
        <v>239</v>
      </c>
      <c r="B108" s="252" t="s">
        <v>2028</v>
      </c>
      <c r="C108" s="252"/>
      <c r="D108" s="252"/>
      <c r="E108" s="252"/>
      <c r="F108" s="252"/>
      <c r="G108" s="252"/>
      <c r="H108" s="252"/>
      <c r="I108" s="252"/>
      <c r="J108" s="252"/>
      <c r="K108" s="252"/>
      <c r="L108" s="252"/>
      <c r="M108" s="252"/>
      <c r="N108" s="252"/>
      <c r="O108" s="186"/>
    </row>
    <row r="109" spans="1:15" ht="12" x14ac:dyDescent="0.15">
      <c r="A109" s="215"/>
      <c r="B109" s="252"/>
      <c r="C109" s="252"/>
      <c r="D109" s="252"/>
      <c r="E109" s="252"/>
      <c r="F109" s="252"/>
      <c r="G109" s="252"/>
      <c r="H109" s="252"/>
      <c r="I109" s="252"/>
      <c r="J109" s="252"/>
      <c r="K109" s="252"/>
      <c r="L109" s="252"/>
      <c r="M109" s="252"/>
      <c r="N109" s="252"/>
      <c r="O109" s="210"/>
    </row>
    <row r="110" spans="1:15" ht="15" x14ac:dyDescent="0.15">
      <c r="A110" s="215"/>
      <c r="B110" s="252"/>
      <c r="C110" s="252"/>
      <c r="D110" s="252"/>
      <c r="E110" s="252"/>
      <c r="F110" s="252"/>
      <c r="G110" s="252"/>
      <c r="H110" s="252"/>
      <c r="I110" s="252"/>
      <c r="J110" s="252"/>
      <c r="K110" s="252"/>
      <c r="L110" s="252"/>
      <c r="M110" s="252"/>
      <c r="N110" s="252"/>
      <c r="O110" s="216"/>
    </row>
    <row r="111" spans="1:15" ht="15" x14ac:dyDescent="0.15">
      <c r="A111" s="215"/>
      <c r="B111" s="252"/>
      <c r="C111" s="252"/>
      <c r="D111" s="252"/>
      <c r="E111" s="252"/>
      <c r="F111" s="252"/>
      <c r="G111" s="252"/>
      <c r="H111" s="252"/>
      <c r="I111" s="252"/>
      <c r="J111" s="252"/>
      <c r="K111" s="252"/>
      <c r="L111" s="252"/>
      <c r="M111" s="252"/>
      <c r="N111" s="252"/>
      <c r="O111" s="216"/>
    </row>
    <row r="112" spans="1:15" ht="15" x14ac:dyDescent="0.15">
      <c r="A112" s="186"/>
      <c r="B112" s="217"/>
      <c r="C112" s="216"/>
      <c r="D112" s="216"/>
      <c r="E112" s="216"/>
      <c r="F112" s="216"/>
      <c r="G112" s="216"/>
      <c r="H112" s="216"/>
      <c r="I112" s="216"/>
      <c r="J112" s="216"/>
      <c r="K112" s="216"/>
      <c r="L112" s="216"/>
      <c r="M112" s="218"/>
      <c r="N112" s="216"/>
      <c r="O112" s="216"/>
    </row>
    <row r="113" spans="1:15" ht="12" x14ac:dyDescent="0.15">
      <c r="A113" s="186"/>
      <c r="B113" s="252"/>
      <c r="C113" s="252"/>
      <c r="D113" s="252"/>
      <c r="E113" s="252"/>
      <c r="F113" s="252"/>
      <c r="G113" s="252"/>
      <c r="H113" s="252"/>
      <c r="I113" s="252"/>
      <c r="J113" s="252"/>
      <c r="K113" s="252"/>
      <c r="L113" s="252"/>
      <c r="M113" s="252"/>
      <c r="N113" s="252"/>
      <c r="O113" s="210"/>
    </row>
    <row r="114" spans="1:15" ht="12" x14ac:dyDescent="0.15">
      <c r="A114" s="186"/>
      <c r="B114" s="252"/>
      <c r="C114" s="252"/>
      <c r="D114" s="252"/>
      <c r="E114" s="252"/>
      <c r="F114" s="252"/>
      <c r="G114" s="252"/>
      <c r="H114" s="252"/>
      <c r="I114" s="252"/>
      <c r="J114" s="252"/>
      <c r="K114" s="252"/>
      <c r="L114" s="252"/>
      <c r="M114" s="252"/>
      <c r="N114" s="252"/>
      <c r="O114" s="210"/>
    </row>
    <row r="115" spans="1:15" ht="12" x14ac:dyDescent="0.15">
      <c r="A115" s="186"/>
      <c r="B115" s="210"/>
      <c r="C115" s="210"/>
      <c r="D115" s="210"/>
      <c r="E115" s="210"/>
      <c r="F115" s="210"/>
      <c r="G115" s="210"/>
      <c r="H115" s="210"/>
      <c r="I115" s="210"/>
      <c r="J115" s="210"/>
      <c r="K115" s="210"/>
      <c r="L115" s="210"/>
      <c r="M115" s="208"/>
      <c r="N115" s="210"/>
      <c r="O115" s="210"/>
    </row>
    <row r="116" spans="1:15" ht="12" x14ac:dyDescent="0.15">
      <c r="A116" s="186"/>
      <c r="B116" s="252"/>
      <c r="C116" s="252"/>
      <c r="D116" s="252"/>
      <c r="E116" s="252"/>
      <c r="F116" s="252"/>
      <c r="G116" s="252"/>
      <c r="H116" s="252"/>
      <c r="I116" s="252"/>
      <c r="J116" s="252"/>
      <c r="K116" s="252"/>
      <c r="L116" s="252"/>
      <c r="M116" s="252"/>
      <c r="N116" s="252"/>
      <c r="O116" s="210"/>
    </row>
  </sheetData>
  <mergeCells count="55">
    <mergeCell ref="B5:G5"/>
    <mergeCell ref="U5:AA5"/>
    <mergeCell ref="AC5:AI5"/>
    <mergeCell ref="C3:N3"/>
    <mergeCell ref="V3:AA3"/>
    <mergeCell ref="AD3:AI3"/>
    <mergeCell ref="H4:I4"/>
    <mergeCell ref="J4:K4"/>
    <mergeCell ref="B39:N39"/>
    <mergeCell ref="C6:G6"/>
    <mergeCell ref="AD6:AI6"/>
    <mergeCell ref="C7:G7"/>
    <mergeCell ref="B21:M21"/>
    <mergeCell ref="U22:AA22"/>
    <mergeCell ref="B25:M25"/>
    <mergeCell ref="AC25:AI25"/>
    <mergeCell ref="U29:AA29"/>
    <mergeCell ref="B32:M32"/>
    <mergeCell ref="AC32:AI32"/>
    <mergeCell ref="B37:N37"/>
    <mergeCell ref="B38:N38"/>
    <mergeCell ref="H65:I65"/>
    <mergeCell ref="J65:K65"/>
    <mergeCell ref="B66:G66"/>
    <mergeCell ref="C67:G67"/>
    <mergeCell ref="B40:N40"/>
    <mergeCell ref="B41:N41"/>
    <mergeCell ref="B42:N42"/>
    <mergeCell ref="B45:N45"/>
    <mergeCell ref="B47:N47"/>
    <mergeCell ref="B48:N48"/>
    <mergeCell ref="B51:N51"/>
    <mergeCell ref="B52:N52"/>
    <mergeCell ref="B54:N54"/>
    <mergeCell ref="B55:N55"/>
    <mergeCell ref="C64:N64"/>
    <mergeCell ref="B107:N107"/>
    <mergeCell ref="C68:G68"/>
    <mergeCell ref="B82:M82"/>
    <mergeCell ref="B86:M86"/>
    <mergeCell ref="B94:M94"/>
    <mergeCell ref="B99:N99"/>
    <mergeCell ref="B100:N100"/>
    <mergeCell ref="B101:N101"/>
    <mergeCell ref="B103:N103"/>
    <mergeCell ref="B104:N104"/>
    <mergeCell ref="B105:N105"/>
    <mergeCell ref="B106:N106"/>
    <mergeCell ref="B116:N116"/>
    <mergeCell ref="B108:N108"/>
    <mergeCell ref="B109:N109"/>
    <mergeCell ref="B110:N110"/>
    <mergeCell ref="B111:N111"/>
    <mergeCell ref="B113:N113"/>
    <mergeCell ref="B114:N11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dimension ref="A1:K4959"/>
  <sheetViews>
    <sheetView workbookViewId="0"/>
  </sheetViews>
  <sheetFormatPr defaultRowHeight="15" x14ac:dyDescent="0.25"/>
  <cols>
    <col min="1" max="1" width="20.5703125" customWidth="1"/>
    <col min="2" max="2" width="37" customWidth="1"/>
    <col min="3" max="3" width="20.5703125" customWidth="1"/>
    <col min="4" max="4" width="49.42578125" customWidth="1"/>
    <col min="5" max="5" width="21.5703125" bestFit="1" customWidth="1"/>
    <col min="6" max="11" width="8.5703125" customWidth="1"/>
  </cols>
  <sheetData>
    <row r="1" spans="1:11" x14ac:dyDescent="0.25">
      <c r="A1" s="137" t="s">
        <v>166</v>
      </c>
      <c r="B1" s="137" t="s">
        <v>167</v>
      </c>
      <c r="C1" s="137" t="s">
        <v>172</v>
      </c>
      <c r="D1" s="137" t="s">
        <v>173</v>
      </c>
      <c r="E1" s="137" t="s">
        <v>176</v>
      </c>
      <c r="F1" s="137" t="s">
        <v>177</v>
      </c>
      <c r="G1" s="137" t="s">
        <v>178</v>
      </c>
      <c r="H1" s="137" t="s">
        <v>179</v>
      </c>
      <c r="I1" s="137" t="s">
        <v>180</v>
      </c>
      <c r="J1" s="137" t="s">
        <v>181</v>
      </c>
      <c r="K1" s="137" t="s">
        <v>182</v>
      </c>
    </row>
    <row r="2" spans="1:11" x14ac:dyDescent="0.25">
      <c r="A2" s="138" t="s">
        <v>1203</v>
      </c>
      <c r="B2" s="138" t="s">
        <v>1204</v>
      </c>
      <c r="C2" s="138" t="s">
        <v>196</v>
      </c>
      <c r="D2" s="138" t="s">
        <v>1205</v>
      </c>
      <c r="E2" s="138" t="s">
        <v>1206</v>
      </c>
      <c r="F2" s="138"/>
      <c r="G2" s="138" t="s">
        <v>200</v>
      </c>
      <c r="H2" s="138" t="s">
        <v>1207</v>
      </c>
      <c r="I2" s="138" t="s">
        <v>990</v>
      </c>
      <c r="J2" s="138">
        <v>2020</v>
      </c>
      <c r="K2" s="139">
        <v>1.919475629080907</v>
      </c>
    </row>
    <row r="3" spans="1:11" x14ac:dyDescent="0.25">
      <c r="A3" s="138" t="s">
        <v>1203</v>
      </c>
      <c r="B3" s="138" t="s">
        <v>1204</v>
      </c>
      <c r="C3" s="138" t="s">
        <v>196</v>
      </c>
      <c r="D3" s="138" t="s">
        <v>1205</v>
      </c>
      <c r="E3" s="138" t="s">
        <v>1206</v>
      </c>
      <c r="F3" s="138"/>
      <c r="G3" s="138" t="s">
        <v>200</v>
      </c>
      <c r="H3" s="138" t="s">
        <v>1207</v>
      </c>
      <c r="I3" s="138" t="s">
        <v>990</v>
      </c>
      <c r="J3" s="138">
        <v>2050</v>
      </c>
      <c r="K3" s="139">
        <v>1.919475629080907</v>
      </c>
    </row>
    <row r="4" spans="1:11" x14ac:dyDescent="0.25">
      <c r="A4" s="138" t="s">
        <v>1203</v>
      </c>
      <c r="B4" s="138" t="s">
        <v>1204</v>
      </c>
      <c r="C4" s="138" t="s">
        <v>196</v>
      </c>
      <c r="D4" s="138" t="s">
        <v>1205</v>
      </c>
      <c r="E4" s="138" t="s">
        <v>1206</v>
      </c>
      <c r="F4" s="138"/>
      <c r="G4" s="138" t="s">
        <v>200</v>
      </c>
      <c r="H4" s="138" t="s">
        <v>1207</v>
      </c>
      <c r="I4" s="138" t="s">
        <v>991</v>
      </c>
      <c r="J4" s="138">
        <v>2020</v>
      </c>
      <c r="K4" s="139">
        <v>6.7181647017831763</v>
      </c>
    </row>
    <row r="5" spans="1:11" x14ac:dyDescent="0.25">
      <c r="A5" s="138" t="s">
        <v>1203</v>
      </c>
      <c r="B5" s="138" t="s">
        <v>1204</v>
      </c>
      <c r="C5" s="138" t="s">
        <v>196</v>
      </c>
      <c r="D5" s="138" t="s">
        <v>1205</v>
      </c>
      <c r="E5" s="138" t="s">
        <v>1206</v>
      </c>
      <c r="F5" s="138"/>
      <c r="G5" s="138" t="s">
        <v>200</v>
      </c>
      <c r="H5" s="138" t="s">
        <v>1207</v>
      </c>
      <c r="I5" s="138" t="s">
        <v>991</v>
      </c>
      <c r="J5" s="138">
        <v>2050</v>
      </c>
      <c r="K5" s="139">
        <v>6.7181647017831763</v>
      </c>
    </row>
    <row r="6" spans="1:11" x14ac:dyDescent="0.25">
      <c r="A6" s="138" t="s">
        <v>1203</v>
      </c>
      <c r="B6" s="138" t="s">
        <v>1204</v>
      </c>
      <c r="C6" s="138" t="s">
        <v>196</v>
      </c>
      <c r="D6" s="138" t="s">
        <v>1205</v>
      </c>
      <c r="E6" s="138" t="s">
        <v>1206</v>
      </c>
      <c r="F6" s="138"/>
      <c r="G6" s="138" t="s">
        <v>200</v>
      </c>
      <c r="H6" s="138" t="s">
        <v>1207</v>
      </c>
      <c r="I6" s="138" t="s">
        <v>195</v>
      </c>
      <c r="J6" s="138">
        <v>2015</v>
      </c>
      <c r="K6" s="139">
        <v>3.6969498399920031</v>
      </c>
    </row>
    <row r="7" spans="1:11" x14ac:dyDescent="0.25">
      <c r="A7" s="138" t="s">
        <v>1203</v>
      </c>
      <c r="B7" s="138" t="s">
        <v>1204</v>
      </c>
      <c r="C7" s="138" t="s">
        <v>196</v>
      </c>
      <c r="D7" s="138" t="s">
        <v>1205</v>
      </c>
      <c r="E7" s="138" t="s">
        <v>1206</v>
      </c>
      <c r="F7" s="138"/>
      <c r="G7" s="138" t="s">
        <v>200</v>
      </c>
      <c r="H7" s="138" t="s">
        <v>1207</v>
      </c>
      <c r="I7" s="138" t="s">
        <v>195</v>
      </c>
      <c r="J7" s="138">
        <v>2020</v>
      </c>
      <c r="K7" s="139">
        <v>3.8195864970641451</v>
      </c>
    </row>
    <row r="8" spans="1:11" x14ac:dyDescent="0.25">
      <c r="A8" s="138" t="s">
        <v>1203</v>
      </c>
      <c r="B8" s="138" t="s">
        <v>1204</v>
      </c>
      <c r="C8" s="138" t="s">
        <v>196</v>
      </c>
      <c r="D8" s="138" t="s">
        <v>1205</v>
      </c>
      <c r="E8" s="138" t="s">
        <v>1206</v>
      </c>
      <c r="F8" s="138"/>
      <c r="G8" s="138" t="s">
        <v>200</v>
      </c>
      <c r="H8" s="138" t="s">
        <v>1207</v>
      </c>
      <c r="I8" s="138" t="s">
        <v>195</v>
      </c>
      <c r="J8" s="138">
        <v>2030</v>
      </c>
      <c r="K8" s="139">
        <v>3.8195864970641451</v>
      </c>
    </row>
    <row r="9" spans="1:11" x14ac:dyDescent="0.25">
      <c r="A9" s="138" t="s">
        <v>1203</v>
      </c>
      <c r="B9" s="138" t="s">
        <v>1204</v>
      </c>
      <c r="C9" s="138" t="s">
        <v>196</v>
      </c>
      <c r="D9" s="138" t="s">
        <v>1205</v>
      </c>
      <c r="E9" s="138" t="s">
        <v>1206</v>
      </c>
      <c r="F9" s="138"/>
      <c r="G9" s="138" t="s">
        <v>200</v>
      </c>
      <c r="H9" s="138" t="s">
        <v>1207</v>
      </c>
      <c r="I9" s="138" t="s">
        <v>195</v>
      </c>
      <c r="J9" s="138">
        <v>2050</v>
      </c>
      <c r="K9" s="139">
        <v>3.8195864970641451</v>
      </c>
    </row>
    <row r="10" spans="1:11" x14ac:dyDescent="0.25">
      <c r="A10" s="138" t="s">
        <v>1203</v>
      </c>
      <c r="B10" s="138" t="s">
        <v>1204</v>
      </c>
      <c r="C10" s="138" t="s">
        <v>196</v>
      </c>
      <c r="D10" s="138" t="s">
        <v>1208</v>
      </c>
      <c r="E10" s="138" t="s">
        <v>1209</v>
      </c>
      <c r="F10" s="138"/>
      <c r="G10" s="138"/>
      <c r="H10" s="138"/>
      <c r="I10" s="138" t="s">
        <v>990</v>
      </c>
      <c r="J10" s="138">
        <v>2020</v>
      </c>
      <c r="K10" s="139">
        <v>4.257432244153974</v>
      </c>
    </row>
    <row r="11" spans="1:11" x14ac:dyDescent="0.25">
      <c r="A11" s="138" t="s">
        <v>1203</v>
      </c>
      <c r="B11" s="138" t="s">
        <v>1204</v>
      </c>
      <c r="C11" s="138" t="s">
        <v>196</v>
      </c>
      <c r="D11" s="138" t="s">
        <v>1208</v>
      </c>
      <c r="E11" s="138" t="s">
        <v>1209</v>
      </c>
      <c r="F11" s="138"/>
      <c r="G11" s="138"/>
      <c r="H11" s="138"/>
      <c r="I11" s="138" t="s">
        <v>990</v>
      </c>
      <c r="J11" s="138">
        <v>2050</v>
      </c>
      <c r="K11" s="139">
        <v>4</v>
      </c>
    </row>
    <row r="12" spans="1:11" x14ac:dyDescent="0.25">
      <c r="A12" s="138" t="s">
        <v>1203</v>
      </c>
      <c r="B12" s="138" t="s">
        <v>1204</v>
      </c>
      <c r="C12" s="138" t="s">
        <v>196</v>
      </c>
      <c r="D12" s="138" t="s">
        <v>1208</v>
      </c>
      <c r="E12" s="138" t="s">
        <v>1209</v>
      </c>
      <c r="F12" s="138"/>
      <c r="G12" s="138"/>
      <c r="H12" s="138"/>
      <c r="I12" s="138" t="s">
        <v>991</v>
      </c>
      <c r="J12" s="138">
        <v>2020</v>
      </c>
      <c r="K12" s="139">
        <v>14</v>
      </c>
    </row>
    <row r="13" spans="1:11" x14ac:dyDescent="0.25">
      <c r="A13" s="138" t="s">
        <v>1203</v>
      </c>
      <c r="B13" s="138" t="s">
        <v>1204</v>
      </c>
      <c r="C13" s="138" t="s">
        <v>196</v>
      </c>
      <c r="D13" s="138" t="s">
        <v>1208</v>
      </c>
      <c r="E13" s="138" t="s">
        <v>1209</v>
      </c>
      <c r="F13" s="138"/>
      <c r="G13" s="138"/>
      <c r="H13" s="138"/>
      <c r="I13" s="138" t="s">
        <v>991</v>
      </c>
      <c r="J13" s="138">
        <v>2050</v>
      </c>
      <c r="K13" s="139">
        <v>14</v>
      </c>
    </row>
    <row r="14" spans="1:11" x14ac:dyDescent="0.25">
      <c r="A14" s="138" t="s">
        <v>1203</v>
      </c>
      <c r="B14" s="138" t="s">
        <v>1204</v>
      </c>
      <c r="C14" s="138" t="s">
        <v>196</v>
      </c>
      <c r="D14" s="138" t="s">
        <v>1208</v>
      </c>
      <c r="E14" s="138" t="s">
        <v>1209</v>
      </c>
      <c r="F14" s="138"/>
      <c r="G14" s="138"/>
      <c r="H14" s="138"/>
      <c r="I14" s="138" t="s">
        <v>195</v>
      </c>
      <c r="J14" s="138">
        <v>2015</v>
      </c>
      <c r="K14" s="139">
        <v>8.1999027314237374</v>
      </c>
    </row>
    <row r="15" spans="1:11" x14ac:dyDescent="0.25">
      <c r="A15" s="138" t="s">
        <v>1203</v>
      </c>
      <c r="B15" s="138" t="s">
        <v>1204</v>
      </c>
      <c r="C15" s="138" t="s">
        <v>196</v>
      </c>
      <c r="D15" s="138" t="s">
        <v>1208</v>
      </c>
      <c r="E15" s="138" t="s">
        <v>1209</v>
      </c>
      <c r="F15" s="138"/>
      <c r="G15" s="138"/>
      <c r="H15" s="138"/>
      <c r="I15" s="138" t="s">
        <v>195</v>
      </c>
      <c r="J15" s="138">
        <v>2020</v>
      </c>
      <c r="K15" s="139">
        <v>7.9596457265634744</v>
      </c>
    </row>
    <row r="16" spans="1:11" x14ac:dyDescent="0.25">
      <c r="A16" s="138" t="s">
        <v>1203</v>
      </c>
      <c r="B16" s="138" t="s">
        <v>1204</v>
      </c>
      <c r="C16" s="138" t="s">
        <v>196</v>
      </c>
      <c r="D16" s="138" t="s">
        <v>1208</v>
      </c>
      <c r="E16" s="138" t="s">
        <v>1209</v>
      </c>
      <c r="F16" s="138"/>
      <c r="G16" s="138"/>
      <c r="H16" s="138"/>
      <c r="I16" s="138" t="s">
        <v>195</v>
      </c>
      <c r="J16" s="138">
        <v>2030</v>
      </c>
      <c r="K16" s="139">
        <v>7.9596457265634744</v>
      </c>
    </row>
    <row r="17" spans="1:11" x14ac:dyDescent="0.25">
      <c r="A17" s="138" t="s">
        <v>1203</v>
      </c>
      <c r="B17" s="138" t="s">
        <v>1204</v>
      </c>
      <c r="C17" s="138" t="s">
        <v>196</v>
      </c>
      <c r="D17" s="138" t="s">
        <v>1208</v>
      </c>
      <c r="E17" s="138" t="s">
        <v>1209</v>
      </c>
      <c r="F17" s="138"/>
      <c r="G17" s="138"/>
      <c r="H17" s="138"/>
      <c r="I17" s="138" t="s">
        <v>195</v>
      </c>
      <c r="J17" s="138">
        <v>2050</v>
      </c>
      <c r="K17" s="139">
        <v>7.9596457265634744</v>
      </c>
    </row>
    <row r="18" spans="1:11" x14ac:dyDescent="0.25">
      <c r="A18" s="138" t="s">
        <v>1203</v>
      </c>
      <c r="B18" s="138" t="s">
        <v>1204</v>
      </c>
      <c r="C18" s="138" t="s">
        <v>196</v>
      </c>
      <c r="D18" s="138" t="s">
        <v>1210</v>
      </c>
      <c r="E18" s="138" t="s">
        <v>1206</v>
      </c>
      <c r="F18" s="138"/>
      <c r="G18" s="138" t="s">
        <v>200</v>
      </c>
      <c r="H18" s="138" t="s">
        <v>1207</v>
      </c>
      <c r="I18" s="138" t="s">
        <v>990</v>
      </c>
      <c r="J18" s="138">
        <v>2020</v>
      </c>
      <c r="K18" s="139">
        <v>7.1980336090534029</v>
      </c>
    </row>
    <row r="19" spans="1:11" x14ac:dyDescent="0.25">
      <c r="A19" s="138" t="s">
        <v>1203</v>
      </c>
      <c r="B19" s="138" t="s">
        <v>1204</v>
      </c>
      <c r="C19" s="138" t="s">
        <v>196</v>
      </c>
      <c r="D19" s="138" t="s">
        <v>1210</v>
      </c>
      <c r="E19" s="138" t="s">
        <v>1206</v>
      </c>
      <c r="F19" s="138"/>
      <c r="G19" s="138" t="s">
        <v>200</v>
      </c>
      <c r="H19" s="138" t="s">
        <v>1207</v>
      </c>
      <c r="I19" s="138" t="s">
        <v>990</v>
      </c>
      <c r="J19" s="138">
        <v>2050</v>
      </c>
      <c r="K19" s="139">
        <v>7.1980336090534029</v>
      </c>
    </row>
    <row r="20" spans="1:11" x14ac:dyDescent="0.25">
      <c r="A20" s="138" t="s">
        <v>1203</v>
      </c>
      <c r="B20" s="138" t="s">
        <v>1204</v>
      </c>
      <c r="C20" s="138" t="s">
        <v>196</v>
      </c>
      <c r="D20" s="138" t="s">
        <v>1210</v>
      </c>
      <c r="E20" s="138" t="s">
        <v>1206</v>
      </c>
      <c r="F20" s="138"/>
      <c r="G20" s="138" t="s">
        <v>200</v>
      </c>
      <c r="H20" s="138" t="s">
        <v>1207</v>
      </c>
      <c r="I20" s="138" t="s">
        <v>991</v>
      </c>
      <c r="J20" s="138">
        <v>2020</v>
      </c>
      <c r="K20" s="139">
        <v>11.996722681755671</v>
      </c>
    </row>
    <row r="21" spans="1:11" x14ac:dyDescent="0.25">
      <c r="A21" s="138" t="s">
        <v>1203</v>
      </c>
      <c r="B21" s="138" t="s">
        <v>1204</v>
      </c>
      <c r="C21" s="138" t="s">
        <v>196</v>
      </c>
      <c r="D21" s="138" t="s">
        <v>1210</v>
      </c>
      <c r="E21" s="138" t="s">
        <v>1206</v>
      </c>
      <c r="F21" s="138"/>
      <c r="G21" s="138" t="s">
        <v>200</v>
      </c>
      <c r="H21" s="138" t="s">
        <v>1207</v>
      </c>
      <c r="I21" s="138" t="s">
        <v>991</v>
      </c>
      <c r="J21" s="138">
        <v>2050</v>
      </c>
      <c r="K21" s="139">
        <v>11.996722681755671</v>
      </c>
    </row>
    <row r="22" spans="1:11" x14ac:dyDescent="0.25">
      <c r="A22" s="138" t="s">
        <v>1203</v>
      </c>
      <c r="B22" s="138" t="s">
        <v>1204</v>
      </c>
      <c r="C22" s="138" t="s">
        <v>196</v>
      </c>
      <c r="D22" s="138" t="s">
        <v>1210</v>
      </c>
      <c r="E22" s="138" t="s">
        <v>1206</v>
      </c>
      <c r="F22" s="138"/>
      <c r="G22" s="138" t="s">
        <v>200</v>
      </c>
      <c r="H22" s="138" t="s">
        <v>1207</v>
      </c>
      <c r="I22" s="138" t="s">
        <v>195</v>
      </c>
      <c r="J22" s="138">
        <v>2015</v>
      </c>
      <c r="K22" s="139">
        <v>8.3858637444973674</v>
      </c>
    </row>
    <row r="23" spans="1:11" x14ac:dyDescent="0.25">
      <c r="A23" s="138" t="s">
        <v>1203</v>
      </c>
      <c r="B23" s="138" t="s">
        <v>1204</v>
      </c>
      <c r="C23" s="138" t="s">
        <v>196</v>
      </c>
      <c r="D23" s="138" t="s">
        <v>1210</v>
      </c>
      <c r="E23" s="138" t="s">
        <v>1206</v>
      </c>
      <c r="F23" s="138"/>
      <c r="G23" s="138" t="s">
        <v>200</v>
      </c>
      <c r="H23" s="138" t="s">
        <v>1207</v>
      </c>
      <c r="I23" s="138" t="s">
        <v>195</v>
      </c>
      <c r="J23" s="138">
        <v>2020</v>
      </c>
      <c r="K23" s="139">
        <v>8.9255616752262199</v>
      </c>
    </row>
    <row r="24" spans="1:11" x14ac:dyDescent="0.25">
      <c r="A24" s="138" t="s">
        <v>1203</v>
      </c>
      <c r="B24" s="138" t="s">
        <v>1204</v>
      </c>
      <c r="C24" s="138" t="s">
        <v>196</v>
      </c>
      <c r="D24" s="138" t="s">
        <v>1210</v>
      </c>
      <c r="E24" s="138" t="s">
        <v>1206</v>
      </c>
      <c r="F24" s="138"/>
      <c r="G24" s="138" t="s">
        <v>200</v>
      </c>
      <c r="H24" s="138" t="s">
        <v>1207</v>
      </c>
      <c r="I24" s="138" t="s">
        <v>195</v>
      </c>
      <c r="J24" s="138">
        <v>2030</v>
      </c>
      <c r="K24" s="139">
        <v>8.9255616752262199</v>
      </c>
    </row>
    <row r="25" spans="1:11" x14ac:dyDescent="0.25">
      <c r="A25" s="138" t="s">
        <v>1203</v>
      </c>
      <c r="B25" s="138" t="s">
        <v>1204</v>
      </c>
      <c r="C25" s="138" t="s">
        <v>196</v>
      </c>
      <c r="D25" s="138" t="s">
        <v>1210</v>
      </c>
      <c r="E25" s="138" t="s">
        <v>1206</v>
      </c>
      <c r="F25" s="138"/>
      <c r="G25" s="138" t="s">
        <v>200</v>
      </c>
      <c r="H25" s="138" t="s">
        <v>1207</v>
      </c>
      <c r="I25" s="138" t="s">
        <v>195</v>
      </c>
      <c r="J25" s="138">
        <v>2050</v>
      </c>
      <c r="K25" s="139">
        <v>8.9255616752262199</v>
      </c>
    </row>
    <row r="26" spans="1:11" x14ac:dyDescent="0.25">
      <c r="A26" s="138" t="s">
        <v>1203</v>
      </c>
      <c r="B26" s="138" t="s">
        <v>1204</v>
      </c>
      <c r="C26" s="138" t="s">
        <v>196</v>
      </c>
      <c r="D26" s="138" t="s">
        <v>1211</v>
      </c>
      <c r="E26" s="138" t="s">
        <v>1209</v>
      </c>
      <c r="F26" s="138"/>
      <c r="G26" s="138"/>
      <c r="H26" s="138"/>
      <c r="I26" s="138" t="s">
        <v>990</v>
      </c>
      <c r="J26" s="138">
        <v>2020</v>
      </c>
      <c r="K26" s="139">
        <v>15.965370915577401</v>
      </c>
    </row>
    <row r="27" spans="1:11" x14ac:dyDescent="0.25">
      <c r="A27" s="138" t="s">
        <v>1203</v>
      </c>
      <c r="B27" s="138" t="s">
        <v>1204</v>
      </c>
      <c r="C27" s="138" t="s">
        <v>196</v>
      </c>
      <c r="D27" s="138" t="s">
        <v>1211</v>
      </c>
      <c r="E27" s="138" t="s">
        <v>1209</v>
      </c>
      <c r="F27" s="138"/>
      <c r="G27" s="138"/>
      <c r="H27" s="138"/>
      <c r="I27" s="138" t="s">
        <v>990</v>
      </c>
      <c r="J27" s="138">
        <v>2050</v>
      </c>
      <c r="K27" s="139">
        <v>15</v>
      </c>
    </row>
    <row r="28" spans="1:11" x14ac:dyDescent="0.25">
      <c r="A28" s="138" t="s">
        <v>1203</v>
      </c>
      <c r="B28" s="138" t="s">
        <v>1204</v>
      </c>
      <c r="C28" s="138" t="s">
        <v>196</v>
      </c>
      <c r="D28" s="138" t="s">
        <v>1211</v>
      </c>
      <c r="E28" s="138" t="s">
        <v>1209</v>
      </c>
      <c r="F28" s="138"/>
      <c r="G28" s="138"/>
      <c r="H28" s="138"/>
      <c r="I28" s="138" t="s">
        <v>991</v>
      </c>
      <c r="J28" s="138">
        <v>2020</v>
      </c>
      <c r="K28" s="139">
        <v>25</v>
      </c>
    </row>
    <row r="29" spans="1:11" x14ac:dyDescent="0.25">
      <c r="A29" s="138" t="s">
        <v>1203</v>
      </c>
      <c r="B29" s="138" t="s">
        <v>1204</v>
      </c>
      <c r="C29" s="138" t="s">
        <v>196</v>
      </c>
      <c r="D29" s="138" t="s">
        <v>1211</v>
      </c>
      <c r="E29" s="138" t="s">
        <v>1209</v>
      </c>
      <c r="F29" s="138"/>
      <c r="G29" s="138"/>
      <c r="H29" s="138"/>
      <c r="I29" s="138" t="s">
        <v>991</v>
      </c>
      <c r="J29" s="138">
        <v>2050</v>
      </c>
      <c r="K29" s="139">
        <v>25</v>
      </c>
    </row>
    <row r="30" spans="1:11" x14ac:dyDescent="0.25">
      <c r="A30" s="138" t="s">
        <v>1203</v>
      </c>
      <c r="B30" s="138" t="s">
        <v>1204</v>
      </c>
      <c r="C30" s="138" t="s">
        <v>196</v>
      </c>
      <c r="D30" s="138" t="s">
        <v>1211</v>
      </c>
      <c r="E30" s="138" t="s">
        <v>1209</v>
      </c>
      <c r="F30" s="138"/>
      <c r="G30" s="138"/>
      <c r="H30" s="138"/>
      <c r="I30" s="138" t="s">
        <v>195</v>
      </c>
      <c r="J30" s="138">
        <v>2015</v>
      </c>
      <c r="K30" s="139">
        <v>18.600000000000001</v>
      </c>
    </row>
    <row r="31" spans="1:11" x14ac:dyDescent="0.25">
      <c r="A31" s="138" t="s">
        <v>1203</v>
      </c>
      <c r="B31" s="138" t="s">
        <v>1204</v>
      </c>
      <c r="C31" s="138" t="s">
        <v>196</v>
      </c>
      <c r="D31" s="138" t="s">
        <v>1211</v>
      </c>
      <c r="E31" s="138" t="s">
        <v>1209</v>
      </c>
      <c r="F31" s="138"/>
      <c r="G31" s="138"/>
      <c r="H31" s="138"/>
      <c r="I31" s="138" t="s">
        <v>195</v>
      </c>
      <c r="J31" s="138">
        <v>2020</v>
      </c>
      <c r="K31" s="139">
        <v>18.600000000000001</v>
      </c>
    </row>
    <row r="32" spans="1:11" x14ac:dyDescent="0.25">
      <c r="A32" s="138" t="s">
        <v>1203</v>
      </c>
      <c r="B32" s="138" t="s">
        <v>1204</v>
      </c>
      <c r="C32" s="138" t="s">
        <v>196</v>
      </c>
      <c r="D32" s="138" t="s">
        <v>1211</v>
      </c>
      <c r="E32" s="138" t="s">
        <v>1209</v>
      </c>
      <c r="F32" s="138"/>
      <c r="G32" s="138"/>
      <c r="H32" s="138"/>
      <c r="I32" s="138" t="s">
        <v>195</v>
      </c>
      <c r="J32" s="138">
        <v>2030</v>
      </c>
      <c r="K32" s="139">
        <v>18.600000000000001</v>
      </c>
    </row>
    <row r="33" spans="1:11" x14ac:dyDescent="0.25">
      <c r="A33" s="138" t="s">
        <v>1203</v>
      </c>
      <c r="B33" s="138" t="s">
        <v>1204</v>
      </c>
      <c r="C33" s="138" t="s">
        <v>196</v>
      </c>
      <c r="D33" s="138" t="s">
        <v>1211</v>
      </c>
      <c r="E33" s="138" t="s">
        <v>1209</v>
      </c>
      <c r="F33" s="138"/>
      <c r="G33" s="138"/>
      <c r="H33" s="138"/>
      <c r="I33" s="138" t="s">
        <v>195</v>
      </c>
      <c r="J33" s="138">
        <v>2050</v>
      </c>
      <c r="K33" s="139">
        <v>18.600000000000001</v>
      </c>
    </row>
    <row r="34" spans="1:11" x14ac:dyDescent="0.25">
      <c r="A34" s="138" t="s">
        <v>1203</v>
      </c>
      <c r="B34" s="138" t="s">
        <v>1204</v>
      </c>
      <c r="C34" s="138" t="s">
        <v>196</v>
      </c>
      <c r="D34" s="138" t="s">
        <v>1212</v>
      </c>
      <c r="E34" s="138" t="s">
        <v>1206</v>
      </c>
      <c r="F34" s="138"/>
      <c r="G34" s="138" t="s">
        <v>345</v>
      </c>
      <c r="H34" s="138"/>
      <c r="I34" s="138" t="s">
        <v>990</v>
      </c>
      <c r="J34" s="138">
        <v>2020</v>
      </c>
      <c r="K34" s="139">
        <v>95.792225493464429</v>
      </c>
    </row>
    <row r="35" spans="1:11" x14ac:dyDescent="0.25">
      <c r="A35" s="138" t="s">
        <v>1203</v>
      </c>
      <c r="B35" s="138" t="s">
        <v>1204</v>
      </c>
      <c r="C35" s="138" t="s">
        <v>196</v>
      </c>
      <c r="D35" s="138" t="s">
        <v>1212</v>
      </c>
      <c r="E35" s="138" t="s">
        <v>1206</v>
      </c>
      <c r="F35" s="138"/>
      <c r="G35" s="138" t="s">
        <v>345</v>
      </c>
      <c r="H35" s="138"/>
      <c r="I35" s="138" t="s">
        <v>990</v>
      </c>
      <c r="J35" s="138">
        <v>2050</v>
      </c>
      <c r="K35" s="139">
        <v>95.792225493464429</v>
      </c>
    </row>
    <row r="36" spans="1:11" x14ac:dyDescent="0.25">
      <c r="A36" s="138" t="s">
        <v>1203</v>
      </c>
      <c r="B36" s="138" t="s">
        <v>1204</v>
      </c>
      <c r="C36" s="138" t="s">
        <v>196</v>
      </c>
      <c r="D36" s="138" t="s">
        <v>1212</v>
      </c>
      <c r="E36" s="138" t="s">
        <v>1206</v>
      </c>
      <c r="F36" s="138"/>
      <c r="G36" s="138" t="s">
        <v>345</v>
      </c>
      <c r="H36" s="138"/>
      <c r="I36" s="138" t="s">
        <v>991</v>
      </c>
      <c r="J36" s="138">
        <v>2020</v>
      </c>
      <c r="K36" s="139">
        <v>110</v>
      </c>
    </row>
    <row r="37" spans="1:11" x14ac:dyDescent="0.25">
      <c r="A37" s="138" t="s">
        <v>1203</v>
      </c>
      <c r="B37" s="138" t="s">
        <v>1204</v>
      </c>
      <c r="C37" s="138" t="s">
        <v>196</v>
      </c>
      <c r="D37" s="138" t="s">
        <v>1212</v>
      </c>
      <c r="E37" s="138" t="s">
        <v>1206</v>
      </c>
      <c r="F37" s="138"/>
      <c r="G37" s="138" t="s">
        <v>345</v>
      </c>
      <c r="H37" s="138"/>
      <c r="I37" s="138" t="s">
        <v>991</v>
      </c>
      <c r="J37" s="138">
        <v>2050</v>
      </c>
      <c r="K37" s="139">
        <v>110</v>
      </c>
    </row>
    <row r="38" spans="1:11" x14ac:dyDescent="0.25">
      <c r="A38" s="138" t="s">
        <v>1203</v>
      </c>
      <c r="B38" s="138" t="s">
        <v>1204</v>
      </c>
      <c r="C38" s="138" t="s">
        <v>196</v>
      </c>
      <c r="D38" s="138" t="s">
        <v>1212</v>
      </c>
      <c r="E38" s="138" t="s">
        <v>1206</v>
      </c>
      <c r="F38" s="138"/>
      <c r="G38" s="138" t="s">
        <v>345</v>
      </c>
      <c r="H38" s="138"/>
      <c r="I38" s="138" t="s">
        <v>195</v>
      </c>
      <c r="J38" s="138">
        <v>2015</v>
      </c>
      <c r="K38" s="139">
        <v>100</v>
      </c>
    </row>
    <row r="39" spans="1:11" x14ac:dyDescent="0.25">
      <c r="A39" s="138" t="s">
        <v>1203</v>
      </c>
      <c r="B39" s="138" t="s">
        <v>1204</v>
      </c>
      <c r="C39" s="138" t="s">
        <v>196</v>
      </c>
      <c r="D39" s="138" t="s">
        <v>1212</v>
      </c>
      <c r="E39" s="138" t="s">
        <v>1206</v>
      </c>
      <c r="F39" s="138"/>
      <c r="G39" s="138" t="s">
        <v>345</v>
      </c>
      <c r="H39" s="138"/>
      <c r="I39" s="138" t="s">
        <v>195</v>
      </c>
      <c r="J39" s="138">
        <v>2020</v>
      </c>
      <c r="K39" s="139">
        <v>100</v>
      </c>
    </row>
    <row r="40" spans="1:11" x14ac:dyDescent="0.25">
      <c r="A40" s="138" t="s">
        <v>1203</v>
      </c>
      <c r="B40" s="138" t="s">
        <v>1204</v>
      </c>
      <c r="C40" s="138" t="s">
        <v>196</v>
      </c>
      <c r="D40" s="138" t="s">
        <v>1212</v>
      </c>
      <c r="E40" s="138" t="s">
        <v>1206</v>
      </c>
      <c r="F40" s="138"/>
      <c r="G40" s="138" t="s">
        <v>345</v>
      </c>
      <c r="H40" s="138"/>
      <c r="I40" s="138" t="s">
        <v>195</v>
      </c>
      <c r="J40" s="138">
        <v>2030</v>
      </c>
      <c r="K40" s="139">
        <v>100</v>
      </c>
    </row>
    <row r="41" spans="1:11" x14ac:dyDescent="0.25">
      <c r="A41" s="138" t="s">
        <v>1203</v>
      </c>
      <c r="B41" s="138" t="s">
        <v>1204</v>
      </c>
      <c r="C41" s="138" t="s">
        <v>196</v>
      </c>
      <c r="D41" s="138" t="s">
        <v>1212</v>
      </c>
      <c r="E41" s="138" t="s">
        <v>1206</v>
      </c>
      <c r="F41" s="138"/>
      <c r="G41" s="138" t="s">
        <v>345</v>
      </c>
      <c r="H41" s="138"/>
      <c r="I41" s="138" t="s">
        <v>195</v>
      </c>
      <c r="J41" s="138">
        <v>2050</v>
      </c>
      <c r="K41" s="139">
        <v>100</v>
      </c>
    </row>
    <row r="42" spans="1:11" x14ac:dyDescent="0.25">
      <c r="A42" s="138" t="s">
        <v>1203</v>
      </c>
      <c r="B42" s="138" t="s">
        <v>1204</v>
      </c>
      <c r="C42" s="138" t="s">
        <v>196</v>
      </c>
      <c r="D42" s="138" t="s">
        <v>1213</v>
      </c>
      <c r="E42" s="138" t="s">
        <v>1214</v>
      </c>
      <c r="F42" s="138"/>
      <c r="G42" s="138" t="s">
        <v>317</v>
      </c>
      <c r="H42" s="138" t="s">
        <v>367</v>
      </c>
      <c r="I42" s="138" t="s">
        <v>990</v>
      </c>
      <c r="J42" s="138">
        <v>2020</v>
      </c>
      <c r="K42" s="139">
        <v>0.71863795830863586</v>
      </c>
    </row>
    <row r="43" spans="1:11" x14ac:dyDescent="0.25">
      <c r="A43" s="138" t="s">
        <v>1203</v>
      </c>
      <c r="B43" s="138" t="s">
        <v>1204</v>
      </c>
      <c r="C43" s="138" t="s">
        <v>196</v>
      </c>
      <c r="D43" s="138" t="s">
        <v>1213</v>
      </c>
      <c r="E43" s="138" t="s">
        <v>1214</v>
      </c>
      <c r="F43" s="138"/>
      <c r="G43" s="138" t="s">
        <v>317</v>
      </c>
      <c r="H43" s="138" t="s">
        <v>367</v>
      </c>
      <c r="I43" s="138" t="s">
        <v>990</v>
      </c>
      <c r="J43" s="138">
        <v>2050</v>
      </c>
      <c r="K43" s="139">
        <v>0.71863795830863586</v>
      </c>
    </row>
    <row r="44" spans="1:11" x14ac:dyDescent="0.25">
      <c r="A44" s="138" t="s">
        <v>1203</v>
      </c>
      <c r="B44" s="138" t="s">
        <v>1204</v>
      </c>
      <c r="C44" s="138" t="s">
        <v>196</v>
      </c>
      <c r="D44" s="138" t="s">
        <v>1213</v>
      </c>
      <c r="E44" s="138" t="s">
        <v>1214</v>
      </c>
      <c r="F44" s="138"/>
      <c r="G44" s="138" t="s">
        <v>317</v>
      </c>
      <c r="H44" s="138" t="s">
        <v>367</v>
      </c>
      <c r="I44" s="138" t="s">
        <v>991</v>
      </c>
      <c r="J44" s="138">
        <v>2020</v>
      </c>
      <c r="K44" s="139">
        <v>0.82522537718202693</v>
      </c>
    </row>
    <row r="45" spans="1:11" x14ac:dyDescent="0.25">
      <c r="A45" s="138" t="s">
        <v>1203</v>
      </c>
      <c r="B45" s="138" t="s">
        <v>1204</v>
      </c>
      <c r="C45" s="138" t="s">
        <v>196</v>
      </c>
      <c r="D45" s="138" t="s">
        <v>1213</v>
      </c>
      <c r="E45" s="138" t="s">
        <v>1214</v>
      </c>
      <c r="F45" s="138"/>
      <c r="G45" s="138" t="s">
        <v>317</v>
      </c>
      <c r="H45" s="138" t="s">
        <v>367</v>
      </c>
      <c r="I45" s="138" t="s">
        <v>991</v>
      </c>
      <c r="J45" s="138">
        <v>2050</v>
      </c>
      <c r="K45" s="139">
        <v>0.82522537718202693</v>
      </c>
    </row>
    <row r="46" spans="1:11" x14ac:dyDescent="0.25">
      <c r="A46" s="138" t="s">
        <v>1203</v>
      </c>
      <c r="B46" s="138" t="s">
        <v>1204</v>
      </c>
      <c r="C46" s="138" t="s">
        <v>196</v>
      </c>
      <c r="D46" s="138" t="s">
        <v>1213</v>
      </c>
      <c r="E46" s="138" t="s">
        <v>1214</v>
      </c>
      <c r="F46" s="138"/>
      <c r="G46" s="138" t="s">
        <v>317</v>
      </c>
      <c r="H46" s="138" t="s">
        <v>367</v>
      </c>
      <c r="I46" s="138" t="s">
        <v>195</v>
      </c>
      <c r="J46" s="138">
        <v>2015</v>
      </c>
      <c r="K46" s="139">
        <v>0.79848662034292872</v>
      </c>
    </row>
    <row r="47" spans="1:11" x14ac:dyDescent="0.25">
      <c r="A47" s="138" t="s">
        <v>1203</v>
      </c>
      <c r="B47" s="138" t="s">
        <v>1204</v>
      </c>
      <c r="C47" s="138" t="s">
        <v>196</v>
      </c>
      <c r="D47" s="138" t="s">
        <v>1213</v>
      </c>
      <c r="E47" s="138" t="s">
        <v>1214</v>
      </c>
      <c r="F47" s="138"/>
      <c r="G47" s="138" t="s">
        <v>317</v>
      </c>
      <c r="H47" s="138" t="s">
        <v>367</v>
      </c>
      <c r="I47" s="138" t="s">
        <v>195</v>
      </c>
      <c r="J47" s="138">
        <v>2020</v>
      </c>
      <c r="K47" s="139">
        <v>0.75020488834729715</v>
      </c>
    </row>
    <row r="48" spans="1:11" x14ac:dyDescent="0.25">
      <c r="A48" s="138" t="s">
        <v>1203</v>
      </c>
      <c r="B48" s="138" t="s">
        <v>1204</v>
      </c>
      <c r="C48" s="138" t="s">
        <v>196</v>
      </c>
      <c r="D48" s="138" t="s">
        <v>1213</v>
      </c>
      <c r="E48" s="138" t="s">
        <v>1214</v>
      </c>
      <c r="F48" s="138"/>
      <c r="G48" s="138" t="s">
        <v>317</v>
      </c>
      <c r="H48" s="138" t="s">
        <v>367</v>
      </c>
      <c r="I48" s="138" t="s">
        <v>195</v>
      </c>
      <c r="J48" s="138">
        <v>2030</v>
      </c>
      <c r="K48" s="139">
        <v>0.75020488834729715</v>
      </c>
    </row>
    <row r="49" spans="1:11" x14ac:dyDescent="0.25">
      <c r="A49" s="138" t="s">
        <v>1203</v>
      </c>
      <c r="B49" s="138" t="s">
        <v>1204</v>
      </c>
      <c r="C49" s="138" t="s">
        <v>196</v>
      </c>
      <c r="D49" s="138" t="s">
        <v>1213</v>
      </c>
      <c r="E49" s="138" t="s">
        <v>1214</v>
      </c>
      <c r="F49" s="138"/>
      <c r="G49" s="138" t="s">
        <v>317</v>
      </c>
      <c r="H49" s="138" t="s">
        <v>367</v>
      </c>
      <c r="I49" s="138" t="s">
        <v>195</v>
      </c>
      <c r="J49" s="138">
        <v>2050</v>
      </c>
      <c r="K49" s="139">
        <v>0.75020488834729715</v>
      </c>
    </row>
    <row r="50" spans="1:11" x14ac:dyDescent="0.25">
      <c r="A50" s="138" t="s">
        <v>1203</v>
      </c>
      <c r="B50" s="138" t="s">
        <v>1204</v>
      </c>
      <c r="C50" s="138" t="s">
        <v>196</v>
      </c>
      <c r="D50" s="138" t="s">
        <v>1215</v>
      </c>
      <c r="E50" s="138" t="s">
        <v>1216</v>
      </c>
      <c r="F50" s="138"/>
      <c r="G50" s="138" t="s">
        <v>1217</v>
      </c>
      <c r="H50" s="138" t="s">
        <v>1207</v>
      </c>
      <c r="I50" s="138" t="s">
        <v>990</v>
      </c>
      <c r="J50" s="138">
        <v>2020</v>
      </c>
      <c r="K50" s="139">
        <v>365000</v>
      </c>
    </row>
    <row r="51" spans="1:11" x14ac:dyDescent="0.25">
      <c r="A51" s="138" t="s">
        <v>1203</v>
      </c>
      <c r="B51" s="138" t="s">
        <v>1204</v>
      </c>
      <c r="C51" s="138" t="s">
        <v>196</v>
      </c>
      <c r="D51" s="138" t="s">
        <v>1215</v>
      </c>
      <c r="E51" s="138" t="s">
        <v>1216</v>
      </c>
      <c r="F51" s="138"/>
      <c r="G51" s="138" t="s">
        <v>1217</v>
      </c>
      <c r="H51" s="138" t="s">
        <v>1207</v>
      </c>
      <c r="I51" s="138" t="s">
        <v>990</v>
      </c>
      <c r="J51" s="138">
        <v>2050</v>
      </c>
      <c r="K51" s="139">
        <v>365000</v>
      </c>
    </row>
    <row r="52" spans="1:11" x14ac:dyDescent="0.25">
      <c r="A52" s="138" t="s">
        <v>1203</v>
      </c>
      <c r="B52" s="138" t="s">
        <v>1204</v>
      </c>
      <c r="C52" s="138" t="s">
        <v>196</v>
      </c>
      <c r="D52" s="138" t="s">
        <v>1215</v>
      </c>
      <c r="E52" s="138" t="s">
        <v>1216</v>
      </c>
      <c r="F52" s="138"/>
      <c r="G52" s="138" t="s">
        <v>1217</v>
      </c>
      <c r="H52" s="138" t="s">
        <v>1207</v>
      </c>
      <c r="I52" s="138" t="s">
        <v>991</v>
      </c>
      <c r="J52" s="138">
        <v>2020</v>
      </c>
      <c r="K52" s="139">
        <v>365000</v>
      </c>
    </row>
    <row r="53" spans="1:11" x14ac:dyDescent="0.25">
      <c r="A53" s="138" t="s">
        <v>1203</v>
      </c>
      <c r="B53" s="138" t="s">
        <v>1204</v>
      </c>
      <c r="C53" s="138" t="s">
        <v>196</v>
      </c>
      <c r="D53" s="138" t="s">
        <v>1215</v>
      </c>
      <c r="E53" s="138" t="s">
        <v>1216</v>
      </c>
      <c r="F53" s="138"/>
      <c r="G53" s="138" t="s">
        <v>1217</v>
      </c>
      <c r="H53" s="138" t="s">
        <v>1207</v>
      </c>
      <c r="I53" s="138" t="s">
        <v>991</v>
      </c>
      <c r="J53" s="138">
        <v>2050</v>
      </c>
      <c r="K53" s="139">
        <v>365000</v>
      </c>
    </row>
    <row r="54" spans="1:11" x14ac:dyDescent="0.25">
      <c r="A54" s="138" t="s">
        <v>1203</v>
      </c>
      <c r="B54" s="138" t="s">
        <v>1204</v>
      </c>
      <c r="C54" s="138" t="s">
        <v>196</v>
      </c>
      <c r="D54" s="138" t="s">
        <v>1215</v>
      </c>
      <c r="E54" s="138" t="s">
        <v>1216</v>
      </c>
      <c r="F54" s="138"/>
      <c r="G54" s="138" t="s">
        <v>1217</v>
      </c>
      <c r="H54" s="138" t="s">
        <v>1207</v>
      </c>
      <c r="I54" s="138" t="s">
        <v>195</v>
      </c>
      <c r="J54" s="138">
        <v>2015</v>
      </c>
      <c r="K54" s="139">
        <v>365000</v>
      </c>
    </row>
    <row r="55" spans="1:11" x14ac:dyDescent="0.25">
      <c r="A55" s="138" t="s">
        <v>1203</v>
      </c>
      <c r="B55" s="138" t="s">
        <v>1204</v>
      </c>
      <c r="C55" s="138" t="s">
        <v>196</v>
      </c>
      <c r="D55" s="138" t="s">
        <v>1215</v>
      </c>
      <c r="E55" s="138" t="s">
        <v>1216</v>
      </c>
      <c r="F55" s="138"/>
      <c r="G55" s="138" t="s">
        <v>1217</v>
      </c>
      <c r="H55" s="138" t="s">
        <v>1207</v>
      </c>
      <c r="I55" s="138" t="s">
        <v>195</v>
      </c>
      <c r="J55" s="138">
        <v>2020</v>
      </c>
      <c r="K55" s="139">
        <v>365000</v>
      </c>
    </row>
    <row r="56" spans="1:11" x14ac:dyDescent="0.25">
      <c r="A56" s="138" t="s">
        <v>1203</v>
      </c>
      <c r="B56" s="138" t="s">
        <v>1204</v>
      </c>
      <c r="C56" s="138" t="s">
        <v>196</v>
      </c>
      <c r="D56" s="138" t="s">
        <v>1215</v>
      </c>
      <c r="E56" s="138" t="s">
        <v>1216</v>
      </c>
      <c r="F56" s="138"/>
      <c r="G56" s="138" t="s">
        <v>1217</v>
      </c>
      <c r="H56" s="138" t="s">
        <v>1207</v>
      </c>
      <c r="I56" s="138" t="s">
        <v>195</v>
      </c>
      <c r="J56" s="138">
        <v>2030</v>
      </c>
      <c r="K56" s="139">
        <v>365000</v>
      </c>
    </row>
    <row r="57" spans="1:11" x14ac:dyDescent="0.25">
      <c r="A57" s="138" t="s">
        <v>1203</v>
      </c>
      <c r="B57" s="138" t="s">
        <v>1204</v>
      </c>
      <c r="C57" s="138" t="s">
        <v>196</v>
      </c>
      <c r="D57" s="138" t="s">
        <v>1215</v>
      </c>
      <c r="E57" s="138" t="s">
        <v>1216</v>
      </c>
      <c r="F57" s="138"/>
      <c r="G57" s="138" t="s">
        <v>1217</v>
      </c>
      <c r="H57" s="138" t="s">
        <v>1207</v>
      </c>
      <c r="I57" s="138" t="s">
        <v>195</v>
      </c>
      <c r="J57" s="138">
        <v>2050</v>
      </c>
      <c r="K57" s="139">
        <v>365000</v>
      </c>
    </row>
    <row r="58" spans="1:11" x14ac:dyDescent="0.25">
      <c r="A58" s="138" t="s">
        <v>1203</v>
      </c>
      <c r="B58" s="138" t="s">
        <v>1204</v>
      </c>
      <c r="C58" s="138" t="s">
        <v>196</v>
      </c>
      <c r="D58" s="138" t="s">
        <v>201</v>
      </c>
      <c r="E58" s="138" t="s">
        <v>203</v>
      </c>
      <c r="F58" s="138"/>
      <c r="G58" s="138"/>
      <c r="H58" s="138"/>
      <c r="I58" s="138" t="s">
        <v>195</v>
      </c>
      <c r="J58" s="138">
        <v>2015</v>
      </c>
      <c r="K58" s="139">
        <v>1</v>
      </c>
    </row>
    <row r="59" spans="1:11" x14ac:dyDescent="0.25">
      <c r="A59" s="138" t="s">
        <v>1203</v>
      </c>
      <c r="B59" s="138" t="s">
        <v>1204</v>
      </c>
      <c r="C59" s="138" t="s">
        <v>196</v>
      </c>
      <c r="D59" s="138" t="s">
        <v>201</v>
      </c>
      <c r="E59" s="138" t="s">
        <v>203</v>
      </c>
      <c r="F59" s="138"/>
      <c r="G59" s="138"/>
      <c r="H59" s="138"/>
      <c r="I59" s="138" t="s">
        <v>195</v>
      </c>
      <c r="J59" s="138">
        <v>2020</v>
      </c>
      <c r="K59" s="139">
        <v>1</v>
      </c>
    </row>
    <row r="60" spans="1:11" x14ac:dyDescent="0.25">
      <c r="A60" s="138" t="s">
        <v>1203</v>
      </c>
      <c r="B60" s="138" t="s">
        <v>1204</v>
      </c>
      <c r="C60" s="138" t="s">
        <v>196</v>
      </c>
      <c r="D60" s="138" t="s">
        <v>201</v>
      </c>
      <c r="E60" s="138" t="s">
        <v>203</v>
      </c>
      <c r="F60" s="138"/>
      <c r="G60" s="138"/>
      <c r="H60" s="138"/>
      <c r="I60" s="138" t="s">
        <v>195</v>
      </c>
      <c r="J60" s="138">
        <v>2030</v>
      </c>
      <c r="K60" s="139">
        <v>1</v>
      </c>
    </row>
    <row r="61" spans="1:11" x14ac:dyDescent="0.25">
      <c r="A61" s="138" t="s">
        <v>1203</v>
      </c>
      <c r="B61" s="138" t="s">
        <v>1204</v>
      </c>
      <c r="C61" s="138" t="s">
        <v>196</v>
      </c>
      <c r="D61" s="138" t="s">
        <v>201</v>
      </c>
      <c r="E61" s="138" t="s">
        <v>203</v>
      </c>
      <c r="F61" s="138"/>
      <c r="G61" s="138"/>
      <c r="H61" s="138"/>
      <c r="I61" s="138" t="s">
        <v>195</v>
      </c>
      <c r="J61" s="138">
        <v>2050</v>
      </c>
      <c r="K61" s="139">
        <v>1</v>
      </c>
    </row>
    <row r="62" spans="1:11" x14ac:dyDescent="0.25">
      <c r="A62" s="138" t="s">
        <v>1203</v>
      </c>
      <c r="B62" s="138" t="s">
        <v>1204</v>
      </c>
      <c r="C62" s="138" t="s">
        <v>196</v>
      </c>
      <c r="D62" s="138" t="s">
        <v>1218</v>
      </c>
      <c r="E62" s="138" t="s">
        <v>1206</v>
      </c>
      <c r="F62" s="138"/>
      <c r="G62" s="138"/>
      <c r="H62" s="138"/>
      <c r="I62" s="138" t="s">
        <v>195</v>
      </c>
      <c r="J62" s="138">
        <v>2015</v>
      </c>
      <c r="K62" s="139">
        <v>0</v>
      </c>
    </row>
    <row r="63" spans="1:11" x14ac:dyDescent="0.25">
      <c r="A63" s="138" t="s">
        <v>1203</v>
      </c>
      <c r="B63" s="138" t="s">
        <v>1204</v>
      </c>
      <c r="C63" s="138" t="s">
        <v>196</v>
      </c>
      <c r="D63" s="138" t="s">
        <v>1218</v>
      </c>
      <c r="E63" s="138" t="s">
        <v>1206</v>
      </c>
      <c r="F63" s="138"/>
      <c r="G63" s="138"/>
      <c r="H63" s="138"/>
      <c r="I63" s="138" t="s">
        <v>195</v>
      </c>
      <c r="J63" s="138">
        <v>2020</v>
      </c>
      <c r="K63" s="139">
        <v>0</v>
      </c>
    </row>
    <row r="64" spans="1:11" x14ac:dyDescent="0.25">
      <c r="A64" s="138" t="s">
        <v>1203</v>
      </c>
      <c r="B64" s="138" t="s">
        <v>1204</v>
      </c>
      <c r="C64" s="138" t="s">
        <v>196</v>
      </c>
      <c r="D64" s="138" t="s">
        <v>1218</v>
      </c>
      <c r="E64" s="138" t="s">
        <v>1206</v>
      </c>
      <c r="F64" s="138"/>
      <c r="G64" s="138"/>
      <c r="H64" s="138"/>
      <c r="I64" s="138" t="s">
        <v>195</v>
      </c>
      <c r="J64" s="138">
        <v>2030</v>
      </c>
      <c r="K64" s="139">
        <v>0</v>
      </c>
    </row>
    <row r="65" spans="1:11" x14ac:dyDescent="0.25">
      <c r="A65" s="138" t="s">
        <v>1203</v>
      </c>
      <c r="B65" s="138" t="s">
        <v>1204</v>
      </c>
      <c r="C65" s="138" t="s">
        <v>196</v>
      </c>
      <c r="D65" s="138" t="s">
        <v>1218</v>
      </c>
      <c r="E65" s="138" t="s">
        <v>1206</v>
      </c>
      <c r="F65" s="138"/>
      <c r="G65" s="138"/>
      <c r="H65" s="138"/>
      <c r="I65" s="138" t="s">
        <v>195</v>
      </c>
      <c r="J65" s="138">
        <v>2050</v>
      </c>
      <c r="K65" s="139">
        <v>0</v>
      </c>
    </row>
    <row r="66" spans="1:11" x14ac:dyDescent="0.25">
      <c r="A66" s="138" t="s">
        <v>1203</v>
      </c>
      <c r="B66" s="138" t="s">
        <v>1204</v>
      </c>
      <c r="C66" s="138" t="s">
        <v>196</v>
      </c>
      <c r="D66" s="138" t="s">
        <v>1219</v>
      </c>
      <c r="E66" s="138" t="s">
        <v>1220</v>
      </c>
      <c r="F66" s="138"/>
      <c r="G66" s="138"/>
      <c r="H66" s="138"/>
      <c r="I66" s="138" t="s">
        <v>195</v>
      </c>
      <c r="J66" s="138">
        <v>2015</v>
      </c>
      <c r="K66" s="139">
        <v>10</v>
      </c>
    </row>
    <row r="67" spans="1:11" x14ac:dyDescent="0.25">
      <c r="A67" s="138" t="s">
        <v>1203</v>
      </c>
      <c r="B67" s="138" t="s">
        <v>1204</v>
      </c>
      <c r="C67" s="138" t="s">
        <v>196</v>
      </c>
      <c r="D67" s="138" t="s">
        <v>1219</v>
      </c>
      <c r="E67" s="138" t="s">
        <v>1220</v>
      </c>
      <c r="F67" s="138"/>
      <c r="G67" s="138"/>
      <c r="H67" s="138"/>
      <c r="I67" s="138" t="s">
        <v>195</v>
      </c>
      <c r="J67" s="138">
        <v>2020</v>
      </c>
      <c r="K67" s="139">
        <v>10</v>
      </c>
    </row>
    <row r="68" spans="1:11" x14ac:dyDescent="0.25">
      <c r="A68" s="138" t="s">
        <v>1203</v>
      </c>
      <c r="B68" s="138" t="s">
        <v>1204</v>
      </c>
      <c r="C68" s="138" t="s">
        <v>196</v>
      </c>
      <c r="D68" s="138" t="s">
        <v>1219</v>
      </c>
      <c r="E68" s="138" t="s">
        <v>1220</v>
      </c>
      <c r="F68" s="138"/>
      <c r="G68" s="138"/>
      <c r="H68" s="138"/>
      <c r="I68" s="138" t="s">
        <v>195</v>
      </c>
      <c r="J68" s="138">
        <v>2030</v>
      </c>
      <c r="K68" s="139">
        <v>10</v>
      </c>
    </row>
    <row r="69" spans="1:11" x14ac:dyDescent="0.25">
      <c r="A69" s="138" t="s">
        <v>1203</v>
      </c>
      <c r="B69" s="138" t="s">
        <v>1204</v>
      </c>
      <c r="C69" s="138" t="s">
        <v>196</v>
      </c>
      <c r="D69" s="138" t="s">
        <v>1219</v>
      </c>
      <c r="E69" s="138" t="s">
        <v>1220</v>
      </c>
      <c r="F69" s="138"/>
      <c r="G69" s="138"/>
      <c r="H69" s="138"/>
      <c r="I69" s="138" t="s">
        <v>195</v>
      </c>
      <c r="J69" s="138">
        <v>2050</v>
      </c>
      <c r="K69" s="139">
        <v>10</v>
      </c>
    </row>
    <row r="70" spans="1:11" x14ac:dyDescent="0.25">
      <c r="A70" s="138" t="s">
        <v>1203</v>
      </c>
      <c r="B70" s="138" t="s">
        <v>1204</v>
      </c>
      <c r="C70" s="138" t="s">
        <v>196</v>
      </c>
      <c r="D70" s="138" t="s">
        <v>216</v>
      </c>
      <c r="E70" s="138" t="s">
        <v>203</v>
      </c>
      <c r="F70" s="138"/>
      <c r="G70" s="138"/>
      <c r="H70" s="138"/>
      <c r="I70" s="138" t="s">
        <v>195</v>
      </c>
      <c r="J70" s="138">
        <v>2015</v>
      </c>
      <c r="K70" s="139">
        <v>20</v>
      </c>
    </row>
    <row r="71" spans="1:11" x14ac:dyDescent="0.25">
      <c r="A71" s="138" t="s">
        <v>1203</v>
      </c>
      <c r="B71" s="138" t="s">
        <v>1204</v>
      </c>
      <c r="C71" s="138" t="s">
        <v>196</v>
      </c>
      <c r="D71" s="138" t="s">
        <v>216</v>
      </c>
      <c r="E71" s="138" t="s">
        <v>203</v>
      </c>
      <c r="F71" s="138"/>
      <c r="G71" s="138"/>
      <c r="H71" s="138"/>
      <c r="I71" s="138" t="s">
        <v>195</v>
      </c>
      <c r="J71" s="138">
        <v>2020</v>
      </c>
      <c r="K71" s="139">
        <v>20</v>
      </c>
    </row>
    <row r="72" spans="1:11" x14ac:dyDescent="0.25">
      <c r="A72" s="138" t="s">
        <v>1203</v>
      </c>
      <c r="B72" s="138" t="s">
        <v>1204</v>
      </c>
      <c r="C72" s="138" t="s">
        <v>196</v>
      </c>
      <c r="D72" s="138" t="s">
        <v>216</v>
      </c>
      <c r="E72" s="138" t="s">
        <v>203</v>
      </c>
      <c r="F72" s="138"/>
      <c r="G72" s="138"/>
      <c r="H72" s="138"/>
      <c r="I72" s="138" t="s">
        <v>195</v>
      </c>
      <c r="J72" s="138">
        <v>2030</v>
      </c>
      <c r="K72" s="139">
        <v>20</v>
      </c>
    </row>
    <row r="73" spans="1:11" x14ac:dyDescent="0.25">
      <c r="A73" s="138" t="s">
        <v>1203</v>
      </c>
      <c r="B73" s="138" t="s">
        <v>1204</v>
      </c>
      <c r="C73" s="138" t="s">
        <v>196</v>
      </c>
      <c r="D73" s="138" t="s">
        <v>216</v>
      </c>
      <c r="E73" s="138" t="s">
        <v>203</v>
      </c>
      <c r="F73" s="138"/>
      <c r="G73" s="138"/>
      <c r="H73" s="138"/>
      <c r="I73" s="138" t="s">
        <v>195</v>
      </c>
      <c r="J73" s="138">
        <v>2050</v>
      </c>
      <c r="K73" s="139">
        <v>20</v>
      </c>
    </row>
    <row r="74" spans="1:11" x14ac:dyDescent="0.25">
      <c r="A74" s="138" t="s">
        <v>1203</v>
      </c>
      <c r="B74" s="138" t="s">
        <v>1204</v>
      </c>
      <c r="C74" s="138" t="s">
        <v>196</v>
      </c>
      <c r="D74" s="138" t="s">
        <v>1221</v>
      </c>
      <c r="E74" s="138" t="s">
        <v>1222</v>
      </c>
      <c r="F74" s="138"/>
      <c r="G74" s="138" t="s">
        <v>200</v>
      </c>
      <c r="H74" s="138"/>
      <c r="I74" s="138" t="s">
        <v>990</v>
      </c>
      <c r="J74" s="138">
        <v>2020</v>
      </c>
      <c r="K74" s="139">
        <v>8.3175689619055078</v>
      </c>
    </row>
    <row r="75" spans="1:11" x14ac:dyDescent="0.25">
      <c r="A75" s="138" t="s">
        <v>1203</v>
      </c>
      <c r="B75" s="138" t="s">
        <v>1204</v>
      </c>
      <c r="C75" s="138" t="s">
        <v>196</v>
      </c>
      <c r="D75" s="138" t="s">
        <v>1221</v>
      </c>
      <c r="E75" s="138" t="s">
        <v>1222</v>
      </c>
      <c r="F75" s="138"/>
      <c r="G75" s="138" t="s">
        <v>200</v>
      </c>
      <c r="H75" s="138"/>
      <c r="I75" s="138" t="s">
        <v>990</v>
      </c>
      <c r="J75" s="138">
        <v>2050</v>
      </c>
      <c r="K75" s="139">
        <v>8.3175689619055078</v>
      </c>
    </row>
    <row r="76" spans="1:11" x14ac:dyDescent="0.25">
      <c r="A76" s="138" t="s">
        <v>1203</v>
      </c>
      <c r="B76" s="138" t="s">
        <v>1204</v>
      </c>
      <c r="C76" s="138" t="s">
        <v>196</v>
      </c>
      <c r="D76" s="138" t="s">
        <v>1221</v>
      </c>
      <c r="E76" s="138" t="s">
        <v>1222</v>
      </c>
      <c r="F76" s="138"/>
      <c r="G76" s="138" t="s">
        <v>200</v>
      </c>
      <c r="H76" s="138"/>
      <c r="I76" s="138" t="s">
        <v>991</v>
      </c>
      <c r="J76" s="138">
        <v>2020</v>
      </c>
      <c r="K76" s="139">
        <v>9.5512196433104979</v>
      </c>
    </row>
    <row r="77" spans="1:11" x14ac:dyDescent="0.25">
      <c r="A77" s="138" t="s">
        <v>1203</v>
      </c>
      <c r="B77" s="138" t="s">
        <v>1204</v>
      </c>
      <c r="C77" s="138" t="s">
        <v>196</v>
      </c>
      <c r="D77" s="138" t="s">
        <v>1221</v>
      </c>
      <c r="E77" s="138" t="s">
        <v>1222</v>
      </c>
      <c r="F77" s="138"/>
      <c r="G77" s="138" t="s">
        <v>200</v>
      </c>
      <c r="H77" s="138"/>
      <c r="I77" s="138" t="s">
        <v>991</v>
      </c>
      <c r="J77" s="138">
        <v>2050</v>
      </c>
      <c r="K77" s="139">
        <v>9.5512196433104979</v>
      </c>
    </row>
    <row r="78" spans="1:11" x14ac:dyDescent="0.25">
      <c r="A78" s="138" t="s">
        <v>1203</v>
      </c>
      <c r="B78" s="138" t="s">
        <v>1204</v>
      </c>
      <c r="C78" s="138" t="s">
        <v>196</v>
      </c>
      <c r="D78" s="138" t="s">
        <v>1221</v>
      </c>
      <c r="E78" s="138" t="s">
        <v>1222</v>
      </c>
      <c r="F78" s="138"/>
      <c r="G78" s="138" t="s">
        <v>200</v>
      </c>
      <c r="H78" s="138"/>
      <c r="I78" s="138" t="s">
        <v>195</v>
      </c>
      <c r="J78" s="138">
        <v>2015</v>
      </c>
      <c r="K78" s="139">
        <v>9.2417432910061201</v>
      </c>
    </row>
    <row r="79" spans="1:11" x14ac:dyDescent="0.25">
      <c r="A79" s="138" t="s">
        <v>1203</v>
      </c>
      <c r="B79" s="138" t="s">
        <v>1204</v>
      </c>
      <c r="C79" s="138" t="s">
        <v>196</v>
      </c>
      <c r="D79" s="138" t="s">
        <v>1221</v>
      </c>
      <c r="E79" s="138" t="s">
        <v>1222</v>
      </c>
      <c r="F79" s="138"/>
      <c r="G79" s="138" t="s">
        <v>200</v>
      </c>
      <c r="H79" s="138"/>
      <c r="I79" s="138" t="s">
        <v>195</v>
      </c>
      <c r="J79" s="138">
        <v>2020</v>
      </c>
      <c r="K79" s="139">
        <v>8.6829269484640879</v>
      </c>
    </row>
    <row r="80" spans="1:11" x14ac:dyDescent="0.25">
      <c r="A80" s="138" t="s">
        <v>1203</v>
      </c>
      <c r="B80" s="138" t="s">
        <v>1204</v>
      </c>
      <c r="C80" s="138" t="s">
        <v>196</v>
      </c>
      <c r="D80" s="138" t="s">
        <v>1221</v>
      </c>
      <c r="E80" s="138" t="s">
        <v>1222</v>
      </c>
      <c r="F80" s="138"/>
      <c r="G80" s="138" t="s">
        <v>200</v>
      </c>
      <c r="H80" s="138"/>
      <c r="I80" s="138" t="s">
        <v>195</v>
      </c>
      <c r="J80" s="138">
        <v>2030</v>
      </c>
      <c r="K80" s="139">
        <v>8.6829269484640879</v>
      </c>
    </row>
    <row r="81" spans="1:11" x14ac:dyDescent="0.25">
      <c r="A81" s="138" t="s">
        <v>1203</v>
      </c>
      <c r="B81" s="138" t="s">
        <v>1204</v>
      </c>
      <c r="C81" s="138" t="s">
        <v>196</v>
      </c>
      <c r="D81" s="138" t="s">
        <v>1221</v>
      </c>
      <c r="E81" s="138" t="s">
        <v>1222</v>
      </c>
      <c r="F81" s="138"/>
      <c r="G81" s="138" t="s">
        <v>200</v>
      </c>
      <c r="H81" s="138"/>
      <c r="I81" s="138" t="s">
        <v>195</v>
      </c>
      <c r="J81" s="138">
        <v>2050</v>
      </c>
      <c r="K81" s="139">
        <v>8.6829269484640879</v>
      </c>
    </row>
    <row r="82" spans="1:11" x14ac:dyDescent="0.25">
      <c r="A82" s="138" t="s">
        <v>1203</v>
      </c>
      <c r="B82" s="138" t="s">
        <v>1204</v>
      </c>
      <c r="C82" s="138" t="s">
        <v>234</v>
      </c>
      <c r="D82" s="138" t="s">
        <v>1223</v>
      </c>
      <c r="E82" s="138" t="s">
        <v>1224</v>
      </c>
      <c r="F82" s="138"/>
      <c r="G82" s="138" t="s">
        <v>1225</v>
      </c>
      <c r="H82" s="138" t="s">
        <v>1226</v>
      </c>
      <c r="I82" s="138" t="s">
        <v>990</v>
      </c>
      <c r="J82" s="138">
        <v>2020</v>
      </c>
      <c r="K82" s="139">
        <v>3.5183906273995649</v>
      </c>
    </row>
    <row r="83" spans="1:11" x14ac:dyDescent="0.25">
      <c r="A83" s="138" t="s">
        <v>1203</v>
      </c>
      <c r="B83" s="138" t="s">
        <v>1204</v>
      </c>
      <c r="C83" s="138" t="s">
        <v>234</v>
      </c>
      <c r="D83" s="138" t="s">
        <v>1223</v>
      </c>
      <c r="E83" s="138" t="s">
        <v>1224</v>
      </c>
      <c r="F83" s="138"/>
      <c r="G83" s="138" t="s">
        <v>1225</v>
      </c>
      <c r="H83" s="138" t="s">
        <v>1226</v>
      </c>
      <c r="I83" s="138" t="s">
        <v>990</v>
      </c>
      <c r="J83" s="138">
        <v>2050</v>
      </c>
      <c r="K83" s="139">
        <v>3.4182015918040292</v>
      </c>
    </row>
    <row r="84" spans="1:11" x14ac:dyDescent="0.25">
      <c r="A84" s="138" t="s">
        <v>1203</v>
      </c>
      <c r="B84" s="138" t="s">
        <v>1204</v>
      </c>
      <c r="C84" s="138" t="s">
        <v>234</v>
      </c>
      <c r="D84" s="138" t="s">
        <v>1223</v>
      </c>
      <c r="E84" s="138" t="s">
        <v>1224</v>
      </c>
      <c r="F84" s="138"/>
      <c r="G84" s="138" t="s">
        <v>1225</v>
      </c>
      <c r="H84" s="138" t="s">
        <v>1226</v>
      </c>
      <c r="I84" s="138" t="s">
        <v>991</v>
      </c>
      <c r="J84" s="138">
        <v>2020</v>
      </c>
      <c r="K84" s="139">
        <v>6.4261400408198313</v>
      </c>
    </row>
    <row r="85" spans="1:11" x14ac:dyDescent="0.25">
      <c r="A85" s="138" t="s">
        <v>1203</v>
      </c>
      <c r="B85" s="138" t="s">
        <v>1204</v>
      </c>
      <c r="C85" s="138" t="s">
        <v>234</v>
      </c>
      <c r="D85" s="138" t="s">
        <v>1223</v>
      </c>
      <c r="E85" s="138" t="s">
        <v>1224</v>
      </c>
      <c r="F85" s="138"/>
      <c r="G85" s="138" t="s">
        <v>1225</v>
      </c>
      <c r="H85" s="138" t="s">
        <v>1226</v>
      </c>
      <c r="I85" s="138" t="s">
        <v>991</v>
      </c>
      <c r="J85" s="138">
        <v>2050</v>
      </c>
      <c r="K85" s="139">
        <v>6.6057513868398958</v>
      </c>
    </row>
    <row r="86" spans="1:11" x14ac:dyDescent="0.25">
      <c r="A86" s="138" t="s">
        <v>1203</v>
      </c>
      <c r="B86" s="138" t="s">
        <v>1204</v>
      </c>
      <c r="C86" s="138" t="s">
        <v>234</v>
      </c>
      <c r="D86" s="138" t="s">
        <v>1223</v>
      </c>
      <c r="E86" s="138" t="s">
        <v>1224</v>
      </c>
      <c r="F86" s="138"/>
      <c r="G86" s="138" t="s">
        <v>1225</v>
      </c>
      <c r="H86" s="138" t="s">
        <v>1226</v>
      </c>
      <c r="I86" s="138" t="s">
        <v>195</v>
      </c>
      <c r="J86" s="138">
        <v>2015</v>
      </c>
      <c r="K86" s="139">
        <v>5.0332098576529329</v>
      </c>
    </row>
    <row r="87" spans="1:11" x14ac:dyDescent="0.25">
      <c r="A87" s="138" t="s">
        <v>1203</v>
      </c>
      <c r="B87" s="138" t="s">
        <v>1204</v>
      </c>
      <c r="C87" s="138" t="s">
        <v>234</v>
      </c>
      <c r="D87" s="138" t="s">
        <v>1223</v>
      </c>
      <c r="E87" s="138" t="s">
        <v>1224</v>
      </c>
      <c r="F87" s="138"/>
      <c r="G87" s="138" t="s">
        <v>1225</v>
      </c>
      <c r="H87" s="138" t="s">
        <v>1226</v>
      </c>
      <c r="I87" s="138" t="s">
        <v>195</v>
      </c>
      <c r="J87" s="138">
        <v>2020</v>
      </c>
      <c r="K87" s="139">
        <v>4.6320446757291194</v>
      </c>
    </row>
    <row r="88" spans="1:11" x14ac:dyDescent="0.25">
      <c r="A88" s="138" t="s">
        <v>1203</v>
      </c>
      <c r="B88" s="138" t="s">
        <v>1204</v>
      </c>
      <c r="C88" s="138" t="s">
        <v>234</v>
      </c>
      <c r="D88" s="138" t="s">
        <v>1223</v>
      </c>
      <c r="E88" s="138" t="s">
        <v>1224</v>
      </c>
      <c r="F88" s="138"/>
      <c r="G88" s="138" t="s">
        <v>1225</v>
      </c>
      <c r="H88" s="138" t="s">
        <v>1226</v>
      </c>
      <c r="I88" s="138" t="s">
        <v>195</v>
      </c>
      <c r="J88" s="138">
        <v>2030</v>
      </c>
      <c r="K88" s="139">
        <v>4.7031118829493384</v>
      </c>
    </row>
    <row r="89" spans="1:11" x14ac:dyDescent="0.25">
      <c r="A89" s="138" t="s">
        <v>1203</v>
      </c>
      <c r="B89" s="138" t="s">
        <v>1204</v>
      </c>
      <c r="C89" s="138" t="s">
        <v>234</v>
      </c>
      <c r="D89" s="138" t="s">
        <v>1223</v>
      </c>
      <c r="E89" s="138" t="s">
        <v>1224</v>
      </c>
      <c r="F89" s="138"/>
      <c r="G89" s="138" t="s">
        <v>1225</v>
      </c>
      <c r="H89" s="138" t="s">
        <v>1226</v>
      </c>
      <c r="I89" s="138" t="s">
        <v>195</v>
      </c>
      <c r="J89" s="138">
        <v>2050</v>
      </c>
      <c r="K89" s="139">
        <v>4.6560068313460334</v>
      </c>
    </row>
    <row r="90" spans="1:11" x14ac:dyDescent="0.25">
      <c r="A90" s="138" t="s">
        <v>1203</v>
      </c>
      <c r="B90" s="138" t="s">
        <v>1204</v>
      </c>
      <c r="C90" s="138" t="s">
        <v>234</v>
      </c>
      <c r="D90" s="138" t="s">
        <v>1227</v>
      </c>
      <c r="E90" s="138"/>
      <c r="F90" s="138"/>
      <c r="G90" s="138"/>
      <c r="H90" s="138"/>
      <c r="I90" s="138" t="s">
        <v>195</v>
      </c>
      <c r="J90" s="138">
        <v>2015</v>
      </c>
      <c r="K90" s="139" t="s">
        <v>31</v>
      </c>
    </row>
    <row r="91" spans="1:11" x14ac:dyDescent="0.25">
      <c r="A91" s="138" t="s">
        <v>1203</v>
      </c>
      <c r="B91" s="138" t="s">
        <v>1204</v>
      </c>
      <c r="C91" s="138" t="s">
        <v>234</v>
      </c>
      <c r="D91" s="138" t="s">
        <v>1227</v>
      </c>
      <c r="E91" s="138"/>
      <c r="F91" s="138"/>
      <c r="G91" s="138"/>
      <c r="H91" s="138"/>
      <c r="I91" s="138" t="s">
        <v>195</v>
      </c>
      <c r="J91" s="138">
        <v>2020</v>
      </c>
      <c r="K91" s="139" t="s">
        <v>31</v>
      </c>
    </row>
    <row r="92" spans="1:11" x14ac:dyDescent="0.25">
      <c r="A92" s="138" t="s">
        <v>1203</v>
      </c>
      <c r="B92" s="138" t="s">
        <v>1204</v>
      </c>
      <c r="C92" s="138" t="s">
        <v>234</v>
      </c>
      <c r="D92" s="138" t="s">
        <v>1228</v>
      </c>
      <c r="E92" s="138"/>
      <c r="F92" s="138"/>
      <c r="G92" s="138"/>
      <c r="H92" s="138"/>
      <c r="I92" s="138" t="s">
        <v>195</v>
      </c>
      <c r="J92" s="138">
        <v>2015</v>
      </c>
      <c r="K92" s="139" t="s">
        <v>31</v>
      </c>
    </row>
    <row r="93" spans="1:11" x14ac:dyDescent="0.25">
      <c r="A93" s="138" t="s">
        <v>1203</v>
      </c>
      <c r="B93" s="138" t="s">
        <v>1204</v>
      </c>
      <c r="C93" s="138" t="s">
        <v>234</v>
      </c>
      <c r="D93" s="138" t="s">
        <v>1228</v>
      </c>
      <c r="E93" s="138"/>
      <c r="F93" s="138"/>
      <c r="G93" s="138"/>
      <c r="H93" s="138"/>
      <c r="I93" s="138" t="s">
        <v>195</v>
      </c>
      <c r="J93" s="138">
        <v>2020</v>
      </c>
      <c r="K93" s="139" t="s">
        <v>31</v>
      </c>
    </row>
    <row r="94" spans="1:11" x14ac:dyDescent="0.25">
      <c r="A94" s="138" t="s">
        <v>1203</v>
      </c>
      <c r="B94" s="138" t="s">
        <v>1204</v>
      </c>
      <c r="C94" s="138" t="s">
        <v>234</v>
      </c>
      <c r="D94" s="138" t="s">
        <v>1229</v>
      </c>
      <c r="E94" s="138" t="s">
        <v>1224</v>
      </c>
      <c r="F94" s="138"/>
      <c r="G94" s="138" t="s">
        <v>1225</v>
      </c>
      <c r="H94" s="138" t="s">
        <v>1226</v>
      </c>
      <c r="I94" s="138" t="s">
        <v>990</v>
      </c>
      <c r="J94" s="138">
        <v>2020</v>
      </c>
      <c r="K94" s="139">
        <v>2.8146278025529412</v>
      </c>
    </row>
    <row r="95" spans="1:11" x14ac:dyDescent="0.25">
      <c r="A95" s="138" t="s">
        <v>1203</v>
      </c>
      <c r="B95" s="138" t="s">
        <v>1204</v>
      </c>
      <c r="C95" s="138" t="s">
        <v>234</v>
      </c>
      <c r="D95" s="138" t="s">
        <v>1229</v>
      </c>
      <c r="E95" s="138" t="s">
        <v>1224</v>
      </c>
      <c r="F95" s="138"/>
      <c r="G95" s="138" t="s">
        <v>1225</v>
      </c>
      <c r="H95" s="138" t="s">
        <v>1226</v>
      </c>
      <c r="I95" s="138" t="s">
        <v>990</v>
      </c>
      <c r="J95" s="138">
        <v>2050</v>
      </c>
      <c r="K95" s="139">
        <v>2.540201591804029</v>
      </c>
    </row>
    <row r="96" spans="1:11" x14ac:dyDescent="0.25">
      <c r="A96" s="138" t="s">
        <v>1203</v>
      </c>
      <c r="B96" s="138" t="s">
        <v>1204</v>
      </c>
      <c r="C96" s="138" t="s">
        <v>234</v>
      </c>
      <c r="D96" s="138" t="s">
        <v>1229</v>
      </c>
      <c r="E96" s="138" t="s">
        <v>1224</v>
      </c>
      <c r="F96" s="138"/>
      <c r="G96" s="138" t="s">
        <v>1225</v>
      </c>
      <c r="H96" s="138" t="s">
        <v>1226</v>
      </c>
      <c r="I96" s="138" t="s">
        <v>991</v>
      </c>
      <c r="J96" s="138">
        <v>2020</v>
      </c>
      <c r="K96" s="139">
        <v>5.0501400408198309</v>
      </c>
    </row>
    <row r="97" spans="1:11" x14ac:dyDescent="0.25">
      <c r="A97" s="138" t="s">
        <v>1203</v>
      </c>
      <c r="B97" s="138" t="s">
        <v>1204</v>
      </c>
      <c r="C97" s="138" t="s">
        <v>234</v>
      </c>
      <c r="D97" s="138" t="s">
        <v>1229</v>
      </c>
      <c r="E97" s="138" t="s">
        <v>1224</v>
      </c>
      <c r="F97" s="138"/>
      <c r="G97" s="138" t="s">
        <v>1225</v>
      </c>
      <c r="H97" s="138" t="s">
        <v>1226</v>
      </c>
      <c r="I97" s="138" t="s">
        <v>991</v>
      </c>
      <c r="J97" s="138">
        <v>2050</v>
      </c>
      <c r="K97" s="139">
        <v>4.5577513868398958</v>
      </c>
    </row>
    <row r="98" spans="1:11" x14ac:dyDescent="0.25">
      <c r="A98" s="138" t="s">
        <v>1203</v>
      </c>
      <c r="B98" s="138" t="s">
        <v>1204</v>
      </c>
      <c r="C98" s="138" t="s">
        <v>234</v>
      </c>
      <c r="D98" s="138" t="s">
        <v>1229</v>
      </c>
      <c r="E98" s="138" t="s">
        <v>1224</v>
      </c>
      <c r="F98" s="138"/>
      <c r="G98" s="138" t="s">
        <v>1225</v>
      </c>
      <c r="H98" s="138" t="s">
        <v>1226</v>
      </c>
      <c r="I98" s="138" t="s">
        <v>195</v>
      </c>
      <c r="J98" s="138">
        <v>2015</v>
      </c>
      <c r="K98" s="139">
        <v>4.1066159855732369</v>
      </c>
    </row>
    <row r="99" spans="1:11" x14ac:dyDescent="0.25">
      <c r="A99" s="138" t="s">
        <v>1203</v>
      </c>
      <c r="B99" s="138" t="s">
        <v>1204</v>
      </c>
      <c r="C99" s="138" t="s">
        <v>234</v>
      </c>
      <c r="D99" s="138" t="s">
        <v>1229</v>
      </c>
      <c r="E99" s="138" t="s">
        <v>1224</v>
      </c>
      <c r="F99" s="138"/>
      <c r="G99" s="138" t="s">
        <v>1225</v>
      </c>
      <c r="H99" s="138" t="s">
        <v>1226</v>
      </c>
      <c r="I99" s="138" t="s">
        <v>195</v>
      </c>
      <c r="J99" s="138">
        <v>2020</v>
      </c>
      <c r="K99" s="139">
        <v>3.6728291205962398</v>
      </c>
    </row>
    <row r="100" spans="1:11" x14ac:dyDescent="0.25">
      <c r="A100" s="138" t="s">
        <v>1203</v>
      </c>
      <c r="B100" s="138" t="s">
        <v>1204</v>
      </c>
      <c r="C100" s="138" t="s">
        <v>234</v>
      </c>
      <c r="D100" s="138" t="s">
        <v>1229</v>
      </c>
      <c r="E100" s="138" t="s">
        <v>1224</v>
      </c>
      <c r="F100" s="138"/>
      <c r="G100" s="138" t="s">
        <v>1225</v>
      </c>
      <c r="H100" s="138" t="s">
        <v>1226</v>
      </c>
      <c r="I100" s="138" t="s">
        <v>195</v>
      </c>
      <c r="J100" s="138">
        <v>2030</v>
      </c>
      <c r="K100" s="139">
        <v>3.489187664566427</v>
      </c>
    </row>
    <row r="101" spans="1:11" x14ac:dyDescent="0.25">
      <c r="A101" s="138" t="s">
        <v>1203</v>
      </c>
      <c r="B101" s="138" t="s">
        <v>1204</v>
      </c>
      <c r="C101" s="138" t="s">
        <v>234</v>
      </c>
      <c r="D101" s="138" t="s">
        <v>1229</v>
      </c>
      <c r="E101" s="138" t="s">
        <v>1224</v>
      </c>
      <c r="F101" s="138"/>
      <c r="G101" s="138" t="s">
        <v>1225</v>
      </c>
      <c r="H101" s="138" t="s">
        <v>1226</v>
      </c>
      <c r="I101" s="138" t="s">
        <v>195</v>
      </c>
      <c r="J101" s="138">
        <v>2050</v>
      </c>
      <c r="K101" s="139">
        <v>3.3147282813381058</v>
      </c>
    </row>
    <row r="102" spans="1:11" x14ac:dyDescent="0.25">
      <c r="A102" s="138" t="s">
        <v>1203</v>
      </c>
      <c r="B102" s="138" t="s">
        <v>1204</v>
      </c>
      <c r="C102" s="138" t="s">
        <v>234</v>
      </c>
      <c r="D102" s="138" t="s">
        <v>1230</v>
      </c>
      <c r="E102" s="138" t="s">
        <v>1224</v>
      </c>
      <c r="F102" s="138"/>
      <c r="G102" s="138" t="s">
        <v>369</v>
      </c>
      <c r="H102" s="138"/>
      <c r="I102" s="138" t="s">
        <v>990</v>
      </c>
      <c r="J102" s="138">
        <v>2020</v>
      </c>
      <c r="K102" s="139">
        <v>0.29376282484662419</v>
      </c>
    </row>
    <row r="103" spans="1:11" x14ac:dyDescent="0.25">
      <c r="A103" s="138" t="s">
        <v>1203</v>
      </c>
      <c r="B103" s="138" t="s">
        <v>1204</v>
      </c>
      <c r="C103" s="138" t="s">
        <v>234</v>
      </c>
      <c r="D103" s="138" t="s">
        <v>1230</v>
      </c>
      <c r="E103" s="138" t="s">
        <v>1224</v>
      </c>
      <c r="F103" s="138"/>
      <c r="G103" s="138" t="s">
        <v>369</v>
      </c>
      <c r="H103" s="138"/>
      <c r="I103" s="138" t="s">
        <v>990</v>
      </c>
      <c r="J103" s="138">
        <v>2050</v>
      </c>
      <c r="K103" s="139">
        <v>0.46800000000000003</v>
      </c>
    </row>
    <row r="104" spans="1:11" x14ac:dyDescent="0.25">
      <c r="A104" s="138" t="s">
        <v>1203</v>
      </c>
      <c r="B104" s="138" t="s">
        <v>1204</v>
      </c>
      <c r="C104" s="138" t="s">
        <v>234</v>
      </c>
      <c r="D104" s="138" t="s">
        <v>1230</v>
      </c>
      <c r="E104" s="138" t="s">
        <v>1224</v>
      </c>
      <c r="F104" s="138"/>
      <c r="G104" s="138" t="s">
        <v>369</v>
      </c>
      <c r="H104" s="138"/>
      <c r="I104" s="138" t="s">
        <v>991</v>
      </c>
      <c r="J104" s="138">
        <v>2020</v>
      </c>
      <c r="K104" s="139">
        <v>0.96600000000000008</v>
      </c>
    </row>
    <row r="105" spans="1:11" x14ac:dyDescent="0.25">
      <c r="A105" s="138" t="s">
        <v>1203</v>
      </c>
      <c r="B105" s="138" t="s">
        <v>1204</v>
      </c>
      <c r="C105" s="138" t="s">
        <v>234</v>
      </c>
      <c r="D105" s="138" t="s">
        <v>1230</v>
      </c>
      <c r="E105" s="138" t="s">
        <v>1224</v>
      </c>
      <c r="F105" s="138"/>
      <c r="G105" s="138" t="s">
        <v>369</v>
      </c>
      <c r="H105" s="138"/>
      <c r="I105" s="138" t="s">
        <v>991</v>
      </c>
      <c r="J105" s="138">
        <v>2050</v>
      </c>
      <c r="K105" s="139">
        <v>1.6379999999999999</v>
      </c>
    </row>
    <row r="106" spans="1:11" x14ac:dyDescent="0.25">
      <c r="A106" s="138" t="s">
        <v>1203</v>
      </c>
      <c r="B106" s="138" t="s">
        <v>1204</v>
      </c>
      <c r="C106" s="138" t="s">
        <v>234</v>
      </c>
      <c r="D106" s="138" t="s">
        <v>1230</v>
      </c>
      <c r="E106" s="138" t="s">
        <v>1224</v>
      </c>
      <c r="F106" s="138"/>
      <c r="G106" s="138" t="s">
        <v>369</v>
      </c>
      <c r="H106" s="138"/>
      <c r="I106" s="138" t="s">
        <v>195</v>
      </c>
      <c r="J106" s="138">
        <v>2015</v>
      </c>
      <c r="K106" s="139">
        <v>0.51659387207969543</v>
      </c>
    </row>
    <row r="107" spans="1:11" x14ac:dyDescent="0.25">
      <c r="A107" s="138" t="s">
        <v>1203</v>
      </c>
      <c r="B107" s="138" t="s">
        <v>1204</v>
      </c>
      <c r="C107" s="138" t="s">
        <v>234</v>
      </c>
      <c r="D107" s="138" t="s">
        <v>1230</v>
      </c>
      <c r="E107" s="138" t="s">
        <v>1224</v>
      </c>
      <c r="F107" s="138"/>
      <c r="G107" s="138" t="s">
        <v>369</v>
      </c>
      <c r="H107" s="138"/>
      <c r="I107" s="138" t="s">
        <v>195</v>
      </c>
      <c r="J107" s="138">
        <v>2020</v>
      </c>
      <c r="K107" s="139">
        <v>0.54921555513287978</v>
      </c>
    </row>
    <row r="108" spans="1:11" x14ac:dyDescent="0.25">
      <c r="A108" s="138" t="s">
        <v>1203</v>
      </c>
      <c r="B108" s="138" t="s">
        <v>1204</v>
      </c>
      <c r="C108" s="138" t="s">
        <v>234</v>
      </c>
      <c r="D108" s="138" t="s">
        <v>1230</v>
      </c>
      <c r="E108" s="138" t="s">
        <v>1224</v>
      </c>
      <c r="F108" s="138"/>
      <c r="G108" s="138" t="s">
        <v>369</v>
      </c>
      <c r="H108" s="138"/>
      <c r="I108" s="138" t="s">
        <v>195</v>
      </c>
      <c r="J108" s="138">
        <v>2030</v>
      </c>
      <c r="K108" s="139">
        <v>0.80392421838291095</v>
      </c>
    </row>
    <row r="109" spans="1:11" x14ac:dyDescent="0.25">
      <c r="A109" s="138" t="s">
        <v>1203</v>
      </c>
      <c r="B109" s="138" t="s">
        <v>1204</v>
      </c>
      <c r="C109" s="138" t="s">
        <v>234</v>
      </c>
      <c r="D109" s="138" t="s">
        <v>1230</v>
      </c>
      <c r="E109" s="138" t="s">
        <v>1224</v>
      </c>
      <c r="F109" s="138"/>
      <c r="G109" s="138" t="s">
        <v>369</v>
      </c>
      <c r="H109" s="138"/>
      <c r="I109" s="138" t="s">
        <v>195</v>
      </c>
      <c r="J109" s="138">
        <v>2050</v>
      </c>
      <c r="K109" s="139">
        <v>0.93127855000792659</v>
      </c>
    </row>
    <row r="110" spans="1:11" x14ac:dyDescent="0.25">
      <c r="A110" s="138" t="s">
        <v>1203</v>
      </c>
      <c r="B110" s="138" t="s">
        <v>1204</v>
      </c>
      <c r="C110" s="138" t="s">
        <v>234</v>
      </c>
      <c r="D110" s="138" t="s">
        <v>1231</v>
      </c>
      <c r="E110" s="138" t="s">
        <v>1224</v>
      </c>
      <c r="F110" s="138"/>
      <c r="G110" s="138"/>
      <c r="H110" s="138"/>
      <c r="I110" s="138" t="s">
        <v>990</v>
      </c>
      <c r="J110" s="138">
        <v>2020</v>
      </c>
      <c r="K110" s="139">
        <v>0.41</v>
      </c>
    </row>
    <row r="111" spans="1:11" x14ac:dyDescent="0.25">
      <c r="A111" s="138" t="s">
        <v>1203</v>
      </c>
      <c r="B111" s="138" t="s">
        <v>1204</v>
      </c>
      <c r="C111" s="138" t="s">
        <v>234</v>
      </c>
      <c r="D111" s="138" t="s">
        <v>1231</v>
      </c>
      <c r="E111" s="138" t="s">
        <v>1224</v>
      </c>
      <c r="F111" s="138"/>
      <c r="G111" s="138"/>
      <c r="H111" s="138"/>
      <c r="I111" s="138" t="s">
        <v>990</v>
      </c>
      <c r="J111" s="138">
        <v>2050</v>
      </c>
      <c r="K111" s="139">
        <v>0.41</v>
      </c>
    </row>
    <row r="112" spans="1:11" x14ac:dyDescent="0.25">
      <c r="A112" s="138" t="s">
        <v>1203</v>
      </c>
      <c r="B112" s="138" t="s">
        <v>1204</v>
      </c>
      <c r="C112" s="138" t="s">
        <v>234</v>
      </c>
      <c r="D112" s="138" t="s">
        <v>1231</v>
      </c>
      <c r="E112" s="138" t="s">
        <v>1224</v>
      </c>
      <c r="F112" s="138"/>
      <c r="G112" s="138"/>
      <c r="H112" s="138"/>
      <c r="I112" s="138" t="s">
        <v>991</v>
      </c>
      <c r="J112" s="138">
        <v>2020</v>
      </c>
      <c r="K112" s="139">
        <v>0.41</v>
      </c>
    </row>
    <row r="113" spans="1:11" x14ac:dyDescent="0.25">
      <c r="A113" s="138" t="s">
        <v>1203</v>
      </c>
      <c r="B113" s="138" t="s">
        <v>1204</v>
      </c>
      <c r="C113" s="138" t="s">
        <v>234</v>
      </c>
      <c r="D113" s="138" t="s">
        <v>1231</v>
      </c>
      <c r="E113" s="138" t="s">
        <v>1224</v>
      </c>
      <c r="F113" s="138"/>
      <c r="G113" s="138"/>
      <c r="H113" s="138"/>
      <c r="I113" s="138" t="s">
        <v>991</v>
      </c>
      <c r="J113" s="138">
        <v>2050</v>
      </c>
      <c r="K113" s="139">
        <v>0.41</v>
      </c>
    </row>
    <row r="114" spans="1:11" x14ac:dyDescent="0.25">
      <c r="A114" s="138" t="s">
        <v>1203</v>
      </c>
      <c r="B114" s="138" t="s">
        <v>1204</v>
      </c>
      <c r="C114" s="138" t="s">
        <v>234</v>
      </c>
      <c r="D114" s="138" t="s">
        <v>1231</v>
      </c>
      <c r="E114" s="138" t="s">
        <v>1224</v>
      </c>
      <c r="F114" s="138"/>
      <c r="G114" s="138"/>
      <c r="H114" s="138"/>
      <c r="I114" s="138" t="s">
        <v>195</v>
      </c>
      <c r="J114" s="138">
        <v>2015</v>
      </c>
      <c r="K114" s="139">
        <v>0.41</v>
      </c>
    </row>
    <row r="115" spans="1:11" x14ac:dyDescent="0.25">
      <c r="A115" s="138" t="s">
        <v>1203</v>
      </c>
      <c r="B115" s="138" t="s">
        <v>1204</v>
      </c>
      <c r="C115" s="138" t="s">
        <v>234</v>
      </c>
      <c r="D115" s="138" t="s">
        <v>1231</v>
      </c>
      <c r="E115" s="138" t="s">
        <v>1224</v>
      </c>
      <c r="F115" s="138"/>
      <c r="G115" s="138"/>
      <c r="H115" s="138"/>
      <c r="I115" s="138" t="s">
        <v>195</v>
      </c>
      <c r="J115" s="138">
        <v>2020</v>
      </c>
      <c r="K115" s="139">
        <v>0.41</v>
      </c>
    </row>
    <row r="116" spans="1:11" x14ac:dyDescent="0.25">
      <c r="A116" s="138" t="s">
        <v>1203</v>
      </c>
      <c r="B116" s="138" t="s">
        <v>1204</v>
      </c>
      <c r="C116" s="138" t="s">
        <v>234</v>
      </c>
      <c r="D116" s="138" t="s">
        <v>1231</v>
      </c>
      <c r="E116" s="138" t="s">
        <v>1224</v>
      </c>
      <c r="F116" s="138"/>
      <c r="G116" s="138"/>
      <c r="H116" s="138"/>
      <c r="I116" s="138" t="s">
        <v>195</v>
      </c>
      <c r="J116" s="138">
        <v>2030</v>
      </c>
      <c r="K116" s="139">
        <v>0.41</v>
      </c>
    </row>
    <row r="117" spans="1:11" x14ac:dyDescent="0.25">
      <c r="A117" s="138" t="s">
        <v>1203</v>
      </c>
      <c r="B117" s="138" t="s">
        <v>1204</v>
      </c>
      <c r="C117" s="138" t="s">
        <v>234</v>
      </c>
      <c r="D117" s="138" t="s">
        <v>1231</v>
      </c>
      <c r="E117" s="138" t="s">
        <v>1224</v>
      </c>
      <c r="F117" s="138"/>
      <c r="G117" s="138"/>
      <c r="H117" s="138"/>
      <c r="I117" s="138" t="s">
        <v>195</v>
      </c>
      <c r="J117" s="138">
        <v>2050</v>
      </c>
      <c r="K117" s="139">
        <v>0.41</v>
      </c>
    </row>
    <row r="118" spans="1:11" x14ac:dyDescent="0.25">
      <c r="A118" s="138" t="s">
        <v>1203</v>
      </c>
      <c r="B118" s="138" t="s">
        <v>1204</v>
      </c>
      <c r="C118" s="138" t="s">
        <v>234</v>
      </c>
      <c r="D118" s="138" t="s">
        <v>1232</v>
      </c>
      <c r="E118" s="138" t="s">
        <v>1233</v>
      </c>
      <c r="F118" s="138"/>
      <c r="G118" s="138" t="s">
        <v>1234</v>
      </c>
      <c r="H118" s="138" t="s">
        <v>1235</v>
      </c>
      <c r="I118" s="138" t="s">
        <v>990</v>
      </c>
      <c r="J118" s="138">
        <v>2020</v>
      </c>
      <c r="K118" s="139">
        <v>1.5396228298720569</v>
      </c>
    </row>
    <row r="119" spans="1:11" x14ac:dyDescent="0.25">
      <c r="A119" s="138" t="s">
        <v>1203</v>
      </c>
      <c r="B119" s="138" t="s">
        <v>1204</v>
      </c>
      <c r="C119" s="138" t="s">
        <v>234</v>
      </c>
      <c r="D119" s="138" t="s">
        <v>1232</v>
      </c>
      <c r="E119" s="138" t="s">
        <v>1233</v>
      </c>
      <c r="F119" s="138"/>
      <c r="G119" s="138" t="s">
        <v>1234</v>
      </c>
      <c r="H119" s="138" t="s">
        <v>1235</v>
      </c>
      <c r="I119" s="138" t="s">
        <v>990</v>
      </c>
      <c r="J119" s="138">
        <v>2050</v>
      </c>
      <c r="K119" s="139">
        <v>1.247094492196366</v>
      </c>
    </row>
    <row r="120" spans="1:11" x14ac:dyDescent="0.25">
      <c r="A120" s="138" t="s">
        <v>1203</v>
      </c>
      <c r="B120" s="138" t="s">
        <v>1204</v>
      </c>
      <c r="C120" s="138" t="s">
        <v>234</v>
      </c>
      <c r="D120" s="138" t="s">
        <v>1232</v>
      </c>
      <c r="E120" s="138" t="s">
        <v>1233</v>
      </c>
      <c r="F120" s="138"/>
      <c r="G120" s="138" t="s">
        <v>1234</v>
      </c>
      <c r="H120" s="138" t="s">
        <v>1235</v>
      </c>
      <c r="I120" s="138" t="s">
        <v>991</v>
      </c>
      <c r="J120" s="138">
        <v>2020</v>
      </c>
      <c r="K120" s="139">
        <v>1.900768925767971</v>
      </c>
    </row>
    <row r="121" spans="1:11" x14ac:dyDescent="0.25">
      <c r="A121" s="138" t="s">
        <v>1203</v>
      </c>
      <c r="B121" s="138" t="s">
        <v>1204</v>
      </c>
      <c r="C121" s="138" t="s">
        <v>234</v>
      </c>
      <c r="D121" s="138" t="s">
        <v>1232</v>
      </c>
      <c r="E121" s="138" t="s">
        <v>1233</v>
      </c>
      <c r="F121" s="138"/>
      <c r="G121" s="138" t="s">
        <v>1234</v>
      </c>
      <c r="H121" s="138" t="s">
        <v>1235</v>
      </c>
      <c r="I121" s="138" t="s">
        <v>991</v>
      </c>
      <c r="J121" s="138">
        <v>2050</v>
      </c>
      <c r="K121" s="139">
        <v>1.5396228298720569</v>
      </c>
    </row>
    <row r="122" spans="1:11" x14ac:dyDescent="0.25">
      <c r="A122" s="138" t="s">
        <v>1203</v>
      </c>
      <c r="B122" s="138" t="s">
        <v>1204</v>
      </c>
      <c r="C122" s="138" t="s">
        <v>234</v>
      </c>
      <c r="D122" s="138" t="s">
        <v>1232</v>
      </c>
      <c r="E122" s="138" t="s">
        <v>1233</v>
      </c>
      <c r="F122" s="138"/>
      <c r="G122" s="138" t="s">
        <v>1234</v>
      </c>
      <c r="H122" s="138" t="s">
        <v>1235</v>
      </c>
      <c r="I122" s="138" t="s">
        <v>195</v>
      </c>
      <c r="J122" s="138">
        <v>2015</v>
      </c>
      <c r="K122" s="139">
        <v>1.8141415733691491</v>
      </c>
    </row>
    <row r="123" spans="1:11" x14ac:dyDescent="0.25">
      <c r="A123" s="138" t="s">
        <v>1203</v>
      </c>
      <c r="B123" s="138" t="s">
        <v>1204</v>
      </c>
      <c r="C123" s="138" t="s">
        <v>234</v>
      </c>
      <c r="D123" s="138" t="s">
        <v>1232</v>
      </c>
      <c r="E123" s="138" t="s">
        <v>1233</v>
      </c>
      <c r="F123" s="138"/>
      <c r="G123" s="138" t="s">
        <v>1234</v>
      </c>
      <c r="H123" s="138" t="s">
        <v>1235</v>
      </c>
      <c r="I123" s="138" t="s">
        <v>195</v>
      </c>
      <c r="J123" s="138">
        <v>2020</v>
      </c>
      <c r="K123" s="139">
        <v>1.7106920331911739</v>
      </c>
    </row>
    <row r="124" spans="1:11" x14ac:dyDescent="0.25">
      <c r="A124" s="138" t="s">
        <v>1203</v>
      </c>
      <c r="B124" s="138" t="s">
        <v>1204</v>
      </c>
      <c r="C124" s="138" t="s">
        <v>234</v>
      </c>
      <c r="D124" s="138" t="s">
        <v>1232</v>
      </c>
      <c r="E124" s="138" t="s">
        <v>1233</v>
      </c>
      <c r="F124" s="138"/>
      <c r="G124" s="138" t="s">
        <v>1234</v>
      </c>
      <c r="H124" s="138" t="s">
        <v>1235</v>
      </c>
      <c r="I124" s="138" t="s">
        <v>195</v>
      </c>
      <c r="J124" s="138">
        <v>2030</v>
      </c>
      <c r="K124" s="139">
        <v>1.5396228298720569</v>
      </c>
    </row>
    <row r="125" spans="1:11" x14ac:dyDescent="0.25">
      <c r="A125" s="138" t="s">
        <v>1203</v>
      </c>
      <c r="B125" s="138" t="s">
        <v>1204</v>
      </c>
      <c r="C125" s="138" t="s">
        <v>234</v>
      </c>
      <c r="D125" s="138" t="s">
        <v>1232</v>
      </c>
      <c r="E125" s="138" t="s">
        <v>1233</v>
      </c>
      <c r="F125" s="138"/>
      <c r="G125" s="138" t="s">
        <v>1234</v>
      </c>
      <c r="H125" s="138" t="s">
        <v>1235</v>
      </c>
      <c r="I125" s="138" t="s">
        <v>195</v>
      </c>
      <c r="J125" s="138">
        <v>2050</v>
      </c>
      <c r="K125" s="139">
        <v>1.3856605468848511</v>
      </c>
    </row>
    <row r="126" spans="1:11" x14ac:dyDescent="0.25">
      <c r="A126" s="138" t="s">
        <v>1203</v>
      </c>
      <c r="B126" s="138" t="s">
        <v>1204</v>
      </c>
      <c r="C126" s="138" t="s">
        <v>234</v>
      </c>
      <c r="D126" s="138" t="s">
        <v>1236</v>
      </c>
      <c r="E126" s="138" t="s">
        <v>1237</v>
      </c>
      <c r="F126" s="138"/>
      <c r="G126" s="138"/>
      <c r="H126" s="138"/>
      <c r="I126" s="138" t="s">
        <v>990</v>
      </c>
      <c r="J126" s="138">
        <v>2020</v>
      </c>
      <c r="K126" s="139">
        <v>154397.58718954289</v>
      </c>
    </row>
    <row r="127" spans="1:11" x14ac:dyDescent="0.25">
      <c r="A127" s="138" t="s">
        <v>1203</v>
      </c>
      <c r="B127" s="138" t="s">
        <v>1204</v>
      </c>
      <c r="C127" s="138" t="s">
        <v>234</v>
      </c>
      <c r="D127" s="138" t="s">
        <v>1236</v>
      </c>
      <c r="E127" s="138" t="s">
        <v>1237</v>
      </c>
      <c r="F127" s="138"/>
      <c r="G127" s="138"/>
      <c r="H127" s="138"/>
      <c r="I127" s="138" t="s">
        <v>990</v>
      </c>
      <c r="J127" s="138">
        <v>2050</v>
      </c>
      <c r="K127" s="139">
        <v>150000.99028005439</v>
      </c>
    </row>
    <row r="128" spans="1:11" x14ac:dyDescent="0.25">
      <c r="A128" s="138" t="s">
        <v>1203</v>
      </c>
      <c r="B128" s="138" t="s">
        <v>1204</v>
      </c>
      <c r="C128" s="138" t="s">
        <v>234</v>
      </c>
      <c r="D128" s="138" t="s">
        <v>1236</v>
      </c>
      <c r="E128" s="138" t="s">
        <v>1237</v>
      </c>
      <c r="F128" s="138"/>
      <c r="G128" s="138"/>
      <c r="H128" s="138"/>
      <c r="I128" s="138" t="s">
        <v>991</v>
      </c>
      <c r="J128" s="138">
        <v>2020</v>
      </c>
      <c r="K128" s="139">
        <v>245575.03674852799</v>
      </c>
    </row>
    <row r="129" spans="1:11" x14ac:dyDescent="0.25">
      <c r="A129" s="138" t="s">
        <v>1203</v>
      </c>
      <c r="B129" s="138" t="s">
        <v>1204</v>
      </c>
      <c r="C129" s="138" t="s">
        <v>234</v>
      </c>
      <c r="D129" s="138" t="s">
        <v>1236</v>
      </c>
      <c r="E129" s="138" t="s">
        <v>1237</v>
      </c>
      <c r="F129" s="138"/>
      <c r="G129" s="138"/>
      <c r="H129" s="138"/>
      <c r="I129" s="138" t="s">
        <v>991</v>
      </c>
      <c r="J129" s="138">
        <v>2050</v>
      </c>
      <c r="K129" s="139">
        <v>252438.88699442201</v>
      </c>
    </row>
    <row r="130" spans="1:11" x14ac:dyDescent="0.25">
      <c r="A130" s="138" t="s">
        <v>1203</v>
      </c>
      <c r="B130" s="138" t="s">
        <v>1204</v>
      </c>
      <c r="C130" s="138" t="s">
        <v>234</v>
      </c>
      <c r="D130" s="138" t="s">
        <v>1236</v>
      </c>
      <c r="E130" s="138" t="s">
        <v>1237</v>
      </c>
      <c r="F130" s="138"/>
      <c r="G130" s="138"/>
      <c r="H130" s="138"/>
      <c r="I130" s="138" t="s">
        <v>195</v>
      </c>
      <c r="J130" s="138">
        <v>2015</v>
      </c>
      <c r="K130" s="139">
        <v>198785.1793969619</v>
      </c>
    </row>
    <row r="131" spans="1:11" x14ac:dyDescent="0.25">
      <c r="A131" s="138" t="s">
        <v>1203</v>
      </c>
      <c r="B131" s="138" t="s">
        <v>1204</v>
      </c>
      <c r="C131" s="138" t="s">
        <v>234</v>
      </c>
      <c r="D131" s="138" t="s">
        <v>1236</v>
      </c>
      <c r="E131" s="138" t="s">
        <v>1237</v>
      </c>
      <c r="F131" s="138"/>
      <c r="G131" s="138"/>
      <c r="H131" s="138"/>
      <c r="I131" s="138" t="s">
        <v>195</v>
      </c>
      <c r="J131" s="138">
        <v>2020</v>
      </c>
      <c r="K131" s="139">
        <v>194715.0214064848</v>
      </c>
    </row>
    <row r="132" spans="1:11" x14ac:dyDescent="0.25">
      <c r="A132" s="138" t="s">
        <v>1203</v>
      </c>
      <c r="B132" s="138" t="s">
        <v>1204</v>
      </c>
      <c r="C132" s="138" t="s">
        <v>234</v>
      </c>
      <c r="D132" s="138" t="s">
        <v>1236</v>
      </c>
      <c r="E132" s="138" t="s">
        <v>1237</v>
      </c>
      <c r="F132" s="138"/>
      <c r="G132" s="138"/>
      <c r="H132" s="138"/>
      <c r="I132" s="138" t="s">
        <v>195</v>
      </c>
      <c r="J132" s="138">
        <v>2030</v>
      </c>
      <c r="K132" s="139">
        <v>197702.43921954939</v>
      </c>
    </row>
    <row r="133" spans="1:11" x14ac:dyDescent="0.25">
      <c r="A133" s="138" t="s">
        <v>1203</v>
      </c>
      <c r="B133" s="138" t="s">
        <v>1204</v>
      </c>
      <c r="C133" s="138" t="s">
        <v>234</v>
      </c>
      <c r="D133" s="138" t="s">
        <v>1236</v>
      </c>
      <c r="E133" s="138" t="s">
        <v>1237</v>
      </c>
      <c r="F133" s="138"/>
      <c r="G133" s="138"/>
      <c r="H133" s="138"/>
      <c r="I133" s="138" t="s">
        <v>195</v>
      </c>
      <c r="J133" s="138">
        <v>2050</v>
      </c>
      <c r="K133" s="139">
        <v>195722.30695110411</v>
      </c>
    </row>
    <row r="134" spans="1:11" x14ac:dyDescent="0.25">
      <c r="A134" s="138" t="s">
        <v>1203</v>
      </c>
      <c r="B134" s="138" t="s">
        <v>1204</v>
      </c>
      <c r="C134" s="138" t="s">
        <v>189</v>
      </c>
      <c r="D134" s="138" t="s">
        <v>1238</v>
      </c>
      <c r="E134" s="138" t="s">
        <v>1239</v>
      </c>
      <c r="F134" s="138"/>
      <c r="G134" s="138" t="s">
        <v>239</v>
      </c>
      <c r="H134" s="138" t="s">
        <v>408</v>
      </c>
      <c r="I134" s="138" t="s">
        <v>990</v>
      </c>
      <c r="J134" s="138">
        <v>2020</v>
      </c>
      <c r="K134" s="139">
        <v>0.17</v>
      </c>
    </row>
    <row r="135" spans="1:11" x14ac:dyDescent="0.25">
      <c r="A135" s="138" t="s">
        <v>1203</v>
      </c>
      <c r="B135" s="138" t="s">
        <v>1204</v>
      </c>
      <c r="C135" s="138" t="s">
        <v>189</v>
      </c>
      <c r="D135" s="138" t="s">
        <v>1238</v>
      </c>
      <c r="E135" s="138" t="s">
        <v>1239</v>
      </c>
      <c r="F135" s="138"/>
      <c r="G135" s="138" t="s">
        <v>239</v>
      </c>
      <c r="H135" s="138" t="s">
        <v>408</v>
      </c>
      <c r="I135" s="138" t="s">
        <v>990</v>
      </c>
      <c r="J135" s="138">
        <v>2050</v>
      </c>
      <c r="K135" s="139">
        <v>0.17</v>
      </c>
    </row>
    <row r="136" spans="1:11" x14ac:dyDescent="0.25">
      <c r="A136" s="138" t="s">
        <v>1203</v>
      </c>
      <c r="B136" s="138" t="s">
        <v>1204</v>
      </c>
      <c r="C136" s="138" t="s">
        <v>189</v>
      </c>
      <c r="D136" s="138" t="s">
        <v>1238</v>
      </c>
      <c r="E136" s="138" t="s">
        <v>1239</v>
      </c>
      <c r="F136" s="138"/>
      <c r="G136" s="138" t="s">
        <v>239</v>
      </c>
      <c r="H136" s="138" t="s">
        <v>408</v>
      </c>
      <c r="I136" s="138" t="s">
        <v>991</v>
      </c>
      <c r="J136" s="138">
        <v>2020</v>
      </c>
      <c r="K136" s="139">
        <v>0.88</v>
      </c>
    </row>
    <row r="137" spans="1:11" x14ac:dyDescent="0.25">
      <c r="A137" s="138" t="s">
        <v>1203</v>
      </c>
      <c r="B137" s="138" t="s">
        <v>1204</v>
      </c>
      <c r="C137" s="138" t="s">
        <v>189</v>
      </c>
      <c r="D137" s="138" t="s">
        <v>1238</v>
      </c>
      <c r="E137" s="138" t="s">
        <v>1239</v>
      </c>
      <c r="F137" s="138"/>
      <c r="G137" s="138" t="s">
        <v>239</v>
      </c>
      <c r="H137" s="138" t="s">
        <v>408</v>
      </c>
      <c r="I137" s="138" t="s">
        <v>991</v>
      </c>
      <c r="J137" s="138">
        <v>2050</v>
      </c>
      <c r="K137" s="139">
        <v>0.88</v>
      </c>
    </row>
    <row r="138" spans="1:11" x14ac:dyDescent="0.25">
      <c r="A138" s="138" t="s">
        <v>1203</v>
      </c>
      <c r="B138" s="138" t="s">
        <v>1204</v>
      </c>
      <c r="C138" s="138" t="s">
        <v>189</v>
      </c>
      <c r="D138" s="138" t="s">
        <v>1238</v>
      </c>
      <c r="E138" s="138" t="s">
        <v>1239</v>
      </c>
      <c r="F138" s="138"/>
      <c r="G138" s="138" t="s">
        <v>239</v>
      </c>
      <c r="H138" s="138" t="s">
        <v>408</v>
      </c>
      <c r="I138" s="138" t="s">
        <v>195</v>
      </c>
      <c r="J138" s="138">
        <v>2015</v>
      </c>
      <c r="K138" s="139">
        <v>0.44</v>
      </c>
    </row>
    <row r="139" spans="1:11" x14ac:dyDescent="0.25">
      <c r="A139" s="138" t="s">
        <v>1203</v>
      </c>
      <c r="B139" s="138" t="s">
        <v>1204</v>
      </c>
      <c r="C139" s="138" t="s">
        <v>189</v>
      </c>
      <c r="D139" s="138" t="s">
        <v>1238</v>
      </c>
      <c r="E139" s="138" t="s">
        <v>1239</v>
      </c>
      <c r="F139" s="138"/>
      <c r="G139" s="138" t="s">
        <v>239</v>
      </c>
      <c r="H139" s="138" t="s">
        <v>408</v>
      </c>
      <c r="I139" s="138" t="s">
        <v>195</v>
      </c>
      <c r="J139" s="138">
        <v>2020</v>
      </c>
      <c r="K139" s="139">
        <v>0.42</v>
      </c>
    </row>
    <row r="140" spans="1:11" x14ac:dyDescent="0.25">
      <c r="A140" s="138" t="s">
        <v>1203</v>
      </c>
      <c r="B140" s="138" t="s">
        <v>1204</v>
      </c>
      <c r="C140" s="138" t="s">
        <v>189</v>
      </c>
      <c r="D140" s="138" t="s">
        <v>1238</v>
      </c>
      <c r="E140" s="138" t="s">
        <v>1239</v>
      </c>
      <c r="F140" s="138"/>
      <c r="G140" s="138" t="s">
        <v>239</v>
      </c>
      <c r="H140" s="138" t="s">
        <v>408</v>
      </c>
      <c r="I140" s="138" t="s">
        <v>195</v>
      </c>
      <c r="J140" s="138">
        <v>2030</v>
      </c>
      <c r="K140" s="139">
        <v>0.42</v>
      </c>
    </row>
    <row r="141" spans="1:11" x14ac:dyDescent="0.25">
      <c r="A141" s="138" t="s">
        <v>1203</v>
      </c>
      <c r="B141" s="138" t="s">
        <v>1204</v>
      </c>
      <c r="C141" s="138" t="s">
        <v>189</v>
      </c>
      <c r="D141" s="138" t="s">
        <v>1238</v>
      </c>
      <c r="E141" s="138" t="s">
        <v>1239</v>
      </c>
      <c r="F141" s="138"/>
      <c r="G141" s="138" t="s">
        <v>239</v>
      </c>
      <c r="H141" s="138" t="s">
        <v>408</v>
      </c>
      <c r="I141" s="138" t="s">
        <v>195</v>
      </c>
      <c r="J141" s="138">
        <v>2050</v>
      </c>
      <c r="K141" s="139">
        <v>0.42</v>
      </c>
    </row>
    <row r="142" spans="1:11" x14ac:dyDescent="0.25">
      <c r="A142" s="138" t="s">
        <v>1240</v>
      </c>
      <c r="B142" s="138" t="s">
        <v>1241</v>
      </c>
      <c r="C142" s="138" t="s">
        <v>196</v>
      </c>
      <c r="D142" s="138" t="s">
        <v>1242</v>
      </c>
      <c r="E142" s="138" t="s">
        <v>1243</v>
      </c>
      <c r="F142" s="138"/>
      <c r="G142" s="138"/>
      <c r="H142" s="138" t="s">
        <v>1244</v>
      </c>
      <c r="I142" s="138" t="s">
        <v>195</v>
      </c>
      <c r="J142" s="138">
        <v>2015</v>
      </c>
      <c r="K142" s="139">
        <v>9.2086572813314966E-3</v>
      </c>
    </row>
    <row r="143" spans="1:11" x14ac:dyDescent="0.25">
      <c r="A143" s="138" t="s">
        <v>1240</v>
      </c>
      <c r="B143" s="138" t="s">
        <v>1241</v>
      </c>
      <c r="C143" s="138" t="s">
        <v>196</v>
      </c>
      <c r="D143" s="138" t="s">
        <v>1242</v>
      </c>
      <c r="E143" s="138" t="s">
        <v>1243</v>
      </c>
      <c r="F143" s="138"/>
      <c r="G143" s="138"/>
      <c r="H143" s="138" t="s">
        <v>1244</v>
      </c>
      <c r="I143" s="138" t="s">
        <v>195</v>
      </c>
      <c r="J143" s="138">
        <v>2020</v>
      </c>
      <c r="K143" s="139">
        <v>8.4012239363742813E-3</v>
      </c>
    </row>
    <row r="144" spans="1:11" x14ac:dyDescent="0.25">
      <c r="A144" s="138" t="s">
        <v>1240</v>
      </c>
      <c r="B144" s="138" t="s">
        <v>1241</v>
      </c>
      <c r="C144" s="138" t="s">
        <v>196</v>
      </c>
      <c r="D144" s="138" t="s">
        <v>1242</v>
      </c>
      <c r="E144" s="138" t="s">
        <v>1243</v>
      </c>
      <c r="F144" s="138"/>
      <c r="G144" s="138"/>
      <c r="H144" s="138" t="s">
        <v>1244</v>
      </c>
      <c r="I144" s="138" t="s">
        <v>195</v>
      </c>
      <c r="J144" s="138">
        <v>2030</v>
      </c>
      <c r="K144" s="139">
        <v>8.4012239363742813E-3</v>
      </c>
    </row>
    <row r="145" spans="1:11" x14ac:dyDescent="0.25">
      <c r="A145" s="138" t="s">
        <v>1240</v>
      </c>
      <c r="B145" s="138" t="s">
        <v>1241</v>
      </c>
      <c r="C145" s="138" t="s">
        <v>196</v>
      </c>
      <c r="D145" s="138" t="s">
        <v>1242</v>
      </c>
      <c r="E145" s="138" t="s">
        <v>1243</v>
      </c>
      <c r="F145" s="138"/>
      <c r="G145" s="138"/>
      <c r="H145" s="138" t="s">
        <v>1244</v>
      </c>
      <c r="I145" s="138" t="s">
        <v>195</v>
      </c>
      <c r="J145" s="138">
        <v>2050</v>
      </c>
      <c r="K145" s="139">
        <v>8.4012239363742813E-3</v>
      </c>
    </row>
    <row r="146" spans="1:11" x14ac:dyDescent="0.25">
      <c r="A146" s="138" t="s">
        <v>1240</v>
      </c>
      <c r="B146" s="138" t="s">
        <v>1241</v>
      </c>
      <c r="C146" s="138" t="s">
        <v>196</v>
      </c>
      <c r="D146" s="138" t="s">
        <v>1245</v>
      </c>
      <c r="E146" s="138" t="s">
        <v>1243</v>
      </c>
      <c r="F146" s="138"/>
      <c r="G146" s="138"/>
      <c r="H146" s="138" t="s">
        <v>1244</v>
      </c>
      <c r="I146" s="138" t="s">
        <v>195</v>
      </c>
      <c r="J146" s="138">
        <v>2015</v>
      </c>
      <c r="K146" s="139">
        <v>3.1240122282366521E-2</v>
      </c>
    </row>
    <row r="147" spans="1:11" x14ac:dyDescent="0.25">
      <c r="A147" s="138" t="s">
        <v>1240</v>
      </c>
      <c r="B147" s="138" t="s">
        <v>1241</v>
      </c>
      <c r="C147" s="138" t="s">
        <v>196</v>
      </c>
      <c r="D147" s="138" t="s">
        <v>1245</v>
      </c>
      <c r="E147" s="138" t="s">
        <v>1243</v>
      </c>
      <c r="F147" s="138"/>
      <c r="G147" s="138"/>
      <c r="H147" s="138" t="s">
        <v>1244</v>
      </c>
      <c r="I147" s="138" t="s">
        <v>195</v>
      </c>
      <c r="J147" s="138">
        <v>2020</v>
      </c>
      <c r="K147" s="139">
        <v>2.8500926364796619E-2</v>
      </c>
    </row>
    <row r="148" spans="1:11" x14ac:dyDescent="0.25">
      <c r="A148" s="138" t="s">
        <v>1240</v>
      </c>
      <c r="B148" s="138" t="s">
        <v>1241</v>
      </c>
      <c r="C148" s="138" t="s">
        <v>196</v>
      </c>
      <c r="D148" s="138" t="s">
        <v>1245</v>
      </c>
      <c r="E148" s="138" t="s">
        <v>1243</v>
      </c>
      <c r="F148" s="138"/>
      <c r="G148" s="138"/>
      <c r="H148" s="138" t="s">
        <v>1244</v>
      </c>
      <c r="I148" s="138" t="s">
        <v>195</v>
      </c>
      <c r="J148" s="138">
        <v>2030</v>
      </c>
      <c r="K148" s="139">
        <v>2.8500926364796619E-2</v>
      </c>
    </row>
    <row r="149" spans="1:11" x14ac:dyDescent="0.25">
      <c r="A149" s="138" t="s">
        <v>1240</v>
      </c>
      <c r="B149" s="138" t="s">
        <v>1241</v>
      </c>
      <c r="C149" s="138" t="s">
        <v>196</v>
      </c>
      <c r="D149" s="138" t="s">
        <v>1245</v>
      </c>
      <c r="E149" s="138" t="s">
        <v>1243</v>
      </c>
      <c r="F149" s="138"/>
      <c r="G149" s="138"/>
      <c r="H149" s="138" t="s">
        <v>1244</v>
      </c>
      <c r="I149" s="138" t="s">
        <v>195</v>
      </c>
      <c r="J149" s="138">
        <v>2050</v>
      </c>
      <c r="K149" s="139">
        <v>2.8500926364796619E-2</v>
      </c>
    </row>
    <row r="150" spans="1:11" x14ac:dyDescent="0.25">
      <c r="A150" s="138" t="s">
        <v>1240</v>
      </c>
      <c r="B150" s="138" t="s">
        <v>1241</v>
      </c>
      <c r="C150" s="138" t="s">
        <v>196</v>
      </c>
      <c r="D150" s="138" t="s">
        <v>1246</v>
      </c>
      <c r="E150" s="138" t="s">
        <v>1209</v>
      </c>
      <c r="F150" s="138"/>
      <c r="G150" s="138" t="s">
        <v>200</v>
      </c>
      <c r="H150" s="138"/>
      <c r="I150" s="138" t="s">
        <v>195</v>
      </c>
      <c r="J150" s="138">
        <v>2015</v>
      </c>
      <c r="K150" s="139">
        <v>63</v>
      </c>
    </row>
    <row r="151" spans="1:11" x14ac:dyDescent="0.25">
      <c r="A151" s="138" t="s">
        <v>1240</v>
      </c>
      <c r="B151" s="138" t="s">
        <v>1241</v>
      </c>
      <c r="C151" s="138" t="s">
        <v>196</v>
      </c>
      <c r="D151" s="138" t="s">
        <v>1246</v>
      </c>
      <c r="E151" s="138" t="s">
        <v>1209</v>
      </c>
      <c r="F151" s="138"/>
      <c r="G151" s="138" t="s">
        <v>200</v>
      </c>
      <c r="H151" s="138"/>
      <c r="I151" s="138" t="s">
        <v>195</v>
      </c>
      <c r="J151" s="138">
        <v>2020</v>
      </c>
      <c r="K151" s="139">
        <v>63</v>
      </c>
    </row>
    <row r="152" spans="1:11" x14ac:dyDescent="0.25">
      <c r="A152" s="138" t="s">
        <v>1240</v>
      </c>
      <c r="B152" s="138" t="s">
        <v>1241</v>
      </c>
      <c r="C152" s="138" t="s">
        <v>196</v>
      </c>
      <c r="D152" s="138" t="s">
        <v>1246</v>
      </c>
      <c r="E152" s="138" t="s">
        <v>1209</v>
      </c>
      <c r="F152" s="138"/>
      <c r="G152" s="138" t="s">
        <v>200</v>
      </c>
      <c r="H152" s="138"/>
      <c r="I152" s="138" t="s">
        <v>195</v>
      </c>
      <c r="J152" s="138">
        <v>2030</v>
      </c>
      <c r="K152" s="139">
        <v>63</v>
      </c>
    </row>
    <row r="153" spans="1:11" x14ac:dyDescent="0.25">
      <c r="A153" s="138" t="s">
        <v>1240</v>
      </c>
      <c r="B153" s="138" t="s">
        <v>1241</v>
      </c>
      <c r="C153" s="138" t="s">
        <v>196</v>
      </c>
      <c r="D153" s="138" t="s">
        <v>1246</v>
      </c>
      <c r="E153" s="138" t="s">
        <v>1209</v>
      </c>
      <c r="F153" s="138"/>
      <c r="G153" s="138" t="s">
        <v>200</v>
      </c>
      <c r="H153" s="138"/>
      <c r="I153" s="138" t="s">
        <v>195</v>
      </c>
      <c r="J153" s="138">
        <v>2050</v>
      </c>
      <c r="K153" s="139">
        <v>63</v>
      </c>
    </row>
    <row r="154" spans="1:11" x14ac:dyDescent="0.25">
      <c r="A154" s="138" t="s">
        <v>1240</v>
      </c>
      <c r="B154" s="138" t="s">
        <v>1241</v>
      </c>
      <c r="C154" s="138" t="s">
        <v>196</v>
      </c>
      <c r="D154" s="138" t="s">
        <v>1247</v>
      </c>
      <c r="E154" s="138" t="s">
        <v>1209</v>
      </c>
      <c r="F154" s="138"/>
      <c r="G154" s="138" t="s">
        <v>200</v>
      </c>
      <c r="H154" s="138"/>
      <c r="I154" s="138" t="s">
        <v>195</v>
      </c>
      <c r="J154" s="138">
        <v>2015</v>
      </c>
      <c r="K154" s="139">
        <v>18.600000000000001</v>
      </c>
    </row>
    <row r="155" spans="1:11" x14ac:dyDescent="0.25">
      <c r="A155" s="138" t="s">
        <v>1240</v>
      </c>
      <c r="B155" s="138" t="s">
        <v>1241</v>
      </c>
      <c r="C155" s="138" t="s">
        <v>196</v>
      </c>
      <c r="D155" s="138" t="s">
        <v>1247</v>
      </c>
      <c r="E155" s="138" t="s">
        <v>1209</v>
      </c>
      <c r="F155" s="138"/>
      <c r="G155" s="138" t="s">
        <v>200</v>
      </c>
      <c r="H155" s="138"/>
      <c r="I155" s="138" t="s">
        <v>195</v>
      </c>
      <c r="J155" s="138">
        <v>2020</v>
      </c>
      <c r="K155" s="139">
        <v>18.600000000000001</v>
      </c>
    </row>
    <row r="156" spans="1:11" x14ac:dyDescent="0.25">
      <c r="A156" s="138" t="s">
        <v>1240</v>
      </c>
      <c r="B156" s="138" t="s">
        <v>1241</v>
      </c>
      <c r="C156" s="138" t="s">
        <v>196</v>
      </c>
      <c r="D156" s="138" t="s">
        <v>1247</v>
      </c>
      <c r="E156" s="138" t="s">
        <v>1209</v>
      </c>
      <c r="F156" s="138"/>
      <c r="G156" s="138" t="s">
        <v>200</v>
      </c>
      <c r="H156" s="138"/>
      <c r="I156" s="138" t="s">
        <v>195</v>
      </c>
      <c r="J156" s="138">
        <v>2030</v>
      </c>
      <c r="K156" s="139">
        <v>18.600000000000001</v>
      </c>
    </row>
    <row r="157" spans="1:11" x14ac:dyDescent="0.25">
      <c r="A157" s="138" t="s">
        <v>1240</v>
      </c>
      <c r="B157" s="138" t="s">
        <v>1241</v>
      </c>
      <c r="C157" s="138" t="s">
        <v>196</v>
      </c>
      <c r="D157" s="138" t="s">
        <v>1247</v>
      </c>
      <c r="E157" s="138" t="s">
        <v>1209</v>
      </c>
      <c r="F157" s="138"/>
      <c r="G157" s="138" t="s">
        <v>200</v>
      </c>
      <c r="H157" s="138"/>
      <c r="I157" s="138" t="s">
        <v>195</v>
      </c>
      <c r="J157" s="138">
        <v>2050</v>
      </c>
      <c r="K157" s="139">
        <v>18.600000000000001</v>
      </c>
    </row>
    <row r="158" spans="1:11" x14ac:dyDescent="0.25">
      <c r="A158" s="138" t="s">
        <v>1240</v>
      </c>
      <c r="B158" s="138" t="s">
        <v>1241</v>
      </c>
      <c r="C158" s="138" t="s">
        <v>196</v>
      </c>
      <c r="D158" s="138" t="s">
        <v>1212</v>
      </c>
      <c r="E158" s="138" t="s">
        <v>1206</v>
      </c>
      <c r="F158" s="138"/>
      <c r="G158" s="138" t="s">
        <v>1248</v>
      </c>
      <c r="H158" s="138"/>
      <c r="I158" s="138" t="s">
        <v>195</v>
      </c>
      <c r="J158" s="138">
        <v>2015</v>
      </c>
      <c r="K158" s="139">
        <v>1</v>
      </c>
    </row>
    <row r="159" spans="1:11" x14ac:dyDescent="0.25">
      <c r="A159" s="138" t="s">
        <v>1240</v>
      </c>
      <c r="B159" s="138" t="s">
        <v>1241</v>
      </c>
      <c r="C159" s="138" t="s">
        <v>196</v>
      </c>
      <c r="D159" s="138" t="s">
        <v>1212</v>
      </c>
      <c r="E159" s="138" t="s">
        <v>1206</v>
      </c>
      <c r="F159" s="138"/>
      <c r="G159" s="138" t="s">
        <v>1248</v>
      </c>
      <c r="H159" s="138"/>
      <c r="I159" s="138" t="s">
        <v>195</v>
      </c>
      <c r="J159" s="138">
        <v>2020</v>
      </c>
      <c r="K159" s="139">
        <v>1</v>
      </c>
    </row>
    <row r="160" spans="1:11" x14ac:dyDescent="0.25">
      <c r="A160" s="138" t="s">
        <v>1240</v>
      </c>
      <c r="B160" s="138" t="s">
        <v>1241</v>
      </c>
      <c r="C160" s="138" t="s">
        <v>196</v>
      </c>
      <c r="D160" s="138" t="s">
        <v>1212</v>
      </c>
      <c r="E160" s="138" t="s">
        <v>1206</v>
      </c>
      <c r="F160" s="138"/>
      <c r="G160" s="138" t="s">
        <v>1248</v>
      </c>
      <c r="H160" s="138"/>
      <c r="I160" s="138" t="s">
        <v>195</v>
      </c>
      <c r="J160" s="138">
        <v>2030</v>
      </c>
      <c r="K160" s="139">
        <v>1</v>
      </c>
    </row>
    <row r="161" spans="1:11" x14ac:dyDescent="0.25">
      <c r="A161" s="138" t="s">
        <v>1240</v>
      </c>
      <c r="B161" s="138" t="s">
        <v>1241</v>
      </c>
      <c r="C161" s="138" t="s">
        <v>196</v>
      </c>
      <c r="D161" s="138" t="s">
        <v>1212</v>
      </c>
      <c r="E161" s="138" t="s">
        <v>1206</v>
      </c>
      <c r="F161" s="138"/>
      <c r="G161" s="138" t="s">
        <v>1248</v>
      </c>
      <c r="H161" s="138"/>
      <c r="I161" s="138" t="s">
        <v>195</v>
      </c>
      <c r="J161" s="138">
        <v>2050</v>
      </c>
      <c r="K161" s="139">
        <v>1</v>
      </c>
    </row>
    <row r="162" spans="1:11" x14ac:dyDescent="0.25">
      <c r="A162" s="138" t="s">
        <v>1240</v>
      </c>
      <c r="B162" s="138" t="s">
        <v>1241</v>
      </c>
      <c r="C162" s="138" t="s">
        <v>196</v>
      </c>
      <c r="D162" s="138" t="s">
        <v>1249</v>
      </c>
      <c r="E162" s="138" t="s">
        <v>1214</v>
      </c>
      <c r="F162" s="138"/>
      <c r="G162" s="138" t="s">
        <v>1248</v>
      </c>
      <c r="H162" s="138" t="s">
        <v>367</v>
      </c>
      <c r="I162" s="138" t="s">
        <v>195</v>
      </c>
      <c r="J162" s="138">
        <v>2015</v>
      </c>
      <c r="K162" s="139">
        <v>7.27</v>
      </c>
    </row>
    <row r="163" spans="1:11" x14ac:dyDescent="0.25">
      <c r="A163" s="138" t="s">
        <v>1240</v>
      </c>
      <c r="B163" s="138" t="s">
        <v>1241</v>
      </c>
      <c r="C163" s="138" t="s">
        <v>196</v>
      </c>
      <c r="D163" s="138" t="s">
        <v>1249</v>
      </c>
      <c r="E163" s="138" t="s">
        <v>1214</v>
      </c>
      <c r="F163" s="138"/>
      <c r="G163" s="138" t="s">
        <v>1248</v>
      </c>
      <c r="H163" s="138" t="s">
        <v>367</v>
      </c>
      <c r="I163" s="138" t="s">
        <v>195</v>
      </c>
      <c r="J163" s="138">
        <v>2020</v>
      </c>
      <c r="K163" s="139">
        <v>7.97</v>
      </c>
    </row>
    <row r="164" spans="1:11" x14ac:dyDescent="0.25">
      <c r="A164" s="138" t="s">
        <v>1240</v>
      </c>
      <c r="B164" s="138" t="s">
        <v>1241</v>
      </c>
      <c r="C164" s="138" t="s">
        <v>196</v>
      </c>
      <c r="D164" s="138" t="s">
        <v>1249</v>
      </c>
      <c r="E164" s="138" t="s">
        <v>1214</v>
      </c>
      <c r="F164" s="138"/>
      <c r="G164" s="138" t="s">
        <v>1248</v>
      </c>
      <c r="H164" s="138" t="s">
        <v>367</v>
      </c>
      <c r="I164" s="138" t="s">
        <v>195</v>
      </c>
      <c r="J164" s="138">
        <v>2030</v>
      </c>
      <c r="K164" s="139">
        <v>7.97</v>
      </c>
    </row>
    <row r="165" spans="1:11" x14ac:dyDescent="0.25">
      <c r="A165" s="138" t="s">
        <v>1240</v>
      </c>
      <c r="B165" s="138" t="s">
        <v>1241</v>
      </c>
      <c r="C165" s="138" t="s">
        <v>196</v>
      </c>
      <c r="D165" s="138" t="s">
        <v>1249</v>
      </c>
      <c r="E165" s="138" t="s">
        <v>1214</v>
      </c>
      <c r="F165" s="138"/>
      <c r="G165" s="138" t="s">
        <v>1248</v>
      </c>
      <c r="H165" s="138" t="s">
        <v>367</v>
      </c>
      <c r="I165" s="138" t="s">
        <v>195</v>
      </c>
      <c r="J165" s="138">
        <v>2050</v>
      </c>
      <c r="K165" s="139">
        <v>7.97</v>
      </c>
    </row>
    <row r="166" spans="1:11" x14ac:dyDescent="0.25">
      <c r="A166" s="138" t="s">
        <v>1240</v>
      </c>
      <c r="B166" s="138" t="s">
        <v>1241</v>
      </c>
      <c r="C166" s="138" t="s">
        <v>196</v>
      </c>
      <c r="D166" s="138" t="s">
        <v>1250</v>
      </c>
      <c r="E166" s="138" t="s">
        <v>1222</v>
      </c>
      <c r="F166" s="138"/>
      <c r="G166" s="138" t="s">
        <v>1217</v>
      </c>
      <c r="H166" s="138"/>
      <c r="I166" s="138" t="s">
        <v>195</v>
      </c>
      <c r="J166" s="138">
        <v>2015</v>
      </c>
      <c r="K166" s="139">
        <v>1</v>
      </c>
    </row>
    <row r="167" spans="1:11" x14ac:dyDescent="0.25">
      <c r="A167" s="138" t="s">
        <v>1240</v>
      </c>
      <c r="B167" s="138" t="s">
        <v>1241</v>
      </c>
      <c r="C167" s="138" t="s">
        <v>196</v>
      </c>
      <c r="D167" s="138" t="s">
        <v>1250</v>
      </c>
      <c r="E167" s="138" t="s">
        <v>1222</v>
      </c>
      <c r="F167" s="138"/>
      <c r="G167" s="138" t="s">
        <v>1217</v>
      </c>
      <c r="H167" s="138"/>
      <c r="I167" s="138" t="s">
        <v>195</v>
      </c>
      <c r="J167" s="138">
        <v>2020</v>
      </c>
      <c r="K167" s="139">
        <v>1</v>
      </c>
    </row>
    <row r="168" spans="1:11" x14ac:dyDescent="0.25">
      <c r="A168" s="138" t="s">
        <v>1240</v>
      </c>
      <c r="B168" s="138" t="s">
        <v>1241</v>
      </c>
      <c r="C168" s="138" t="s">
        <v>196</v>
      </c>
      <c r="D168" s="138" t="s">
        <v>1250</v>
      </c>
      <c r="E168" s="138" t="s">
        <v>1222</v>
      </c>
      <c r="F168" s="138"/>
      <c r="G168" s="138" t="s">
        <v>1217</v>
      </c>
      <c r="H168" s="138"/>
      <c r="I168" s="138" t="s">
        <v>195</v>
      </c>
      <c r="J168" s="138">
        <v>2030</v>
      </c>
      <c r="K168" s="139">
        <v>1</v>
      </c>
    </row>
    <row r="169" spans="1:11" x14ac:dyDescent="0.25">
      <c r="A169" s="138" t="s">
        <v>1240</v>
      </c>
      <c r="B169" s="138" t="s">
        <v>1241</v>
      </c>
      <c r="C169" s="138" t="s">
        <v>196</v>
      </c>
      <c r="D169" s="138" t="s">
        <v>1250</v>
      </c>
      <c r="E169" s="138" t="s">
        <v>1222</v>
      </c>
      <c r="F169" s="138"/>
      <c r="G169" s="138" t="s">
        <v>1217</v>
      </c>
      <c r="H169" s="138"/>
      <c r="I169" s="138" t="s">
        <v>195</v>
      </c>
      <c r="J169" s="138">
        <v>2050</v>
      </c>
      <c r="K169" s="139">
        <v>1</v>
      </c>
    </row>
    <row r="170" spans="1:11" x14ac:dyDescent="0.25">
      <c r="A170" s="138" t="s">
        <v>1240</v>
      </c>
      <c r="B170" s="138" t="s">
        <v>1241</v>
      </c>
      <c r="C170" s="138" t="s">
        <v>196</v>
      </c>
      <c r="D170" s="138" t="s">
        <v>201</v>
      </c>
      <c r="E170" s="138" t="s">
        <v>203</v>
      </c>
      <c r="F170" s="138"/>
      <c r="G170" s="138"/>
      <c r="H170" s="138"/>
      <c r="I170" s="138" t="s">
        <v>195</v>
      </c>
      <c r="J170" s="138">
        <v>2015</v>
      </c>
      <c r="K170" s="139">
        <v>1</v>
      </c>
    </row>
    <row r="171" spans="1:11" x14ac:dyDescent="0.25">
      <c r="A171" s="138" t="s">
        <v>1240</v>
      </c>
      <c r="B171" s="138" t="s">
        <v>1241</v>
      </c>
      <c r="C171" s="138" t="s">
        <v>196</v>
      </c>
      <c r="D171" s="138" t="s">
        <v>201</v>
      </c>
      <c r="E171" s="138" t="s">
        <v>203</v>
      </c>
      <c r="F171" s="138"/>
      <c r="G171" s="138"/>
      <c r="H171" s="138"/>
      <c r="I171" s="138" t="s">
        <v>195</v>
      </c>
      <c r="J171" s="138">
        <v>2020</v>
      </c>
      <c r="K171" s="139">
        <v>1</v>
      </c>
    </row>
    <row r="172" spans="1:11" x14ac:dyDescent="0.25">
      <c r="A172" s="138" t="s">
        <v>1240</v>
      </c>
      <c r="B172" s="138" t="s">
        <v>1241</v>
      </c>
      <c r="C172" s="138" t="s">
        <v>196</v>
      </c>
      <c r="D172" s="138" t="s">
        <v>201</v>
      </c>
      <c r="E172" s="138" t="s">
        <v>203</v>
      </c>
      <c r="F172" s="138"/>
      <c r="G172" s="138"/>
      <c r="H172" s="138"/>
      <c r="I172" s="138" t="s">
        <v>195</v>
      </c>
      <c r="J172" s="138">
        <v>2030</v>
      </c>
      <c r="K172" s="139">
        <v>1</v>
      </c>
    </row>
    <row r="173" spans="1:11" x14ac:dyDescent="0.25">
      <c r="A173" s="138" t="s">
        <v>1240</v>
      </c>
      <c r="B173" s="138" t="s">
        <v>1241</v>
      </c>
      <c r="C173" s="138" t="s">
        <v>196</v>
      </c>
      <c r="D173" s="138" t="s">
        <v>201</v>
      </c>
      <c r="E173" s="138" t="s">
        <v>203</v>
      </c>
      <c r="F173" s="138"/>
      <c r="G173" s="138"/>
      <c r="H173" s="138"/>
      <c r="I173" s="138" t="s">
        <v>195</v>
      </c>
      <c r="J173" s="138">
        <v>2050</v>
      </c>
      <c r="K173" s="139">
        <v>1</v>
      </c>
    </row>
    <row r="174" spans="1:11" x14ac:dyDescent="0.25">
      <c r="A174" s="138" t="s">
        <v>1240</v>
      </c>
      <c r="B174" s="138" t="s">
        <v>1241</v>
      </c>
      <c r="C174" s="138" t="s">
        <v>196</v>
      </c>
      <c r="D174" s="138" t="s">
        <v>1218</v>
      </c>
      <c r="E174" s="138" t="s">
        <v>1206</v>
      </c>
      <c r="F174" s="138"/>
      <c r="G174" s="138"/>
      <c r="H174" s="138"/>
      <c r="I174" s="138" t="s">
        <v>195</v>
      </c>
      <c r="J174" s="138">
        <v>2015</v>
      </c>
      <c r="K174" s="139">
        <v>0</v>
      </c>
    </row>
    <row r="175" spans="1:11" x14ac:dyDescent="0.25">
      <c r="A175" s="138" t="s">
        <v>1240</v>
      </c>
      <c r="B175" s="138" t="s">
        <v>1241</v>
      </c>
      <c r="C175" s="138" t="s">
        <v>196</v>
      </c>
      <c r="D175" s="138" t="s">
        <v>1218</v>
      </c>
      <c r="E175" s="138" t="s">
        <v>1206</v>
      </c>
      <c r="F175" s="138"/>
      <c r="G175" s="138"/>
      <c r="H175" s="138"/>
      <c r="I175" s="138" t="s">
        <v>195</v>
      </c>
      <c r="J175" s="138">
        <v>2020</v>
      </c>
      <c r="K175" s="139">
        <v>0</v>
      </c>
    </row>
    <row r="176" spans="1:11" x14ac:dyDescent="0.25">
      <c r="A176" s="138" t="s">
        <v>1240</v>
      </c>
      <c r="B176" s="138" t="s">
        <v>1241</v>
      </c>
      <c r="C176" s="138" t="s">
        <v>196</v>
      </c>
      <c r="D176" s="138" t="s">
        <v>1218</v>
      </c>
      <c r="E176" s="138" t="s">
        <v>1206</v>
      </c>
      <c r="F176" s="138"/>
      <c r="G176" s="138"/>
      <c r="H176" s="138"/>
      <c r="I176" s="138" t="s">
        <v>195</v>
      </c>
      <c r="J176" s="138">
        <v>2030</v>
      </c>
      <c r="K176" s="139">
        <v>0</v>
      </c>
    </row>
    <row r="177" spans="1:11" x14ac:dyDescent="0.25">
      <c r="A177" s="138" t="s">
        <v>1240</v>
      </c>
      <c r="B177" s="138" t="s">
        <v>1241</v>
      </c>
      <c r="C177" s="138" t="s">
        <v>196</v>
      </c>
      <c r="D177" s="138" t="s">
        <v>1218</v>
      </c>
      <c r="E177" s="138" t="s">
        <v>1206</v>
      </c>
      <c r="F177" s="138"/>
      <c r="G177" s="138"/>
      <c r="H177" s="138"/>
      <c r="I177" s="138" t="s">
        <v>195</v>
      </c>
      <c r="J177" s="138">
        <v>2050</v>
      </c>
      <c r="K177" s="139">
        <v>0</v>
      </c>
    </row>
    <row r="178" spans="1:11" x14ac:dyDescent="0.25">
      <c r="A178" s="138" t="s">
        <v>1240</v>
      </c>
      <c r="B178" s="138" t="s">
        <v>1241</v>
      </c>
      <c r="C178" s="138" t="s">
        <v>196</v>
      </c>
      <c r="D178" s="138" t="s">
        <v>1219</v>
      </c>
      <c r="E178" s="138" t="s">
        <v>1220</v>
      </c>
      <c r="F178" s="138"/>
      <c r="G178" s="138"/>
      <c r="H178" s="138"/>
      <c r="I178" s="138" t="s">
        <v>195</v>
      </c>
      <c r="J178" s="138">
        <v>2015</v>
      </c>
      <c r="K178" s="139">
        <v>10</v>
      </c>
    </row>
    <row r="179" spans="1:11" x14ac:dyDescent="0.25">
      <c r="A179" s="138" t="s">
        <v>1240</v>
      </c>
      <c r="B179" s="138" t="s">
        <v>1241</v>
      </c>
      <c r="C179" s="138" t="s">
        <v>196</v>
      </c>
      <c r="D179" s="138" t="s">
        <v>1219</v>
      </c>
      <c r="E179" s="138" t="s">
        <v>1220</v>
      </c>
      <c r="F179" s="138"/>
      <c r="G179" s="138"/>
      <c r="H179" s="138"/>
      <c r="I179" s="138" t="s">
        <v>195</v>
      </c>
      <c r="J179" s="138">
        <v>2020</v>
      </c>
      <c r="K179" s="139">
        <v>10</v>
      </c>
    </row>
    <row r="180" spans="1:11" x14ac:dyDescent="0.25">
      <c r="A180" s="138" t="s">
        <v>1240</v>
      </c>
      <c r="B180" s="138" t="s">
        <v>1241</v>
      </c>
      <c r="C180" s="138" t="s">
        <v>196</v>
      </c>
      <c r="D180" s="138" t="s">
        <v>1219</v>
      </c>
      <c r="E180" s="138" t="s">
        <v>1220</v>
      </c>
      <c r="F180" s="138"/>
      <c r="G180" s="138"/>
      <c r="H180" s="138"/>
      <c r="I180" s="138" t="s">
        <v>195</v>
      </c>
      <c r="J180" s="138">
        <v>2030</v>
      </c>
      <c r="K180" s="139">
        <v>10</v>
      </c>
    </row>
    <row r="181" spans="1:11" x14ac:dyDescent="0.25">
      <c r="A181" s="138" t="s">
        <v>1240</v>
      </c>
      <c r="B181" s="138" t="s">
        <v>1241</v>
      </c>
      <c r="C181" s="138" t="s">
        <v>196</v>
      </c>
      <c r="D181" s="138" t="s">
        <v>1219</v>
      </c>
      <c r="E181" s="138" t="s">
        <v>1220</v>
      </c>
      <c r="F181" s="138"/>
      <c r="G181" s="138"/>
      <c r="H181" s="138"/>
      <c r="I181" s="138" t="s">
        <v>195</v>
      </c>
      <c r="J181" s="138">
        <v>2050</v>
      </c>
      <c r="K181" s="139">
        <v>10</v>
      </c>
    </row>
    <row r="182" spans="1:11" x14ac:dyDescent="0.25">
      <c r="A182" s="138" t="s">
        <v>1240</v>
      </c>
      <c r="B182" s="138" t="s">
        <v>1241</v>
      </c>
      <c r="C182" s="138" t="s">
        <v>196</v>
      </c>
      <c r="D182" s="138" t="s">
        <v>1251</v>
      </c>
      <c r="E182" s="138" t="s">
        <v>1243</v>
      </c>
      <c r="F182" s="138"/>
      <c r="G182" s="138" t="s">
        <v>1217</v>
      </c>
      <c r="H182" s="138" t="s">
        <v>1244</v>
      </c>
      <c r="I182" s="138" t="s">
        <v>195</v>
      </c>
      <c r="J182" s="138">
        <v>2015</v>
      </c>
      <c r="K182" s="139">
        <v>1.994108879619275</v>
      </c>
    </row>
    <row r="183" spans="1:11" x14ac:dyDescent="0.25">
      <c r="A183" s="138" t="s">
        <v>1240</v>
      </c>
      <c r="B183" s="138" t="s">
        <v>1241</v>
      </c>
      <c r="C183" s="138" t="s">
        <v>196</v>
      </c>
      <c r="D183" s="138" t="s">
        <v>1251</v>
      </c>
      <c r="E183" s="138" t="s">
        <v>1243</v>
      </c>
      <c r="F183" s="138"/>
      <c r="G183" s="138" t="s">
        <v>1217</v>
      </c>
      <c r="H183" s="138" t="s">
        <v>1244</v>
      </c>
      <c r="I183" s="138" t="s">
        <v>195</v>
      </c>
      <c r="J183" s="138">
        <v>2020</v>
      </c>
      <c r="K183" s="139">
        <v>1.8192614557560789</v>
      </c>
    </row>
    <row r="184" spans="1:11" x14ac:dyDescent="0.25">
      <c r="A184" s="138" t="s">
        <v>1240</v>
      </c>
      <c r="B184" s="138" t="s">
        <v>1241</v>
      </c>
      <c r="C184" s="138" t="s">
        <v>196</v>
      </c>
      <c r="D184" s="138" t="s">
        <v>1251</v>
      </c>
      <c r="E184" s="138" t="s">
        <v>1243</v>
      </c>
      <c r="F184" s="138"/>
      <c r="G184" s="138" t="s">
        <v>1217</v>
      </c>
      <c r="H184" s="138" t="s">
        <v>1244</v>
      </c>
      <c r="I184" s="138" t="s">
        <v>195</v>
      </c>
      <c r="J184" s="138">
        <v>2030</v>
      </c>
      <c r="K184" s="139">
        <v>1.8192614557560789</v>
      </c>
    </row>
    <row r="185" spans="1:11" x14ac:dyDescent="0.25">
      <c r="A185" s="138" t="s">
        <v>1240</v>
      </c>
      <c r="B185" s="138" t="s">
        <v>1241</v>
      </c>
      <c r="C185" s="138" t="s">
        <v>196</v>
      </c>
      <c r="D185" s="138" t="s">
        <v>1251</v>
      </c>
      <c r="E185" s="138" t="s">
        <v>1243</v>
      </c>
      <c r="F185" s="138"/>
      <c r="G185" s="138" t="s">
        <v>1217</v>
      </c>
      <c r="H185" s="138" t="s">
        <v>1244</v>
      </c>
      <c r="I185" s="138" t="s">
        <v>195</v>
      </c>
      <c r="J185" s="138">
        <v>2050</v>
      </c>
      <c r="K185" s="139">
        <v>1.8192614557560789</v>
      </c>
    </row>
    <row r="186" spans="1:11" x14ac:dyDescent="0.25">
      <c r="A186" s="138" t="s">
        <v>1240</v>
      </c>
      <c r="B186" s="138" t="s">
        <v>1241</v>
      </c>
      <c r="C186" s="138" t="s">
        <v>196</v>
      </c>
      <c r="D186" s="138" t="s">
        <v>1252</v>
      </c>
      <c r="E186" s="138" t="s">
        <v>1216</v>
      </c>
      <c r="F186" s="138"/>
      <c r="G186" s="138"/>
      <c r="H186" s="138"/>
      <c r="I186" s="138" t="s">
        <v>195</v>
      </c>
      <c r="J186" s="138">
        <v>2015</v>
      </c>
      <c r="K186" s="139">
        <v>4336.9805260464464</v>
      </c>
    </row>
    <row r="187" spans="1:11" x14ac:dyDescent="0.25">
      <c r="A187" s="138" t="s">
        <v>1240</v>
      </c>
      <c r="B187" s="138" t="s">
        <v>1241</v>
      </c>
      <c r="C187" s="138" t="s">
        <v>196</v>
      </c>
      <c r="D187" s="138" t="s">
        <v>1252</v>
      </c>
      <c r="E187" s="138" t="s">
        <v>1216</v>
      </c>
      <c r="F187" s="138"/>
      <c r="G187" s="138"/>
      <c r="H187" s="138"/>
      <c r="I187" s="138" t="s">
        <v>195</v>
      </c>
      <c r="J187" s="138">
        <v>2020</v>
      </c>
      <c r="K187" s="139">
        <v>3956.7054668085311</v>
      </c>
    </row>
    <row r="188" spans="1:11" x14ac:dyDescent="0.25">
      <c r="A188" s="138" t="s">
        <v>1240</v>
      </c>
      <c r="B188" s="138" t="s">
        <v>1241</v>
      </c>
      <c r="C188" s="138" t="s">
        <v>196</v>
      </c>
      <c r="D188" s="138" t="s">
        <v>1252</v>
      </c>
      <c r="E188" s="138" t="s">
        <v>1216</v>
      </c>
      <c r="F188" s="138"/>
      <c r="G188" s="138"/>
      <c r="H188" s="138"/>
      <c r="I188" s="138" t="s">
        <v>195</v>
      </c>
      <c r="J188" s="138">
        <v>2030</v>
      </c>
      <c r="K188" s="139">
        <v>3956.7054668085311</v>
      </c>
    </row>
    <row r="189" spans="1:11" x14ac:dyDescent="0.25">
      <c r="A189" s="138" t="s">
        <v>1240</v>
      </c>
      <c r="B189" s="138" t="s">
        <v>1241</v>
      </c>
      <c r="C189" s="138" t="s">
        <v>196</v>
      </c>
      <c r="D189" s="138" t="s">
        <v>1252</v>
      </c>
      <c r="E189" s="138" t="s">
        <v>1216</v>
      </c>
      <c r="F189" s="138"/>
      <c r="G189" s="138"/>
      <c r="H189" s="138"/>
      <c r="I189" s="138" t="s">
        <v>195</v>
      </c>
      <c r="J189" s="138">
        <v>2050</v>
      </c>
      <c r="K189" s="139">
        <v>3956.7054668085311</v>
      </c>
    </row>
    <row r="190" spans="1:11" x14ac:dyDescent="0.25">
      <c r="A190" s="138" t="s">
        <v>1240</v>
      </c>
      <c r="B190" s="138" t="s">
        <v>1241</v>
      </c>
      <c r="C190" s="138" t="s">
        <v>196</v>
      </c>
      <c r="D190" s="138" t="s">
        <v>216</v>
      </c>
      <c r="E190" s="138" t="s">
        <v>203</v>
      </c>
      <c r="F190" s="138"/>
      <c r="G190" s="138"/>
      <c r="H190" s="138"/>
      <c r="I190" s="138" t="s">
        <v>195</v>
      </c>
      <c r="J190" s="138">
        <v>2015</v>
      </c>
      <c r="K190" s="139">
        <v>20</v>
      </c>
    </row>
    <row r="191" spans="1:11" x14ac:dyDescent="0.25">
      <c r="A191" s="138" t="s">
        <v>1240</v>
      </c>
      <c r="B191" s="138" t="s">
        <v>1241</v>
      </c>
      <c r="C191" s="138" t="s">
        <v>196</v>
      </c>
      <c r="D191" s="138" t="s">
        <v>216</v>
      </c>
      <c r="E191" s="138" t="s">
        <v>203</v>
      </c>
      <c r="F191" s="138"/>
      <c r="G191" s="138"/>
      <c r="H191" s="138"/>
      <c r="I191" s="138" t="s">
        <v>195</v>
      </c>
      <c r="J191" s="138">
        <v>2020</v>
      </c>
      <c r="K191" s="139">
        <v>20</v>
      </c>
    </row>
    <row r="192" spans="1:11" x14ac:dyDescent="0.25">
      <c r="A192" s="138" t="s">
        <v>1240</v>
      </c>
      <c r="B192" s="138" t="s">
        <v>1241</v>
      </c>
      <c r="C192" s="138" t="s">
        <v>196</v>
      </c>
      <c r="D192" s="138" t="s">
        <v>216</v>
      </c>
      <c r="E192" s="138" t="s">
        <v>203</v>
      </c>
      <c r="F192" s="138"/>
      <c r="G192" s="138"/>
      <c r="H192" s="138"/>
      <c r="I192" s="138" t="s">
        <v>195</v>
      </c>
      <c r="J192" s="138">
        <v>2030</v>
      </c>
      <c r="K192" s="139">
        <v>20</v>
      </c>
    </row>
    <row r="193" spans="1:11" x14ac:dyDescent="0.25">
      <c r="A193" s="138" t="s">
        <v>1240</v>
      </c>
      <c r="B193" s="138" t="s">
        <v>1241</v>
      </c>
      <c r="C193" s="138" t="s">
        <v>196</v>
      </c>
      <c r="D193" s="138" t="s">
        <v>216</v>
      </c>
      <c r="E193" s="138" t="s">
        <v>203</v>
      </c>
      <c r="F193" s="138"/>
      <c r="G193" s="138"/>
      <c r="H193" s="138"/>
      <c r="I193" s="138" t="s">
        <v>195</v>
      </c>
      <c r="J193" s="138">
        <v>2050</v>
      </c>
      <c r="K193" s="139">
        <v>20</v>
      </c>
    </row>
    <row r="194" spans="1:11" x14ac:dyDescent="0.25">
      <c r="A194" s="138" t="s">
        <v>1240</v>
      </c>
      <c r="B194" s="138" t="s">
        <v>1241</v>
      </c>
      <c r="C194" s="138" t="s">
        <v>234</v>
      </c>
      <c r="D194" s="138" t="s">
        <v>1229</v>
      </c>
      <c r="E194" s="138" t="s">
        <v>1224</v>
      </c>
      <c r="F194" s="138"/>
      <c r="G194" s="138"/>
      <c r="H194" s="138"/>
      <c r="I194" s="138" t="s">
        <v>195</v>
      </c>
      <c r="J194" s="138">
        <v>2015</v>
      </c>
      <c r="K194" s="139">
        <v>6.5471779837336861</v>
      </c>
    </row>
    <row r="195" spans="1:11" x14ac:dyDescent="0.25">
      <c r="A195" s="138" t="s">
        <v>1240</v>
      </c>
      <c r="B195" s="138" t="s">
        <v>1241</v>
      </c>
      <c r="C195" s="138" t="s">
        <v>234</v>
      </c>
      <c r="D195" s="138" t="s">
        <v>1229</v>
      </c>
      <c r="E195" s="138" t="s">
        <v>1224</v>
      </c>
      <c r="F195" s="138"/>
      <c r="G195" s="138"/>
      <c r="H195" s="138"/>
      <c r="I195" s="138" t="s">
        <v>195</v>
      </c>
      <c r="J195" s="138">
        <v>2020</v>
      </c>
      <c r="K195" s="139">
        <v>6.5471779837336861</v>
      </c>
    </row>
    <row r="196" spans="1:11" x14ac:dyDescent="0.25">
      <c r="A196" s="138" t="s">
        <v>1240</v>
      </c>
      <c r="B196" s="138" t="s">
        <v>1241</v>
      </c>
      <c r="C196" s="138" t="s">
        <v>234</v>
      </c>
      <c r="D196" s="138" t="s">
        <v>1229</v>
      </c>
      <c r="E196" s="138" t="s">
        <v>1224</v>
      </c>
      <c r="F196" s="138"/>
      <c r="G196" s="138"/>
      <c r="H196" s="138"/>
      <c r="I196" s="138" t="s">
        <v>195</v>
      </c>
      <c r="J196" s="138">
        <v>2030</v>
      </c>
      <c r="K196" s="139">
        <v>6.5471779837336861</v>
      </c>
    </row>
    <row r="197" spans="1:11" x14ac:dyDescent="0.25">
      <c r="A197" s="138" t="s">
        <v>1240</v>
      </c>
      <c r="B197" s="138" t="s">
        <v>1241</v>
      </c>
      <c r="C197" s="138" t="s">
        <v>234</v>
      </c>
      <c r="D197" s="138" t="s">
        <v>1229</v>
      </c>
      <c r="E197" s="138" t="s">
        <v>1224</v>
      </c>
      <c r="F197" s="138"/>
      <c r="G197" s="138"/>
      <c r="H197" s="138"/>
      <c r="I197" s="138" t="s">
        <v>195</v>
      </c>
      <c r="J197" s="138">
        <v>2050</v>
      </c>
      <c r="K197" s="139">
        <v>6.5471779837336861</v>
      </c>
    </row>
    <row r="198" spans="1:11" x14ac:dyDescent="0.25">
      <c r="A198" s="138" t="s">
        <v>1240</v>
      </c>
      <c r="B198" s="138" t="s">
        <v>1241</v>
      </c>
      <c r="C198" s="138" t="s">
        <v>234</v>
      </c>
      <c r="D198" s="138" t="s">
        <v>1230</v>
      </c>
      <c r="E198" s="138" t="s">
        <v>1224</v>
      </c>
      <c r="F198" s="138"/>
      <c r="G198" s="138" t="s">
        <v>369</v>
      </c>
      <c r="H198" s="138"/>
      <c r="I198" s="138" t="s">
        <v>195</v>
      </c>
      <c r="J198" s="138">
        <v>2015</v>
      </c>
      <c r="K198" s="139">
        <v>3.9689999999999999</v>
      </c>
    </row>
    <row r="199" spans="1:11" x14ac:dyDescent="0.25">
      <c r="A199" s="138" t="s">
        <v>1240</v>
      </c>
      <c r="B199" s="138" t="s">
        <v>1241</v>
      </c>
      <c r="C199" s="138" t="s">
        <v>234</v>
      </c>
      <c r="D199" s="138" t="s">
        <v>1230</v>
      </c>
      <c r="E199" s="138" t="s">
        <v>1224</v>
      </c>
      <c r="F199" s="138"/>
      <c r="G199" s="138" t="s">
        <v>369</v>
      </c>
      <c r="H199" s="138"/>
      <c r="I199" s="138" t="s">
        <v>195</v>
      </c>
      <c r="J199" s="138">
        <v>2020</v>
      </c>
      <c r="K199" s="139">
        <v>4.3470000000000004</v>
      </c>
    </row>
    <row r="200" spans="1:11" x14ac:dyDescent="0.25">
      <c r="A200" s="138" t="s">
        <v>1240</v>
      </c>
      <c r="B200" s="138" t="s">
        <v>1241</v>
      </c>
      <c r="C200" s="138" t="s">
        <v>234</v>
      </c>
      <c r="D200" s="138" t="s">
        <v>1230</v>
      </c>
      <c r="E200" s="138" t="s">
        <v>1224</v>
      </c>
      <c r="F200" s="138"/>
      <c r="G200" s="138" t="s">
        <v>369</v>
      </c>
      <c r="H200" s="138"/>
      <c r="I200" s="138" t="s">
        <v>195</v>
      </c>
      <c r="J200" s="138">
        <v>2030</v>
      </c>
      <c r="K200" s="139">
        <v>6.3630000000000004</v>
      </c>
    </row>
    <row r="201" spans="1:11" x14ac:dyDescent="0.25">
      <c r="A201" s="138" t="s">
        <v>1240</v>
      </c>
      <c r="B201" s="138" t="s">
        <v>1241</v>
      </c>
      <c r="C201" s="138" t="s">
        <v>234</v>
      </c>
      <c r="D201" s="138" t="s">
        <v>1230</v>
      </c>
      <c r="E201" s="138" t="s">
        <v>1224</v>
      </c>
      <c r="F201" s="138"/>
      <c r="G201" s="138" t="s">
        <v>369</v>
      </c>
      <c r="H201" s="138"/>
      <c r="I201" s="138" t="s">
        <v>195</v>
      </c>
      <c r="J201" s="138">
        <v>2050</v>
      </c>
      <c r="K201" s="139">
        <v>7.3710000000000004</v>
      </c>
    </row>
    <row r="202" spans="1:11" x14ac:dyDescent="0.25">
      <c r="A202" s="138" t="s">
        <v>1240</v>
      </c>
      <c r="B202" s="138" t="s">
        <v>1241</v>
      </c>
      <c r="C202" s="138" t="s">
        <v>234</v>
      </c>
      <c r="D202" s="138" t="s">
        <v>1231</v>
      </c>
      <c r="E202" s="138" t="s">
        <v>1224</v>
      </c>
      <c r="F202" s="138"/>
      <c r="G202" s="138"/>
      <c r="H202" s="138"/>
      <c r="I202" s="138" t="s">
        <v>195</v>
      </c>
      <c r="J202" s="138">
        <v>2015</v>
      </c>
      <c r="K202" s="139">
        <v>0.41000000000000059</v>
      </c>
    </row>
    <row r="203" spans="1:11" x14ac:dyDescent="0.25">
      <c r="A203" s="138" t="s">
        <v>1240</v>
      </c>
      <c r="B203" s="138" t="s">
        <v>1241</v>
      </c>
      <c r="C203" s="138" t="s">
        <v>234</v>
      </c>
      <c r="D203" s="138" t="s">
        <v>1231</v>
      </c>
      <c r="E203" s="138" t="s">
        <v>1224</v>
      </c>
      <c r="F203" s="138"/>
      <c r="G203" s="138"/>
      <c r="H203" s="138"/>
      <c r="I203" s="138" t="s">
        <v>195</v>
      </c>
      <c r="J203" s="138">
        <v>2020</v>
      </c>
      <c r="K203" s="139">
        <v>0.41000000000000059</v>
      </c>
    </row>
    <row r="204" spans="1:11" x14ac:dyDescent="0.25">
      <c r="A204" s="138" t="s">
        <v>1240</v>
      </c>
      <c r="B204" s="138" t="s">
        <v>1241</v>
      </c>
      <c r="C204" s="138" t="s">
        <v>234</v>
      </c>
      <c r="D204" s="138" t="s">
        <v>1231</v>
      </c>
      <c r="E204" s="138" t="s">
        <v>1224</v>
      </c>
      <c r="F204" s="138"/>
      <c r="G204" s="138"/>
      <c r="H204" s="138"/>
      <c r="I204" s="138" t="s">
        <v>195</v>
      </c>
      <c r="J204" s="138">
        <v>2030</v>
      </c>
      <c r="K204" s="139">
        <v>0.41000000000000059</v>
      </c>
    </row>
    <row r="205" spans="1:11" x14ac:dyDescent="0.25">
      <c r="A205" s="138" t="s">
        <v>1240</v>
      </c>
      <c r="B205" s="138" t="s">
        <v>1241</v>
      </c>
      <c r="C205" s="138" t="s">
        <v>234</v>
      </c>
      <c r="D205" s="138" t="s">
        <v>1231</v>
      </c>
      <c r="E205" s="138" t="s">
        <v>1224</v>
      </c>
      <c r="F205" s="138"/>
      <c r="G205" s="138"/>
      <c r="H205" s="138"/>
      <c r="I205" s="138" t="s">
        <v>195</v>
      </c>
      <c r="J205" s="138">
        <v>2050</v>
      </c>
      <c r="K205" s="139">
        <v>0.41000000000000059</v>
      </c>
    </row>
    <row r="206" spans="1:11" x14ac:dyDescent="0.25">
      <c r="A206" s="138" t="s">
        <v>1240</v>
      </c>
      <c r="B206" s="138" t="s">
        <v>1241</v>
      </c>
      <c r="C206" s="138" t="s">
        <v>234</v>
      </c>
      <c r="D206" s="138" t="s">
        <v>1253</v>
      </c>
      <c r="E206" s="138" t="s">
        <v>980</v>
      </c>
      <c r="F206" s="138"/>
      <c r="G206" s="138" t="s">
        <v>1254</v>
      </c>
      <c r="H206" s="138" t="s">
        <v>1255</v>
      </c>
      <c r="I206" s="138" t="s">
        <v>195</v>
      </c>
      <c r="J206" s="138">
        <v>2015</v>
      </c>
      <c r="K206" s="139">
        <v>407676.16944836598</v>
      </c>
    </row>
    <row r="207" spans="1:11" x14ac:dyDescent="0.25">
      <c r="A207" s="138" t="s">
        <v>1240</v>
      </c>
      <c r="B207" s="138" t="s">
        <v>1241</v>
      </c>
      <c r="C207" s="138" t="s">
        <v>234</v>
      </c>
      <c r="D207" s="138" t="s">
        <v>1253</v>
      </c>
      <c r="E207" s="138" t="s">
        <v>980</v>
      </c>
      <c r="F207" s="138"/>
      <c r="G207" s="138" t="s">
        <v>1254</v>
      </c>
      <c r="H207" s="138" t="s">
        <v>1255</v>
      </c>
      <c r="I207" s="138" t="s">
        <v>195</v>
      </c>
      <c r="J207" s="138">
        <v>2020</v>
      </c>
      <c r="K207" s="139">
        <v>371930.31388000201</v>
      </c>
    </row>
    <row r="208" spans="1:11" x14ac:dyDescent="0.25">
      <c r="A208" s="138" t="s">
        <v>1240</v>
      </c>
      <c r="B208" s="138" t="s">
        <v>1241</v>
      </c>
      <c r="C208" s="138" t="s">
        <v>234</v>
      </c>
      <c r="D208" s="138" t="s">
        <v>1253</v>
      </c>
      <c r="E208" s="138" t="s">
        <v>980</v>
      </c>
      <c r="F208" s="138"/>
      <c r="G208" s="138" t="s">
        <v>1254</v>
      </c>
      <c r="H208" s="138" t="s">
        <v>1255</v>
      </c>
      <c r="I208" s="138" t="s">
        <v>195</v>
      </c>
      <c r="J208" s="138">
        <v>2030</v>
      </c>
      <c r="K208" s="139">
        <v>371930.31388000201</v>
      </c>
    </row>
    <row r="209" spans="1:11" x14ac:dyDescent="0.25">
      <c r="A209" s="138" t="s">
        <v>1240</v>
      </c>
      <c r="B209" s="138" t="s">
        <v>1241</v>
      </c>
      <c r="C209" s="138" t="s">
        <v>234</v>
      </c>
      <c r="D209" s="138" t="s">
        <v>1253</v>
      </c>
      <c r="E209" s="138" t="s">
        <v>980</v>
      </c>
      <c r="F209" s="138"/>
      <c r="G209" s="138" t="s">
        <v>1254</v>
      </c>
      <c r="H209" s="138" t="s">
        <v>1255</v>
      </c>
      <c r="I209" s="138" t="s">
        <v>195</v>
      </c>
      <c r="J209" s="138">
        <v>2050</v>
      </c>
      <c r="K209" s="139">
        <v>371930.31388000201</v>
      </c>
    </row>
    <row r="210" spans="1:11" x14ac:dyDescent="0.25">
      <c r="A210" s="138" t="s">
        <v>1240</v>
      </c>
      <c r="B210" s="138" t="s">
        <v>1241</v>
      </c>
      <c r="C210" s="138" t="s">
        <v>234</v>
      </c>
      <c r="D210" s="138" t="s">
        <v>1256</v>
      </c>
      <c r="E210" s="138" t="s">
        <v>1257</v>
      </c>
      <c r="F210" s="138"/>
      <c r="G210" s="138" t="s">
        <v>1254</v>
      </c>
      <c r="H210" s="138"/>
      <c r="I210" s="138" t="s">
        <v>195</v>
      </c>
      <c r="J210" s="138">
        <v>2015</v>
      </c>
      <c r="K210" s="139">
        <v>94</v>
      </c>
    </row>
    <row r="211" spans="1:11" x14ac:dyDescent="0.25">
      <c r="A211" s="138" t="s">
        <v>1240</v>
      </c>
      <c r="B211" s="138" t="s">
        <v>1241</v>
      </c>
      <c r="C211" s="138" t="s">
        <v>234</v>
      </c>
      <c r="D211" s="138" t="s">
        <v>1256</v>
      </c>
      <c r="E211" s="138" t="s">
        <v>1257</v>
      </c>
      <c r="F211" s="138"/>
      <c r="G211" s="138" t="s">
        <v>1254</v>
      </c>
      <c r="H211" s="138"/>
      <c r="I211" s="138" t="s">
        <v>195</v>
      </c>
      <c r="J211" s="138">
        <v>2020</v>
      </c>
      <c r="K211" s="139">
        <v>94</v>
      </c>
    </row>
    <row r="212" spans="1:11" x14ac:dyDescent="0.25">
      <c r="A212" s="138" t="s">
        <v>1240</v>
      </c>
      <c r="B212" s="138" t="s">
        <v>1241</v>
      </c>
      <c r="C212" s="138" t="s">
        <v>234</v>
      </c>
      <c r="D212" s="138" t="s">
        <v>1256</v>
      </c>
      <c r="E212" s="138" t="s">
        <v>1257</v>
      </c>
      <c r="F212" s="138"/>
      <c r="G212" s="138" t="s">
        <v>1254</v>
      </c>
      <c r="H212" s="138"/>
      <c r="I212" s="138" t="s">
        <v>195</v>
      </c>
      <c r="J212" s="138">
        <v>2030</v>
      </c>
      <c r="K212" s="139">
        <v>94</v>
      </c>
    </row>
    <row r="213" spans="1:11" x14ac:dyDescent="0.25">
      <c r="A213" s="138" t="s">
        <v>1240</v>
      </c>
      <c r="B213" s="138" t="s">
        <v>1241</v>
      </c>
      <c r="C213" s="138" t="s">
        <v>234</v>
      </c>
      <c r="D213" s="138" t="s">
        <v>1256</v>
      </c>
      <c r="E213" s="138" t="s">
        <v>1257</v>
      </c>
      <c r="F213" s="138"/>
      <c r="G213" s="138" t="s">
        <v>1254</v>
      </c>
      <c r="H213" s="138"/>
      <c r="I213" s="138" t="s">
        <v>195</v>
      </c>
      <c r="J213" s="138">
        <v>2050</v>
      </c>
      <c r="K213" s="139">
        <v>94</v>
      </c>
    </row>
    <row r="214" spans="1:11" x14ac:dyDescent="0.25">
      <c r="A214" s="138" t="s">
        <v>1240</v>
      </c>
      <c r="B214" s="138" t="s">
        <v>1241</v>
      </c>
      <c r="C214" s="138" t="s">
        <v>234</v>
      </c>
      <c r="D214" s="138" t="s">
        <v>1258</v>
      </c>
      <c r="E214" s="138" t="s">
        <v>1259</v>
      </c>
      <c r="F214" s="138"/>
      <c r="G214" s="138" t="s">
        <v>393</v>
      </c>
      <c r="H214" s="138" t="s">
        <v>408</v>
      </c>
      <c r="I214" s="138" t="s">
        <v>990</v>
      </c>
      <c r="J214" s="138">
        <v>2020</v>
      </c>
      <c r="K214" s="139">
        <v>1.8</v>
      </c>
    </row>
    <row r="215" spans="1:11" x14ac:dyDescent="0.25">
      <c r="A215" s="138" t="s">
        <v>1240</v>
      </c>
      <c r="B215" s="138" t="s">
        <v>1241</v>
      </c>
      <c r="C215" s="138" t="s">
        <v>234</v>
      </c>
      <c r="D215" s="138" t="s">
        <v>1258</v>
      </c>
      <c r="E215" s="138" t="s">
        <v>1259</v>
      </c>
      <c r="F215" s="138"/>
      <c r="G215" s="138" t="s">
        <v>393</v>
      </c>
      <c r="H215" s="138" t="s">
        <v>408</v>
      </c>
      <c r="I215" s="138" t="s">
        <v>990</v>
      </c>
      <c r="J215" s="138">
        <v>2050</v>
      </c>
      <c r="K215" s="139">
        <v>1.8</v>
      </c>
    </row>
    <row r="216" spans="1:11" x14ac:dyDescent="0.25">
      <c r="A216" s="138" t="s">
        <v>1240</v>
      </c>
      <c r="B216" s="138" t="s">
        <v>1241</v>
      </c>
      <c r="C216" s="138" t="s">
        <v>234</v>
      </c>
      <c r="D216" s="138" t="s">
        <v>1258</v>
      </c>
      <c r="E216" s="138" t="s">
        <v>1259</v>
      </c>
      <c r="F216" s="138"/>
      <c r="G216" s="138" t="s">
        <v>393</v>
      </c>
      <c r="H216" s="138" t="s">
        <v>408</v>
      </c>
      <c r="I216" s="138" t="s">
        <v>991</v>
      </c>
      <c r="J216" s="138">
        <v>2020</v>
      </c>
      <c r="K216" s="139">
        <v>9.1999999999999993</v>
      </c>
    </row>
    <row r="217" spans="1:11" x14ac:dyDescent="0.25">
      <c r="A217" s="138" t="s">
        <v>1240</v>
      </c>
      <c r="B217" s="138" t="s">
        <v>1241</v>
      </c>
      <c r="C217" s="138" t="s">
        <v>234</v>
      </c>
      <c r="D217" s="138" t="s">
        <v>1258</v>
      </c>
      <c r="E217" s="138" t="s">
        <v>1259</v>
      </c>
      <c r="F217" s="138"/>
      <c r="G217" s="138" t="s">
        <v>393</v>
      </c>
      <c r="H217" s="138" t="s">
        <v>408</v>
      </c>
      <c r="I217" s="138" t="s">
        <v>991</v>
      </c>
      <c r="J217" s="138">
        <v>2050</v>
      </c>
      <c r="K217" s="139">
        <v>9.1999999999999993</v>
      </c>
    </row>
    <row r="218" spans="1:11" x14ac:dyDescent="0.25">
      <c r="A218" s="138" t="s">
        <v>1240</v>
      </c>
      <c r="B218" s="138" t="s">
        <v>1241</v>
      </c>
      <c r="C218" s="138" t="s">
        <v>234</v>
      </c>
      <c r="D218" s="138" t="s">
        <v>1258</v>
      </c>
      <c r="E218" s="138" t="s">
        <v>1259</v>
      </c>
      <c r="F218" s="138"/>
      <c r="G218" s="138" t="s">
        <v>393</v>
      </c>
      <c r="H218" s="138" t="s">
        <v>408</v>
      </c>
      <c r="I218" s="138" t="s">
        <v>195</v>
      </c>
      <c r="J218" s="138">
        <v>2015</v>
      </c>
      <c r="K218" s="139">
        <v>4</v>
      </c>
    </row>
    <row r="219" spans="1:11" x14ac:dyDescent="0.25">
      <c r="A219" s="138" t="s">
        <v>1240</v>
      </c>
      <c r="B219" s="138" t="s">
        <v>1241</v>
      </c>
      <c r="C219" s="138" t="s">
        <v>234</v>
      </c>
      <c r="D219" s="138" t="s">
        <v>1258</v>
      </c>
      <c r="E219" s="138" t="s">
        <v>1259</v>
      </c>
      <c r="F219" s="138"/>
      <c r="G219" s="138" t="s">
        <v>393</v>
      </c>
      <c r="H219" s="138" t="s">
        <v>408</v>
      </c>
      <c r="I219" s="138" t="s">
        <v>195</v>
      </c>
      <c r="J219" s="138">
        <v>2020</v>
      </c>
      <c r="K219" s="139">
        <v>4.4000000000000004</v>
      </c>
    </row>
    <row r="220" spans="1:11" x14ac:dyDescent="0.25">
      <c r="A220" s="138" t="s">
        <v>1240</v>
      </c>
      <c r="B220" s="138" t="s">
        <v>1241</v>
      </c>
      <c r="C220" s="138" t="s">
        <v>234</v>
      </c>
      <c r="D220" s="138" t="s">
        <v>1258</v>
      </c>
      <c r="E220" s="138" t="s">
        <v>1259</v>
      </c>
      <c r="F220" s="138"/>
      <c r="G220" s="138" t="s">
        <v>393</v>
      </c>
      <c r="H220" s="138" t="s">
        <v>408</v>
      </c>
      <c r="I220" s="138" t="s">
        <v>195</v>
      </c>
      <c r="J220" s="138">
        <v>2030</v>
      </c>
      <c r="K220" s="139">
        <v>4.4000000000000004</v>
      </c>
    </row>
    <row r="221" spans="1:11" x14ac:dyDescent="0.25">
      <c r="A221" s="138" t="s">
        <v>1240</v>
      </c>
      <c r="B221" s="138" t="s">
        <v>1241</v>
      </c>
      <c r="C221" s="138" t="s">
        <v>234</v>
      </c>
      <c r="D221" s="138" t="s">
        <v>1258</v>
      </c>
      <c r="E221" s="138" t="s">
        <v>1259</v>
      </c>
      <c r="F221" s="138"/>
      <c r="G221" s="138" t="s">
        <v>393</v>
      </c>
      <c r="H221" s="138" t="s">
        <v>408</v>
      </c>
      <c r="I221" s="138" t="s">
        <v>195</v>
      </c>
      <c r="J221" s="138">
        <v>2050</v>
      </c>
      <c r="K221" s="139">
        <v>4.4000000000000004</v>
      </c>
    </row>
    <row r="222" spans="1:11" x14ac:dyDescent="0.25">
      <c r="A222" s="138" t="s">
        <v>1240</v>
      </c>
      <c r="B222" s="138" t="s">
        <v>1241</v>
      </c>
      <c r="C222" s="138" t="s">
        <v>234</v>
      </c>
      <c r="D222" s="138" t="s">
        <v>1236</v>
      </c>
      <c r="E222" s="138" t="s">
        <v>1237</v>
      </c>
      <c r="F222" s="138"/>
      <c r="G222" s="138" t="s">
        <v>1260</v>
      </c>
      <c r="H222" s="138" t="s">
        <v>1255</v>
      </c>
      <c r="I222" s="138" t="s">
        <v>195</v>
      </c>
      <c r="J222" s="138">
        <v>2015</v>
      </c>
      <c r="K222" s="139">
        <v>47386.621139570423</v>
      </c>
    </row>
    <row r="223" spans="1:11" x14ac:dyDescent="0.25">
      <c r="A223" s="138" t="s">
        <v>1240</v>
      </c>
      <c r="B223" s="138" t="s">
        <v>1241</v>
      </c>
      <c r="C223" s="138" t="s">
        <v>234</v>
      </c>
      <c r="D223" s="138" t="s">
        <v>1236</v>
      </c>
      <c r="E223" s="138" t="s">
        <v>1237</v>
      </c>
      <c r="F223" s="138"/>
      <c r="G223" s="138" t="s">
        <v>1260</v>
      </c>
      <c r="H223" s="138" t="s">
        <v>1255</v>
      </c>
      <c r="I223" s="138" t="s">
        <v>195</v>
      </c>
      <c r="J223" s="138">
        <v>2020</v>
      </c>
      <c r="K223" s="139">
        <v>44727.302826015723</v>
      </c>
    </row>
    <row r="224" spans="1:11" x14ac:dyDescent="0.25">
      <c r="A224" s="138" t="s">
        <v>1240</v>
      </c>
      <c r="B224" s="138" t="s">
        <v>1241</v>
      </c>
      <c r="C224" s="138" t="s">
        <v>234</v>
      </c>
      <c r="D224" s="138" t="s">
        <v>1236</v>
      </c>
      <c r="E224" s="138" t="s">
        <v>1237</v>
      </c>
      <c r="F224" s="138"/>
      <c r="G224" s="138" t="s">
        <v>1260</v>
      </c>
      <c r="H224" s="138" t="s">
        <v>1255</v>
      </c>
      <c r="I224" s="138" t="s">
        <v>195</v>
      </c>
      <c r="J224" s="138">
        <v>2030</v>
      </c>
      <c r="K224" s="139">
        <v>52704.021047101713</v>
      </c>
    </row>
    <row r="225" spans="1:11" x14ac:dyDescent="0.25">
      <c r="A225" s="138" t="s">
        <v>1240</v>
      </c>
      <c r="B225" s="138" t="s">
        <v>1241</v>
      </c>
      <c r="C225" s="138" t="s">
        <v>234</v>
      </c>
      <c r="D225" s="138" t="s">
        <v>1236</v>
      </c>
      <c r="E225" s="138" t="s">
        <v>1237</v>
      </c>
      <c r="F225" s="138"/>
      <c r="G225" s="138" t="s">
        <v>1260</v>
      </c>
      <c r="H225" s="138" t="s">
        <v>1255</v>
      </c>
      <c r="I225" s="138" t="s">
        <v>195</v>
      </c>
      <c r="J225" s="138">
        <v>2050</v>
      </c>
      <c r="K225" s="139">
        <v>56692.380157644708</v>
      </c>
    </row>
    <row r="226" spans="1:11" x14ac:dyDescent="0.25">
      <c r="A226" s="138" t="s">
        <v>1240</v>
      </c>
      <c r="B226" s="138" t="s">
        <v>1241</v>
      </c>
      <c r="C226" s="138" t="s">
        <v>234</v>
      </c>
      <c r="D226" s="138" t="s">
        <v>1261</v>
      </c>
      <c r="E226" s="138" t="s">
        <v>1257</v>
      </c>
      <c r="F226" s="138"/>
      <c r="G226" s="138" t="s">
        <v>1260</v>
      </c>
      <c r="H226" s="138"/>
      <c r="I226" s="138" t="s">
        <v>195</v>
      </c>
      <c r="J226" s="138">
        <v>2015</v>
      </c>
      <c r="K226" s="139">
        <v>10.926177983733689</v>
      </c>
    </row>
    <row r="227" spans="1:11" x14ac:dyDescent="0.25">
      <c r="A227" s="138" t="s">
        <v>1240</v>
      </c>
      <c r="B227" s="138" t="s">
        <v>1241</v>
      </c>
      <c r="C227" s="138" t="s">
        <v>234</v>
      </c>
      <c r="D227" s="138" t="s">
        <v>1261</v>
      </c>
      <c r="E227" s="138" t="s">
        <v>1257</v>
      </c>
      <c r="F227" s="138"/>
      <c r="G227" s="138" t="s">
        <v>1260</v>
      </c>
      <c r="H227" s="138"/>
      <c r="I227" s="138" t="s">
        <v>195</v>
      </c>
      <c r="J227" s="138">
        <v>2020</v>
      </c>
      <c r="K227" s="139">
        <v>11.304177983733689</v>
      </c>
    </row>
    <row r="228" spans="1:11" x14ac:dyDescent="0.25">
      <c r="A228" s="138" t="s">
        <v>1240</v>
      </c>
      <c r="B228" s="138" t="s">
        <v>1241</v>
      </c>
      <c r="C228" s="138" t="s">
        <v>234</v>
      </c>
      <c r="D228" s="138" t="s">
        <v>1261</v>
      </c>
      <c r="E228" s="138" t="s">
        <v>1257</v>
      </c>
      <c r="F228" s="138"/>
      <c r="G228" s="138" t="s">
        <v>1260</v>
      </c>
      <c r="H228" s="138"/>
      <c r="I228" s="138" t="s">
        <v>195</v>
      </c>
      <c r="J228" s="138">
        <v>2030</v>
      </c>
      <c r="K228" s="139">
        <v>13.320177983733689</v>
      </c>
    </row>
    <row r="229" spans="1:11" x14ac:dyDescent="0.25">
      <c r="A229" s="138" t="s">
        <v>1240</v>
      </c>
      <c r="B229" s="138" t="s">
        <v>1241</v>
      </c>
      <c r="C229" s="138" t="s">
        <v>234</v>
      </c>
      <c r="D229" s="138" t="s">
        <v>1261</v>
      </c>
      <c r="E229" s="138" t="s">
        <v>1257</v>
      </c>
      <c r="F229" s="138"/>
      <c r="G229" s="138" t="s">
        <v>1260</v>
      </c>
      <c r="H229" s="138"/>
      <c r="I229" s="138" t="s">
        <v>195</v>
      </c>
      <c r="J229" s="138">
        <v>2050</v>
      </c>
      <c r="K229" s="139">
        <v>14.32817798373369</v>
      </c>
    </row>
    <row r="230" spans="1:11" x14ac:dyDescent="0.25">
      <c r="A230" s="138" t="s">
        <v>1262</v>
      </c>
      <c r="B230" s="138" t="s">
        <v>1263</v>
      </c>
      <c r="C230" s="138" t="s">
        <v>196</v>
      </c>
      <c r="D230" s="138" t="s">
        <v>1264</v>
      </c>
      <c r="E230" s="138" t="s">
        <v>1243</v>
      </c>
      <c r="F230" s="138"/>
      <c r="G230" s="138"/>
      <c r="H230" s="138" t="s">
        <v>233</v>
      </c>
      <c r="I230" s="138" t="s">
        <v>195</v>
      </c>
      <c r="J230" s="138">
        <v>2015</v>
      </c>
      <c r="K230" s="139">
        <v>7.6770186335403728E-3</v>
      </c>
    </row>
    <row r="231" spans="1:11" x14ac:dyDescent="0.25">
      <c r="A231" s="138" t="s">
        <v>1262</v>
      </c>
      <c r="B231" s="138" t="s">
        <v>1263</v>
      </c>
      <c r="C231" s="138" t="s">
        <v>196</v>
      </c>
      <c r="D231" s="138" t="s">
        <v>1264</v>
      </c>
      <c r="E231" s="138" t="s">
        <v>1243</v>
      </c>
      <c r="F231" s="138"/>
      <c r="G231" s="138"/>
      <c r="H231" s="138" t="s">
        <v>233</v>
      </c>
      <c r="I231" s="138" t="s">
        <v>195</v>
      </c>
      <c r="J231" s="138">
        <v>2020</v>
      </c>
      <c r="K231" s="139">
        <v>7.6770186335403728E-3</v>
      </c>
    </row>
    <row r="232" spans="1:11" x14ac:dyDescent="0.25">
      <c r="A232" s="138" t="s">
        <v>1262</v>
      </c>
      <c r="B232" s="138" t="s">
        <v>1263</v>
      </c>
      <c r="C232" s="138" t="s">
        <v>196</v>
      </c>
      <c r="D232" s="138" t="s">
        <v>1264</v>
      </c>
      <c r="E232" s="138" t="s">
        <v>1243</v>
      </c>
      <c r="F232" s="138"/>
      <c r="G232" s="138"/>
      <c r="H232" s="138" t="s">
        <v>233</v>
      </c>
      <c r="I232" s="138" t="s">
        <v>195</v>
      </c>
      <c r="J232" s="138">
        <v>2030</v>
      </c>
      <c r="K232" s="139">
        <v>7.6770186335403728E-3</v>
      </c>
    </row>
    <row r="233" spans="1:11" x14ac:dyDescent="0.25">
      <c r="A233" s="138" t="s">
        <v>1262</v>
      </c>
      <c r="B233" s="138" t="s">
        <v>1263</v>
      </c>
      <c r="C233" s="138" t="s">
        <v>196</v>
      </c>
      <c r="D233" s="138" t="s">
        <v>1264</v>
      </c>
      <c r="E233" s="138" t="s">
        <v>1243</v>
      </c>
      <c r="F233" s="138"/>
      <c r="G233" s="138"/>
      <c r="H233" s="138" t="s">
        <v>233</v>
      </c>
      <c r="I233" s="138" t="s">
        <v>195</v>
      </c>
      <c r="J233" s="138">
        <v>2050</v>
      </c>
      <c r="K233" s="139">
        <v>7.6770186335403728E-3</v>
      </c>
    </row>
    <row r="234" spans="1:11" x14ac:dyDescent="0.25">
      <c r="A234" s="138" t="s">
        <v>1262</v>
      </c>
      <c r="B234" s="138" t="s">
        <v>1263</v>
      </c>
      <c r="C234" s="138" t="s">
        <v>196</v>
      </c>
      <c r="D234" s="138" t="s">
        <v>1265</v>
      </c>
      <c r="E234" s="138" t="s">
        <v>1209</v>
      </c>
      <c r="F234" s="138"/>
      <c r="G234" s="138" t="s">
        <v>200</v>
      </c>
      <c r="H234" s="138"/>
      <c r="I234" s="138" t="s">
        <v>195</v>
      </c>
      <c r="J234" s="138">
        <v>2015</v>
      </c>
      <c r="K234" s="139">
        <v>10.3</v>
      </c>
    </row>
    <row r="235" spans="1:11" x14ac:dyDescent="0.25">
      <c r="A235" s="138" t="s">
        <v>1262</v>
      </c>
      <c r="B235" s="138" t="s">
        <v>1263</v>
      </c>
      <c r="C235" s="138" t="s">
        <v>196</v>
      </c>
      <c r="D235" s="138" t="s">
        <v>1265</v>
      </c>
      <c r="E235" s="138" t="s">
        <v>1209</v>
      </c>
      <c r="F235" s="138"/>
      <c r="G235" s="138" t="s">
        <v>200</v>
      </c>
      <c r="H235" s="138"/>
      <c r="I235" s="138" t="s">
        <v>195</v>
      </c>
      <c r="J235" s="138">
        <v>2020</v>
      </c>
      <c r="K235" s="139">
        <v>10.3</v>
      </c>
    </row>
    <row r="236" spans="1:11" x14ac:dyDescent="0.25">
      <c r="A236" s="138" t="s">
        <v>1262</v>
      </c>
      <c r="B236" s="138" t="s">
        <v>1263</v>
      </c>
      <c r="C236" s="138" t="s">
        <v>196</v>
      </c>
      <c r="D236" s="138" t="s">
        <v>1265</v>
      </c>
      <c r="E236" s="138" t="s">
        <v>1209</v>
      </c>
      <c r="F236" s="138"/>
      <c r="G236" s="138" t="s">
        <v>200</v>
      </c>
      <c r="H236" s="138"/>
      <c r="I236" s="138" t="s">
        <v>195</v>
      </c>
      <c r="J236" s="138">
        <v>2030</v>
      </c>
      <c r="K236" s="139">
        <v>10.3</v>
      </c>
    </row>
    <row r="237" spans="1:11" x14ac:dyDescent="0.25">
      <c r="A237" s="138" t="s">
        <v>1262</v>
      </c>
      <c r="B237" s="138" t="s">
        <v>1263</v>
      </c>
      <c r="C237" s="138" t="s">
        <v>196</v>
      </c>
      <c r="D237" s="138" t="s">
        <v>1265</v>
      </c>
      <c r="E237" s="138" t="s">
        <v>1209</v>
      </c>
      <c r="F237" s="138"/>
      <c r="G237" s="138" t="s">
        <v>200</v>
      </c>
      <c r="H237" s="138"/>
      <c r="I237" s="138" t="s">
        <v>195</v>
      </c>
      <c r="J237" s="138">
        <v>2050</v>
      </c>
      <c r="K237" s="139">
        <v>10.3</v>
      </c>
    </row>
    <row r="238" spans="1:11" x14ac:dyDescent="0.25">
      <c r="A238" s="138" t="s">
        <v>1262</v>
      </c>
      <c r="B238" s="138" t="s">
        <v>1263</v>
      </c>
      <c r="C238" s="138" t="s">
        <v>196</v>
      </c>
      <c r="D238" s="138" t="s">
        <v>1266</v>
      </c>
      <c r="E238" s="138" t="s">
        <v>1243</v>
      </c>
      <c r="F238" s="138"/>
      <c r="G238" s="138"/>
      <c r="H238" s="138" t="s">
        <v>233</v>
      </c>
      <c r="I238" s="138" t="s">
        <v>195</v>
      </c>
      <c r="J238" s="138">
        <v>2015</v>
      </c>
      <c r="K238" s="139">
        <v>1.386335403726708E-2</v>
      </c>
    </row>
    <row r="239" spans="1:11" x14ac:dyDescent="0.25">
      <c r="A239" s="138" t="s">
        <v>1262</v>
      </c>
      <c r="B239" s="138" t="s">
        <v>1263</v>
      </c>
      <c r="C239" s="138" t="s">
        <v>196</v>
      </c>
      <c r="D239" s="138" t="s">
        <v>1266</v>
      </c>
      <c r="E239" s="138" t="s">
        <v>1243</v>
      </c>
      <c r="F239" s="138"/>
      <c r="G239" s="138"/>
      <c r="H239" s="138" t="s">
        <v>233</v>
      </c>
      <c r="I239" s="138" t="s">
        <v>195</v>
      </c>
      <c r="J239" s="138">
        <v>2020</v>
      </c>
      <c r="K239" s="139">
        <v>1.386335403726708E-2</v>
      </c>
    </row>
    <row r="240" spans="1:11" x14ac:dyDescent="0.25">
      <c r="A240" s="138" t="s">
        <v>1262</v>
      </c>
      <c r="B240" s="138" t="s">
        <v>1263</v>
      </c>
      <c r="C240" s="138" t="s">
        <v>196</v>
      </c>
      <c r="D240" s="138" t="s">
        <v>1266</v>
      </c>
      <c r="E240" s="138" t="s">
        <v>1243</v>
      </c>
      <c r="F240" s="138"/>
      <c r="G240" s="138"/>
      <c r="H240" s="138" t="s">
        <v>233</v>
      </c>
      <c r="I240" s="138" t="s">
        <v>195</v>
      </c>
      <c r="J240" s="138">
        <v>2030</v>
      </c>
      <c r="K240" s="139">
        <v>1.386335403726708E-2</v>
      </c>
    </row>
    <row r="241" spans="1:11" x14ac:dyDescent="0.25">
      <c r="A241" s="138" t="s">
        <v>1262</v>
      </c>
      <c r="B241" s="138" t="s">
        <v>1263</v>
      </c>
      <c r="C241" s="138" t="s">
        <v>196</v>
      </c>
      <c r="D241" s="138" t="s">
        <v>1266</v>
      </c>
      <c r="E241" s="138" t="s">
        <v>1243</v>
      </c>
      <c r="F241" s="138"/>
      <c r="G241" s="138"/>
      <c r="H241" s="138" t="s">
        <v>233</v>
      </c>
      <c r="I241" s="138" t="s">
        <v>195</v>
      </c>
      <c r="J241" s="138">
        <v>2050</v>
      </c>
      <c r="K241" s="139">
        <v>1.386335403726708E-2</v>
      </c>
    </row>
    <row r="242" spans="1:11" x14ac:dyDescent="0.25">
      <c r="A242" s="138" t="s">
        <v>1262</v>
      </c>
      <c r="B242" s="138" t="s">
        <v>1263</v>
      </c>
      <c r="C242" s="138" t="s">
        <v>196</v>
      </c>
      <c r="D242" s="138" t="s">
        <v>1267</v>
      </c>
      <c r="E242" s="138" t="s">
        <v>1209</v>
      </c>
      <c r="F242" s="138"/>
      <c r="G242" s="138" t="s">
        <v>200</v>
      </c>
      <c r="H242" s="138"/>
      <c r="I242" s="138" t="s">
        <v>195</v>
      </c>
      <c r="J242" s="138">
        <v>2015</v>
      </c>
      <c r="K242" s="139">
        <v>18.600000000000001</v>
      </c>
    </row>
    <row r="243" spans="1:11" x14ac:dyDescent="0.25">
      <c r="A243" s="138" t="s">
        <v>1262</v>
      </c>
      <c r="B243" s="138" t="s">
        <v>1263</v>
      </c>
      <c r="C243" s="138" t="s">
        <v>196</v>
      </c>
      <c r="D243" s="138" t="s">
        <v>1267</v>
      </c>
      <c r="E243" s="138" t="s">
        <v>1209</v>
      </c>
      <c r="F243" s="138"/>
      <c r="G243" s="138" t="s">
        <v>200</v>
      </c>
      <c r="H243" s="138"/>
      <c r="I243" s="138" t="s">
        <v>195</v>
      </c>
      <c r="J243" s="138">
        <v>2020</v>
      </c>
      <c r="K243" s="139">
        <v>18.600000000000001</v>
      </c>
    </row>
    <row r="244" spans="1:11" x14ac:dyDescent="0.25">
      <c r="A244" s="138" t="s">
        <v>1262</v>
      </c>
      <c r="B244" s="138" t="s">
        <v>1263</v>
      </c>
      <c r="C244" s="138" t="s">
        <v>196</v>
      </c>
      <c r="D244" s="138" t="s">
        <v>1267</v>
      </c>
      <c r="E244" s="138" t="s">
        <v>1209</v>
      </c>
      <c r="F244" s="138"/>
      <c r="G244" s="138" t="s">
        <v>200</v>
      </c>
      <c r="H244" s="138"/>
      <c r="I244" s="138" t="s">
        <v>195</v>
      </c>
      <c r="J244" s="138">
        <v>2030</v>
      </c>
      <c r="K244" s="139">
        <v>18.600000000000001</v>
      </c>
    </row>
    <row r="245" spans="1:11" x14ac:dyDescent="0.25">
      <c r="A245" s="138" t="s">
        <v>1262</v>
      </c>
      <c r="B245" s="138" t="s">
        <v>1263</v>
      </c>
      <c r="C245" s="138" t="s">
        <v>196</v>
      </c>
      <c r="D245" s="138" t="s">
        <v>1267</v>
      </c>
      <c r="E245" s="138" t="s">
        <v>1209</v>
      </c>
      <c r="F245" s="138"/>
      <c r="G245" s="138" t="s">
        <v>200</v>
      </c>
      <c r="H245" s="138"/>
      <c r="I245" s="138" t="s">
        <v>195</v>
      </c>
      <c r="J245" s="138">
        <v>2050</v>
      </c>
      <c r="K245" s="139">
        <v>18.600000000000001</v>
      </c>
    </row>
    <row r="246" spans="1:11" x14ac:dyDescent="0.25">
      <c r="A246" s="138" t="s">
        <v>1262</v>
      </c>
      <c r="B246" s="138" t="s">
        <v>1263</v>
      </c>
      <c r="C246" s="138" t="s">
        <v>196</v>
      </c>
      <c r="D246" s="138" t="s">
        <v>1268</v>
      </c>
      <c r="E246" s="138" t="s">
        <v>1206</v>
      </c>
      <c r="F246" s="138"/>
      <c r="G246" s="138" t="s">
        <v>1248</v>
      </c>
      <c r="H246" s="138"/>
      <c r="I246" s="138" t="s">
        <v>195</v>
      </c>
      <c r="J246" s="138">
        <v>2015</v>
      </c>
      <c r="K246" s="139">
        <v>1</v>
      </c>
    </row>
    <row r="247" spans="1:11" x14ac:dyDescent="0.25">
      <c r="A247" s="138" t="s">
        <v>1262</v>
      </c>
      <c r="B247" s="138" t="s">
        <v>1263</v>
      </c>
      <c r="C247" s="138" t="s">
        <v>196</v>
      </c>
      <c r="D247" s="138" t="s">
        <v>1268</v>
      </c>
      <c r="E247" s="138" t="s">
        <v>1206</v>
      </c>
      <c r="F247" s="138"/>
      <c r="G247" s="138" t="s">
        <v>1248</v>
      </c>
      <c r="H247" s="138"/>
      <c r="I247" s="138" t="s">
        <v>195</v>
      </c>
      <c r="J247" s="138">
        <v>2020</v>
      </c>
      <c r="K247" s="139">
        <v>1</v>
      </c>
    </row>
    <row r="248" spans="1:11" x14ac:dyDescent="0.25">
      <c r="A248" s="138" t="s">
        <v>1262</v>
      </c>
      <c r="B248" s="138" t="s">
        <v>1263</v>
      </c>
      <c r="C248" s="138" t="s">
        <v>196</v>
      </c>
      <c r="D248" s="138" t="s">
        <v>1268</v>
      </c>
      <c r="E248" s="138" t="s">
        <v>1206</v>
      </c>
      <c r="F248" s="138"/>
      <c r="G248" s="138" t="s">
        <v>1248</v>
      </c>
      <c r="H248" s="138"/>
      <c r="I248" s="138" t="s">
        <v>195</v>
      </c>
      <c r="J248" s="138">
        <v>2030</v>
      </c>
      <c r="K248" s="139">
        <v>1</v>
      </c>
    </row>
    <row r="249" spans="1:11" x14ac:dyDescent="0.25">
      <c r="A249" s="138" t="s">
        <v>1262</v>
      </c>
      <c r="B249" s="138" t="s">
        <v>1263</v>
      </c>
      <c r="C249" s="138" t="s">
        <v>196</v>
      </c>
      <c r="D249" s="138" t="s">
        <v>1268</v>
      </c>
      <c r="E249" s="138" t="s">
        <v>1206</v>
      </c>
      <c r="F249" s="138"/>
      <c r="G249" s="138" t="s">
        <v>1248</v>
      </c>
      <c r="H249" s="138"/>
      <c r="I249" s="138" t="s">
        <v>195</v>
      </c>
      <c r="J249" s="138">
        <v>2050</v>
      </c>
      <c r="K249" s="139">
        <v>1</v>
      </c>
    </row>
    <row r="250" spans="1:11" x14ac:dyDescent="0.25">
      <c r="A250" s="138" t="s">
        <v>1262</v>
      </c>
      <c r="B250" s="138" t="s">
        <v>1263</v>
      </c>
      <c r="C250" s="138" t="s">
        <v>196</v>
      </c>
      <c r="D250" s="138" t="s">
        <v>1269</v>
      </c>
      <c r="E250" s="138" t="s">
        <v>1270</v>
      </c>
      <c r="F250" s="138"/>
      <c r="G250" s="138" t="s">
        <v>1271</v>
      </c>
      <c r="H250" s="138" t="s">
        <v>1272</v>
      </c>
      <c r="I250" s="138" t="s">
        <v>195</v>
      </c>
      <c r="J250" s="138">
        <v>2015</v>
      </c>
      <c r="K250" s="139">
        <v>4.83</v>
      </c>
    </row>
    <row r="251" spans="1:11" x14ac:dyDescent="0.25">
      <c r="A251" s="138" t="s">
        <v>1262</v>
      </c>
      <c r="B251" s="138" t="s">
        <v>1263</v>
      </c>
      <c r="C251" s="138" t="s">
        <v>196</v>
      </c>
      <c r="D251" s="138" t="s">
        <v>1269</v>
      </c>
      <c r="E251" s="138" t="s">
        <v>1270</v>
      </c>
      <c r="F251" s="138"/>
      <c r="G251" s="138" t="s">
        <v>1271</v>
      </c>
      <c r="H251" s="138" t="s">
        <v>1272</v>
      </c>
      <c r="I251" s="138" t="s">
        <v>195</v>
      </c>
      <c r="J251" s="138">
        <v>2020</v>
      </c>
      <c r="K251" s="139">
        <v>4.83</v>
      </c>
    </row>
    <row r="252" spans="1:11" x14ac:dyDescent="0.25">
      <c r="A252" s="138" t="s">
        <v>1262</v>
      </c>
      <c r="B252" s="138" t="s">
        <v>1263</v>
      </c>
      <c r="C252" s="138" t="s">
        <v>196</v>
      </c>
      <c r="D252" s="138" t="s">
        <v>1269</v>
      </c>
      <c r="E252" s="138" t="s">
        <v>1270</v>
      </c>
      <c r="F252" s="138"/>
      <c r="G252" s="138" t="s">
        <v>1271</v>
      </c>
      <c r="H252" s="138" t="s">
        <v>1272</v>
      </c>
      <c r="I252" s="138" t="s">
        <v>195</v>
      </c>
      <c r="J252" s="138">
        <v>2030</v>
      </c>
      <c r="K252" s="139">
        <v>4.83</v>
      </c>
    </row>
    <row r="253" spans="1:11" x14ac:dyDescent="0.25">
      <c r="A253" s="138" t="s">
        <v>1262</v>
      </c>
      <c r="B253" s="138" t="s">
        <v>1263</v>
      </c>
      <c r="C253" s="138" t="s">
        <v>196</v>
      </c>
      <c r="D253" s="138" t="s">
        <v>1269</v>
      </c>
      <c r="E253" s="138" t="s">
        <v>1270</v>
      </c>
      <c r="F253" s="138"/>
      <c r="G253" s="138" t="s">
        <v>1271</v>
      </c>
      <c r="H253" s="138" t="s">
        <v>1272</v>
      </c>
      <c r="I253" s="138" t="s">
        <v>195</v>
      </c>
      <c r="J253" s="138">
        <v>2050</v>
      </c>
      <c r="K253" s="139">
        <v>4.83</v>
      </c>
    </row>
    <row r="254" spans="1:11" x14ac:dyDescent="0.25">
      <c r="A254" s="138" t="s">
        <v>1262</v>
      </c>
      <c r="B254" s="138" t="s">
        <v>1263</v>
      </c>
      <c r="C254" s="138" t="s">
        <v>196</v>
      </c>
      <c r="D254" s="138" t="s">
        <v>1273</v>
      </c>
      <c r="E254" s="138" t="s">
        <v>1222</v>
      </c>
      <c r="F254" s="138"/>
      <c r="G254" s="138" t="s">
        <v>1217</v>
      </c>
      <c r="H254" s="138"/>
      <c r="I254" s="138" t="s">
        <v>195</v>
      </c>
      <c r="J254" s="138">
        <v>2015</v>
      </c>
      <c r="K254" s="139">
        <v>1</v>
      </c>
    </row>
    <row r="255" spans="1:11" x14ac:dyDescent="0.25">
      <c r="A255" s="138" t="s">
        <v>1262</v>
      </c>
      <c r="B255" s="138" t="s">
        <v>1263</v>
      </c>
      <c r="C255" s="138" t="s">
        <v>196</v>
      </c>
      <c r="D255" s="138" t="s">
        <v>1273</v>
      </c>
      <c r="E255" s="138" t="s">
        <v>1222</v>
      </c>
      <c r="F255" s="138"/>
      <c r="G255" s="138" t="s">
        <v>1217</v>
      </c>
      <c r="H255" s="138"/>
      <c r="I255" s="138" t="s">
        <v>195</v>
      </c>
      <c r="J255" s="138">
        <v>2020</v>
      </c>
      <c r="K255" s="139">
        <v>1</v>
      </c>
    </row>
    <row r="256" spans="1:11" x14ac:dyDescent="0.25">
      <c r="A256" s="138" t="s">
        <v>1262</v>
      </c>
      <c r="B256" s="138" t="s">
        <v>1263</v>
      </c>
      <c r="C256" s="138" t="s">
        <v>196</v>
      </c>
      <c r="D256" s="138" t="s">
        <v>1273</v>
      </c>
      <c r="E256" s="138" t="s">
        <v>1222</v>
      </c>
      <c r="F256" s="138"/>
      <c r="G256" s="138" t="s">
        <v>1217</v>
      </c>
      <c r="H256" s="138"/>
      <c r="I256" s="138" t="s">
        <v>195</v>
      </c>
      <c r="J256" s="138">
        <v>2030</v>
      </c>
      <c r="K256" s="139">
        <v>1</v>
      </c>
    </row>
    <row r="257" spans="1:11" x14ac:dyDescent="0.25">
      <c r="A257" s="138" t="s">
        <v>1262</v>
      </c>
      <c r="B257" s="138" t="s">
        <v>1263</v>
      </c>
      <c r="C257" s="138" t="s">
        <v>196</v>
      </c>
      <c r="D257" s="138" t="s">
        <v>1273</v>
      </c>
      <c r="E257" s="138" t="s">
        <v>1222</v>
      </c>
      <c r="F257" s="138"/>
      <c r="G257" s="138" t="s">
        <v>1217</v>
      </c>
      <c r="H257" s="138"/>
      <c r="I257" s="138" t="s">
        <v>195</v>
      </c>
      <c r="J257" s="138">
        <v>2050</v>
      </c>
      <c r="K257" s="139">
        <v>1</v>
      </c>
    </row>
    <row r="258" spans="1:11" x14ac:dyDescent="0.25">
      <c r="A258" s="138" t="s">
        <v>1262</v>
      </c>
      <c r="B258" s="138" t="s">
        <v>1263</v>
      </c>
      <c r="C258" s="138" t="s">
        <v>196</v>
      </c>
      <c r="D258" s="138" t="s">
        <v>201</v>
      </c>
      <c r="E258" s="138" t="s">
        <v>203</v>
      </c>
      <c r="F258" s="138"/>
      <c r="G258" s="138"/>
      <c r="H258" s="138"/>
      <c r="I258" s="138" t="s">
        <v>195</v>
      </c>
      <c r="J258" s="138">
        <v>2015</v>
      </c>
      <c r="K258" s="139">
        <v>1</v>
      </c>
    </row>
    <row r="259" spans="1:11" x14ac:dyDescent="0.25">
      <c r="A259" s="138" t="s">
        <v>1262</v>
      </c>
      <c r="B259" s="138" t="s">
        <v>1263</v>
      </c>
      <c r="C259" s="138" t="s">
        <v>196</v>
      </c>
      <c r="D259" s="138" t="s">
        <v>201</v>
      </c>
      <c r="E259" s="138" t="s">
        <v>203</v>
      </c>
      <c r="F259" s="138"/>
      <c r="G259" s="138"/>
      <c r="H259" s="138"/>
      <c r="I259" s="138" t="s">
        <v>195</v>
      </c>
      <c r="J259" s="138">
        <v>2020</v>
      </c>
      <c r="K259" s="139">
        <v>1</v>
      </c>
    </row>
    <row r="260" spans="1:11" x14ac:dyDescent="0.25">
      <c r="A260" s="138" t="s">
        <v>1262</v>
      </c>
      <c r="B260" s="138" t="s">
        <v>1263</v>
      </c>
      <c r="C260" s="138" t="s">
        <v>196</v>
      </c>
      <c r="D260" s="138" t="s">
        <v>201</v>
      </c>
      <c r="E260" s="138" t="s">
        <v>203</v>
      </c>
      <c r="F260" s="138"/>
      <c r="G260" s="138"/>
      <c r="H260" s="138"/>
      <c r="I260" s="138" t="s">
        <v>195</v>
      </c>
      <c r="J260" s="138">
        <v>2030</v>
      </c>
      <c r="K260" s="139">
        <v>1</v>
      </c>
    </row>
    <row r="261" spans="1:11" x14ac:dyDescent="0.25">
      <c r="A261" s="138" t="s">
        <v>1262</v>
      </c>
      <c r="B261" s="138" t="s">
        <v>1263</v>
      </c>
      <c r="C261" s="138" t="s">
        <v>196</v>
      </c>
      <c r="D261" s="138" t="s">
        <v>201</v>
      </c>
      <c r="E261" s="138" t="s">
        <v>203</v>
      </c>
      <c r="F261" s="138"/>
      <c r="G261" s="138"/>
      <c r="H261" s="138"/>
      <c r="I261" s="138" t="s">
        <v>195</v>
      </c>
      <c r="J261" s="138">
        <v>2050</v>
      </c>
      <c r="K261" s="139">
        <v>1</v>
      </c>
    </row>
    <row r="262" spans="1:11" x14ac:dyDescent="0.25">
      <c r="A262" s="138" t="s">
        <v>1262</v>
      </c>
      <c r="B262" s="138" t="s">
        <v>1263</v>
      </c>
      <c r="C262" s="138" t="s">
        <v>196</v>
      </c>
      <c r="D262" s="138" t="s">
        <v>1218</v>
      </c>
      <c r="E262" s="138" t="s">
        <v>1206</v>
      </c>
      <c r="F262" s="138"/>
      <c r="G262" s="138"/>
      <c r="H262" s="138"/>
      <c r="I262" s="138" t="s">
        <v>195</v>
      </c>
      <c r="J262" s="138">
        <v>2015</v>
      </c>
      <c r="K262" s="139">
        <v>0</v>
      </c>
    </row>
    <row r="263" spans="1:11" x14ac:dyDescent="0.25">
      <c r="A263" s="138" t="s">
        <v>1262</v>
      </c>
      <c r="B263" s="138" t="s">
        <v>1263</v>
      </c>
      <c r="C263" s="138" t="s">
        <v>196</v>
      </c>
      <c r="D263" s="138" t="s">
        <v>1218</v>
      </c>
      <c r="E263" s="138" t="s">
        <v>1206</v>
      </c>
      <c r="F263" s="138"/>
      <c r="G263" s="138"/>
      <c r="H263" s="138"/>
      <c r="I263" s="138" t="s">
        <v>195</v>
      </c>
      <c r="J263" s="138">
        <v>2020</v>
      </c>
      <c r="K263" s="139">
        <v>0</v>
      </c>
    </row>
    <row r="264" spans="1:11" x14ac:dyDescent="0.25">
      <c r="A264" s="138" t="s">
        <v>1262</v>
      </c>
      <c r="B264" s="138" t="s">
        <v>1263</v>
      </c>
      <c r="C264" s="138" t="s">
        <v>196</v>
      </c>
      <c r="D264" s="138" t="s">
        <v>1218</v>
      </c>
      <c r="E264" s="138" t="s">
        <v>1206</v>
      </c>
      <c r="F264" s="138"/>
      <c r="G264" s="138"/>
      <c r="H264" s="138"/>
      <c r="I264" s="138" t="s">
        <v>195</v>
      </c>
      <c r="J264" s="138">
        <v>2030</v>
      </c>
      <c r="K264" s="139">
        <v>0</v>
      </c>
    </row>
    <row r="265" spans="1:11" x14ac:dyDescent="0.25">
      <c r="A265" s="138" t="s">
        <v>1262</v>
      </c>
      <c r="B265" s="138" t="s">
        <v>1263</v>
      </c>
      <c r="C265" s="138" t="s">
        <v>196</v>
      </c>
      <c r="D265" s="138" t="s">
        <v>1218</v>
      </c>
      <c r="E265" s="138" t="s">
        <v>1206</v>
      </c>
      <c r="F265" s="138"/>
      <c r="G265" s="138"/>
      <c r="H265" s="138"/>
      <c r="I265" s="138" t="s">
        <v>195</v>
      </c>
      <c r="J265" s="138">
        <v>2050</v>
      </c>
      <c r="K265" s="139">
        <v>0</v>
      </c>
    </row>
    <row r="266" spans="1:11" x14ac:dyDescent="0.25">
      <c r="A266" s="138" t="s">
        <v>1262</v>
      </c>
      <c r="B266" s="138" t="s">
        <v>1263</v>
      </c>
      <c r="C266" s="138" t="s">
        <v>196</v>
      </c>
      <c r="D266" s="138" t="s">
        <v>1274</v>
      </c>
      <c r="E266" s="138" t="s">
        <v>1243</v>
      </c>
      <c r="F266" s="138"/>
      <c r="G266" s="138" t="s">
        <v>380</v>
      </c>
      <c r="H266" s="138"/>
      <c r="I266" s="138" t="s">
        <v>990</v>
      </c>
      <c r="J266" s="138">
        <v>2020</v>
      </c>
      <c r="K266" s="139">
        <v>1.25</v>
      </c>
    </row>
    <row r="267" spans="1:11" x14ac:dyDescent="0.25">
      <c r="A267" s="138" t="s">
        <v>1262</v>
      </c>
      <c r="B267" s="138" t="s">
        <v>1263</v>
      </c>
      <c r="C267" s="138" t="s">
        <v>196</v>
      </c>
      <c r="D267" s="138" t="s">
        <v>1274</v>
      </c>
      <c r="E267" s="138" t="s">
        <v>1243</v>
      </c>
      <c r="F267" s="138"/>
      <c r="G267" s="138" t="s">
        <v>380</v>
      </c>
      <c r="H267" s="138"/>
      <c r="I267" s="138" t="s">
        <v>990</v>
      </c>
      <c r="J267" s="138">
        <v>2050</v>
      </c>
      <c r="K267" s="139">
        <v>1.25</v>
      </c>
    </row>
    <row r="268" spans="1:11" x14ac:dyDescent="0.25">
      <c r="A268" s="138" t="s">
        <v>1262</v>
      </c>
      <c r="B268" s="138" t="s">
        <v>1263</v>
      </c>
      <c r="C268" s="138" t="s">
        <v>196</v>
      </c>
      <c r="D268" s="138" t="s">
        <v>1274</v>
      </c>
      <c r="E268" s="138" t="s">
        <v>1243</v>
      </c>
      <c r="F268" s="138"/>
      <c r="G268" s="138" t="s">
        <v>380</v>
      </c>
      <c r="H268" s="138"/>
      <c r="I268" s="138" t="s">
        <v>991</v>
      </c>
      <c r="J268" s="138">
        <v>2020</v>
      </c>
      <c r="K268" s="139">
        <v>2</v>
      </c>
    </row>
    <row r="269" spans="1:11" x14ac:dyDescent="0.25">
      <c r="A269" s="138" t="s">
        <v>1262</v>
      </c>
      <c r="B269" s="138" t="s">
        <v>1263</v>
      </c>
      <c r="C269" s="138" t="s">
        <v>196</v>
      </c>
      <c r="D269" s="138" t="s">
        <v>1274</v>
      </c>
      <c r="E269" s="138" t="s">
        <v>1243</v>
      </c>
      <c r="F269" s="138"/>
      <c r="G269" s="138" t="s">
        <v>380</v>
      </c>
      <c r="H269" s="138"/>
      <c r="I269" s="138" t="s">
        <v>991</v>
      </c>
      <c r="J269" s="138">
        <v>2050</v>
      </c>
      <c r="K269" s="139">
        <v>2</v>
      </c>
    </row>
    <row r="270" spans="1:11" x14ac:dyDescent="0.25">
      <c r="A270" s="138" t="s">
        <v>1262</v>
      </c>
      <c r="B270" s="138" t="s">
        <v>1263</v>
      </c>
      <c r="C270" s="138" t="s">
        <v>196</v>
      </c>
      <c r="D270" s="138" t="s">
        <v>1274</v>
      </c>
      <c r="E270" s="138" t="s">
        <v>1243</v>
      </c>
      <c r="F270" s="138"/>
      <c r="G270" s="138" t="s">
        <v>380</v>
      </c>
      <c r="H270" s="138"/>
      <c r="I270" s="138" t="s">
        <v>195</v>
      </c>
      <c r="J270" s="138">
        <v>2015</v>
      </c>
      <c r="K270" s="139">
        <v>1.625</v>
      </c>
    </row>
    <row r="271" spans="1:11" x14ac:dyDescent="0.25">
      <c r="A271" s="138" t="s">
        <v>1262</v>
      </c>
      <c r="B271" s="138" t="s">
        <v>1263</v>
      </c>
      <c r="C271" s="138" t="s">
        <v>196</v>
      </c>
      <c r="D271" s="138" t="s">
        <v>1274</v>
      </c>
      <c r="E271" s="138" t="s">
        <v>1243</v>
      </c>
      <c r="F271" s="138"/>
      <c r="G271" s="138" t="s">
        <v>380</v>
      </c>
      <c r="H271" s="138"/>
      <c r="I271" s="138" t="s">
        <v>195</v>
      </c>
      <c r="J271" s="138">
        <v>2020</v>
      </c>
      <c r="K271" s="139">
        <v>1.625</v>
      </c>
    </row>
    <row r="272" spans="1:11" x14ac:dyDescent="0.25">
      <c r="A272" s="138" t="s">
        <v>1262</v>
      </c>
      <c r="B272" s="138" t="s">
        <v>1263</v>
      </c>
      <c r="C272" s="138" t="s">
        <v>196</v>
      </c>
      <c r="D272" s="138" t="s">
        <v>1274</v>
      </c>
      <c r="E272" s="138" t="s">
        <v>1243</v>
      </c>
      <c r="F272" s="138"/>
      <c r="G272" s="138" t="s">
        <v>380</v>
      </c>
      <c r="H272" s="138"/>
      <c r="I272" s="138" t="s">
        <v>195</v>
      </c>
      <c r="J272" s="138">
        <v>2030</v>
      </c>
      <c r="K272" s="139">
        <v>1.625</v>
      </c>
    </row>
    <row r="273" spans="1:11" x14ac:dyDescent="0.25">
      <c r="A273" s="138" t="s">
        <v>1262</v>
      </c>
      <c r="B273" s="138" t="s">
        <v>1263</v>
      </c>
      <c r="C273" s="138" t="s">
        <v>196</v>
      </c>
      <c r="D273" s="138" t="s">
        <v>1274</v>
      </c>
      <c r="E273" s="138" t="s">
        <v>1243</v>
      </c>
      <c r="F273" s="138"/>
      <c r="G273" s="138" t="s">
        <v>380</v>
      </c>
      <c r="H273" s="138"/>
      <c r="I273" s="138" t="s">
        <v>195</v>
      </c>
      <c r="J273" s="138">
        <v>2050</v>
      </c>
      <c r="K273" s="139">
        <v>1.625</v>
      </c>
    </row>
    <row r="274" spans="1:11" x14ac:dyDescent="0.25">
      <c r="A274" s="138" t="s">
        <v>1262</v>
      </c>
      <c r="B274" s="138" t="s">
        <v>1263</v>
      </c>
      <c r="C274" s="138" t="s">
        <v>196</v>
      </c>
      <c r="D274" s="138" t="s">
        <v>1275</v>
      </c>
      <c r="E274" s="138" t="s">
        <v>1216</v>
      </c>
      <c r="F274" s="138"/>
      <c r="G274" s="138"/>
      <c r="H274" s="138">
        <v>5</v>
      </c>
      <c r="I274" s="138" t="s">
        <v>195</v>
      </c>
      <c r="J274" s="138">
        <v>2015</v>
      </c>
      <c r="K274" s="139">
        <v>6529.1925465838513</v>
      </c>
    </row>
    <row r="275" spans="1:11" x14ac:dyDescent="0.25">
      <c r="A275" s="138" t="s">
        <v>1262</v>
      </c>
      <c r="B275" s="138" t="s">
        <v>1263</v>
      </c>
      <c r="C275" s="138" t="s">
        <v>196</v>
      </c>
      <c r="D275" s="138" t="s">
        <v>1275</v>
      </c>
      <c r="E275" s="138" t="s">
        <v>1216</v>
      </c>
      <c r="F275" s="138"/>
      <c r="G275" s="138"/>
      <c r="H275" s="138">
        <v>5</v>
      </c>
      <c r="I275" s="138" t="s">
        <v>195</v>
      </c>
      <c r="J275" s="138">
        <v>2020</v>
      </c>
      <c r="K275" s="139">
        <v>6529.1925465838513</v>
      </c>
    </row>
    <row r="276" spans="1:11" x14ac:dyDescent="0.25">
      <c r="A276" s="138" t="s">
        <v>1262</v>
      </c>
      <c r="B276" s="138" t="s">
        <v>1263</v>
      </c>
      <c r="C276" s="138" t="s">
        <v>196</v>
      </c>
      <c r="D276" s="138" t="s">
        <v>1275</v>
      </c>
      <c r="E276" s="138" t="s">
        <v>1216</v>
      </c>
      <c r="F276" s="138"/>
      <c r="G276" s="138"/>
      <c r="H276" s="138">
        <v>5</v>
      </c>
      <c r="I276" s="138" t="s">
        <v>195</v>
      </c>
      <c r="J276" s="138">
        <v>2030</v>
      </c>
      <c r="K276" s="139">
        <v>6529.1925465838513</v>
      </c>
    </row>
    <row r="277" spans="1:11" x14ac:dyDescent="0.25">
      <c r="A277" s="138" t="s">
        <v>1262</v>
      </c>
      <c r="B277" s="138" t="s">
        <v>1263</v>
      </c>
      <c r="C277" s="138" t="s">
        <v>196</v>
      </c>
      <c r="D277" s="138" t="s">
        <v>1275</v>
      </c>
      <c r="E277" s="138" t="s">
        <v>1216</v>
      </c>
      <c r="F277" s="138"/>
      <c r="G277" s="138"/>
      <c r="H277" s="138">
        <v>5</v>
      </c>
      <c r="I277" s="138" t="s">
        <v>195</v>
      </c>
      <c r="J277" s="138">
        <v>2050</v>
      </c>
      <c r="K277" s="139">
        <v>6529.1925465838513</v>
      </c>
    </row>
    <row r="278" spans="1:11" x14ac:dyDescent="0.25">
      <c r="A278" s="138" t="s">
        <v>1262</v>
      </c>
      <c r="B278" s="138" t="s">
        <v>1263</v>
      </c>
      <c r="C278" s="138" t="s">
        <v>196</v>
      </c>
      <c r="D278" s="138" t="s">
        <v>1219</v>
      </c>
      <c r="E278" s="138" t="s">
        <v>1220</v>
      </c>
      <c r="F278" s="138"/>
      <c r="G278" s="138"/>
      <c r="H278" s="138"/>
      <c r="I278" s="138" t="s">
        <v>195</v>
      </c>
      <c r="J278" s="138">
        <v>2015</v>
      </c>
      <c r="K278" s="139">
        <v>10</v>
      </c>
    </row>
    <row r="279" spans="1:11" x14ac:dyDescent="0.25">
      <c r="A279" s="138" t="s">
        <v>1262</v>
      </c>
      <c r="B279" s="138" t="s">
        <v>1263</v>
      </c>
      <c r="C279" s="138" t="s">
        <v>196</v>
      </c>
      <c r="D279" s="138" t="s">
        <v>1219</v>
      </c>
      <c r="E279" s="138" t="s">
        <v>1220</v>
      </c>
      <c r="F279" s="138"/>
      <c r="G279" s="138"/>
      <c r="H279" s="138"/>
      <c r="I279" s="138" t="s">
        <v>195</v>
      </c>
      <c r="J279" s="138">
        <v>2020</v>
      </c>
      <c r="K279" s="139">
        <v>10</v>
      </c>
    </row>
    <row r="280" spans="1:11" x14ac:dyDescent="0.25">
      <c r="A280" s="138" t="s">
        <v>1262</v>
      </c>
      <c r="B280" s="138" t="s">
        <v>1263</v>
      </c>
      <c r="C280" s="138" t="s">
        <v>196</v>
      </c>
      <c r="D280" s="138" t="s">
        <v>1219</v>
      </c>
      <c r="E280" s="138" t="s">
        <v>1220</v>
      </c>
      <c r="F280" s="138"/>
      <c r="G280" s="138"/>
      <c r="H280" s="138"/>
      <c r="I280" s="138" t="s">
        <v>195</v>
      </c>
      <c r="J280" s="138">
        <v>2030</v>
      </c>
      <c r="K280" s="139">
        <v>10</v>
      </c>
    </row>
    <row r="281" spans="1:11" x14ac:dyDescent="0.25">
      <c r="A281" s="138" t="s">
        <v>1262</v>
      </c>
      <c r="B281" s="138" t="s">
        <v>1263</v>
      </c>
      <c r="C281" s="138" t="s">
        <v>196</v>
      </c>
      <c r="D281" s="138" t="s">
        <v>1219</v>
      </c>
      <c r="E281" s="138" t="s">
        <v>1220</v>
      </c>
      <c r="F281" s="138"/>
      <c r="G281" s="138"/>
      <c r="H281" s="138"/>
      <c r="I281" s="138" t="s">
        <v>195</v>
      </c>
      <c r="J281" s="138">
        <v>2050</v>
      </c>
      <c r="K281" s="139">
        <v>10</v>
      </c>
    </row>
    <row r="282" spans="1:11" x14ac:dyDescent="0.25">
      <c r="A282" s="138" t="s">
        <v>1262</v>
      </c>
      <c r="B282" s="138" t="s">
        <v>1263</v>
      </c>
      <c r="C282" s="138" t="s">
        <v>196</v>
      </c>
      <c r="D282" s="138" t="s">
        <v>216</v>
      </c>
      <c r="E282" s="138" t="s">
        <v>203</v>
      </c>
      <c r="F282" s="138"/>
      <c r="G282" s="138"/>
      <c r="H282" s="138"/>
      <c r="I282" s="138" t="s">
        <v>195</v>
      </c>
      <c r="J282" s="138">
        <v>2015</v>
      </c>
      <c r="K282" s="139">
        <v>20</v>
      </c>
    </row>
    <row r="283" spans="1:11" x14ac:dyDescent="0.25">
      <c r="A283" s="138" t="s">
        <v>1262</v>
      </c>
      <c r="B283" s="138" t="s">
        <v>1263</v>
      </c>
      <c r="C283" s="138" t="s">
        <v>196</v>
      </c>
      <c r="D283" s="138" t="s">
        <v>216</v>
      </c>
      <c r="E283" s="138" t="s">
        <v>203</v>
      </c>
      <c r="F283" s="138"/>
      <c r="G283" s="138"/>
      <c r="H283" s="138"/>
      <c r="I283" s="138" t="s">
        <v>195</v>
      </c>
      <c r="J283" s="138">
        <v>2020</v>
      </c>
      <c r="K283" s="139">
        <v>20</v>
      </c>
    </row>
    <row r="284" spans="1:11" x14ac:dyDescent="0.25">
      <c r="A284" s="138" t="s">
        <v>1262</v>
      </c>
      <c r="B284" s="138" t="s">
        <v>1263</v>
      </c>
      <c r="C284" s="138" t="s">
        <v>196</v>
      </c>
      <c r="D284" s="138" t="s">
        <v>216</v>
      </c>
      <c r="E284" s="138" t="s">
        <v>203</v>
      </c>
      <c r="F284" s="138"/>
      <c r="G284" s="138"/>
      <c r="H284" s="138"/>
      <c r="I284" s="138" t="s">
        <v>195</v>
      </c>
      <c r="J284" s="138">
        <v>2030</v>
      </c>
      <c r="K284" s="139">
        <v>20</v>
      </c>
    </row>
    <row r="285" spans="1:11" x14ac:dyDescent="0.25">
      <c r="A285" s="138" t="s">
        <v>1262</v>
      </c>
      <c r="B285" s="138" t="s">
        <v>1263</v>
      </c>
      <c r="C285" s="138" t="s">
        <v>196</v>
      </c>
      <c r="D285" s="138" t="s">
        <v>216</v>
      </c>
      <c r="E285" s="138" t="s">
        <v>203</v>
      </c>
      <c r="F285" s="138"/>
      <c r="G285" s="138"/>
      <c r="H285" s="138"/>
      <c r="I285" s="138" t="s">
        <v>195</v>
      </c>
      <c r="J285" s="138">
        <v>2050</v>
      </c>
      <c r="K285" s="139">
        <v>20</v>
      </c>
    </row>
    <row r="286" spans="1:11" x14ac:dyDescent="0.25">
      <c r="A286" s="138" t="s">
        <v>1262</v>
      </c>
      <c r="B286" s="138" t="s">
        <v>1263</v>
      </c>
      <c r="C286" s="138" t="s">
        <v>234</v>
      </c>
      <c r="D286" s="138" t="s">
        <v>1229</v>
      </c>
      <c r="E286" s="138" t="s">
        <v>1224</v>
      </c>
      <c r="F286" s="138"/>
      <c r="G286" s="138"/>
      <c r="H286" s="138"/>
      <c r="I286" s="138" t="s">
        <v>195</v>
      </c>
      <c r="J286" s="138">
        <v>2015</v>
      </c>
      <c r="K286" s="139">
        <v>6.5224785347593564</v>
      </c>
    </row>
    <row r="287" spans="1:11" x14ac:dyDescent="0.25">
      <c r="A287" s="138" t="s">
        <v>1262</v>
      </c>
      <c r="B287" s="138" t="s">
        <v>1263</v>
      </c>
      <c r="C287" s="138" t="s">
        <v>234</v>
      </c>
      <c r="D287" s="138" t="s">
        <v>1229</v>
      </c>
      <c r="E287" s="138" t="s">
        <v>1224</v>
      </c>
      <c r="F287" s="138"/>
      <c r="G287" s="138"/>
      <c r="H287" s="138"/>
      <c r="I287" s="138" t="s">
        <v>195</v>
      </c>
      <c r="J287" s="138">
        <v>2020</v>
      </c>
      <c r="K287" s="139">
        <v>6.5224785347593564</v>
      </c>
    </row>
    <row r="288" spans="1:11" x14ac:dyDescent="0.25">
      <c r="A288" s="138" t="s">
        <v>1262</v>
      </c>
      <c r="B288" s="138" t="s">
        <v>1263</v>
      </c>
      <c r="C288" s="138" t="s">
        <v>234</v>
      </c>
      <c r="D288" s="138" t="s">
        <v>1229</v>
      </c>
      <c r="E288" s="138" t="s">
        <v>1224</v>
      </c>
      <c r="F288" s="138"/>
      <c r="G288" s="138"/>
      <c r="H288" s="138"/>
      <c r="I288" s="138" t="s">
        <v>195</v>
      </c>
      <c r="J288" s="138">
        <v>2030</v>
      </c>
      <c r="K288" s="139">
        <v>6.5224785347593564</v>
      </c>
    </row>
    <row r="289" spans="1:11" x14ac:dyDescent="0.25">
      <c r="A289" s="138" t="s">
        <v>1262</v>
      </c>
      <c r="B289" s="138" t="s">
        <v>1263</v>
      </c>
      <c r="C289" s="138" t="s">
        <v>234</v>
      </c>
      <c r="D289" s="138" t="s">
        <v>1229</v>
      </c>
      <c r="E289" s="138" t="s">
        <v>1224</v>
      </c>
      <c r="F289" s="138"/>
      <c r="G289" s="138"/>
      <c r="H289" s="138"/>
      <c r="I289" s="138" t="s">
        <v>195</v>
      </c>
      <c r="J289" s="138">
        <v>2050</v>
      </c>
      <c r="K289" s="139">
        <v>6.5224785347593564</v>
      </c>
    </row>
    <row r="290" spans="1:11" x14ac:dyDescent="0.25">
      <c r="A290" s="138" t="s">
        <v>1262</v>
      </c>
      <c r="B290" s="138" t="s">
        <v>1263</v>
      </c>
      <c r="C290" s="138" t="s">
        <v>234</v>
      </c>
      <c r="D290" s="138" t="s">
        <v>1230</v>
      </c>
      <c r="E290" s="138" t="s">
        <v>1224</v>
      </c>
      <c r="F290" s="138"/>
      <c r="G290" s="138" t="s">
        <v>369</v>
      </c>
      <c r="H290" s="138"/>
      <c r="I290" s="138" t="s">
        <v>195</v>
      </c>
      <c r="J290" s="138">
        <v>2015</v>
      </c>
      <c r="K290" s="139">
        <v>0.64890000000000014</v>
      </c>
    </row>
    <row r="291" spans="1:11" x14ac:dyDescent="0.25">
      <c r="A291" s="138" t="s">
        <v>1262</v>
      </c>
      <c r="B291" s="138" t="s">
        <v>1263</v>
      </c>
      <c r="C291" s="138" t="s">
        <v>234</v>
      </c>
      <c r="D291" s="138" t="s">
        <v>1230</v>
      </c>
      <c r="E291" s="138" t="s">
        <v>1224</v>
      </c>
      <c r="F291" s="138"/>
      <c r="G291" s="138" t="s">
        <v>369</v>
      </c>
      <c r="H291" s="138"/>
      <c r="I291" s="138" t="s">
        <v>195</v>
      </c>
      <c r="J291" s="138">
        <v>2020</v>
      </c>
      <c r="K291" s="139">
        <v>0.7107</v>
      </c>
    </row>
    <row r="292" spans="1:11" x14ac:dyDescent="0.25">
      <c r="A292" s="138" t="s">
        <v>1262</v>
      </c>
      <c r="B292" s="138" t="s">
        <v>1263</v>
      </c>
      <c r="C292" s="138" t="s">
        <v>234</v>
      </c>
      <c r="D292" s="138" t="s">
        <v>1230</v>
      </c>
      <c r="E292" s="138" t="s">
        <v>1224</v>
      </c>
      <c r="F292" s="138"/>
      <c r="G292" s="138" t="s">
        <v>369</v>
      </c>
      <c r="H292" s="138"/>
      <c r="I292" s="138" t="s">
        <v>195</v>
      </c>
      <c r="J292" s="138">
        <v>2030</v>
      </c>
      <c r="K292" s="139">
        <v>1.0403</v>
      </c>
    </row>
    <row r="293" spans="1:11" x14ac:dyDescent="0.25">
      <c r="A293" s="138" t="s">
        <v>1262</v>
      </c>
      <c r="B293" s="138" t="s">
        <v>1263</v>
      </c>
      <c r="C293" s="138" t="s">
        <v>234</v>
      </c>
      <c r="D293" s="138" t="s">
        <v>1230</v>
      </c>
      <c r="E293" s="138" t="s">
        <v>1224</v>
      </c>
      <c r="F293" s="138"/>
      <c r="G293" s="138" t="s">
        <v>369</v>
      </c>
      <c r="H293" s="138"/>
      <c r="I293" s="138" t="s">
        <v>195</v>
      </c>
      <c r="J293" s="138">
        <v>2050</v>
      </c>
      <c r="K293" s="139">
        <v>1.2051000000000001</v>
      </c>
    </row>
    <row r="294" spans="1:11" x14ac:dyDescent="0.25">
      <c r="A294" s="138" t="s">
        <v>1262</v>
      </c>
      <c r="B294" s="138" t="s">
        <v>1263</v>
      </c>
      <c r="C294" s="138" t="s">
        <v>234</v>
      </c>
      <c r="D294" s="138" t="s">
        <v>1231</v>
      </c>
      <c r="E294" s="138" t="s">
        <v>1224</v>
      </c>
      <c r="F294" s="138"/>
      <c r="G294" s="138"/>
      <c r="H294" s="138"/>
      <c r="I294" s="138" t="s">
        <v>195</v>
      </c>
      <c r="J294" s="138">
        <v>2015</v>
      </c>
      <c r="K294" s="139">
        <v>0.41000000000000059</v>
      </c>
    </row>
    <row r="295" spans="1:11" x14ac:dyDescent="0.25">
      <c r="A295" s="138" t="s">
        <v>1262</v>
      </c>
      <c r="B295" s="138" t="s">
        <v>1263</v>
      </c>
      <c r="C295" s="138" t="s">
        <v>234</v>
      </c>
      <c r="D295" s="138" t="s">
        <v>1231</v>
      </c>
      <c r="E295" s="138" t="s">
        <v>1224</v>
      </c>
      <c r="F295" s="138"/>
      <c r="G295" s="138"/>
      <c r="H295" s="138"/>
      <c r="I295" s="138" t="s">
        <v>195</v>
      </c>
      <c r="J295" s="138">
        <v>2020</v>
      </c>
      <c r="K295" s="139">
        <v>0.41000000000000059</v>
      </c>
    </row>
    <row r="296" spans="1:11" x14ac:dyDescent="0.25">
      <c r="A296" s="138" t="s">
        <v>1262</v>
      </c>
      <c r="B296" s="138" t="s">
        <v>1263</v>
      </c>
      <c r="C296" s="138" t="s">
        <v>234</v>
      </c>
      <c r="D296" s="138" t="s">
        <v>1231</v>
      </c>
      <c r="E296" s="138" t="s">
        <v>1224</v>
      </c>
      <c r="F296" s="138"/>
      <c r="G296" s="138"/>
      <c r="H296" s="138"/>
      <c r="I296" s="138" t="s">
        <v>195</v>
      </c>
      <c r="J296" s="138">
        <v>2030</v>
      </c>
      <c r="K296" s="139">
        <v>0.41000000000000059</v>
      </c>
    </row>
    <row r="297" spans="1:11" x14ac:dyDescent="0.25">
      <c r="A297" s="138" t="s">
        <v>1262</v>
      </c>
      <c r="B297" s="138" t="s">
        <v>1263</v>
      </c>
      <c r="C297" s="138" t="s">
        <v>234</v>
      </c>
      <c r="D297" s="138" t="s">
        <v>1231</v>
      </c>
      <c r="E297" s="138" t="s">
        <v>1224</v>
      </c>
      <c r="F297" s="138"/>
      <c r="G297" s="138"/>
      <c r="H297" s="138"/>
      <c r="I297" s="138" t="s">
        <v>195</v>
      </c>
      <c r="J297" s="138">
        <v>2050</v>
      </c>
      <c r="K297" s="139">
        <v>0.41000000000000059</v>
      </c>
    </row>
    <row r="298" spans="1:11" x14ac:dyDescent="0.25">
      <c r="A298" s="138" t="s">
        <v>1262</v>
      </c>
      <c r="B298" s="138" t="s">
        <v>1263</v>
      </c>
      <c r="C298" s="138" t="s">
        <v>234</v>
      </c>
      <c r="D298" s="138" t="s">
        <v>1276</v>
      </c>
      <c r="E298" s="138" t="s">
        <v>980</v>
      </c>
      <c r="F298" s="138"/>
      <c r="G298" s="138" t="s">
        <v>1277</v>
      </c>
      <c r="H298" s="138" t="s">
        <v>1226</v>
      </c>
      <c r="I298" s="138" t="s">
        <v>195</v>
      </c>
      <c r="J298" s="138">
        <v>2015</v>
      </c>
      <c r="K298" s="139">
        <v>276050.42016806721</v>
      </c>
    </row>
    <row r="299" spans="1:11" x14ac:dyDescent="0.25">
      <c r="A299" s="138" t="s">
        <v>1262</v>
      </c>
      <c r="B299" s="138" t="s">
        <v>1263</v>
      </c>
      <c r="C299" s="138" t="s">
        <v>234</v>
      </c>
      <c r="D299" s="138" t="s">
        <v>1276</v>
      </c>
      <c r="E299" s="138" t="s">
        <v>980</v>
      </c>
      <c r="F299" s="138"/>
      <c r="G299" s="138" t="s">
        <v>1277</v>
      </c>
      <c r="H299" s="138" t="s">
        <v>1226</v>
      </c>
      <c r="I299" s="138" t="s">
        <v>195</v>
      </c>
      <c r="J299" s="138">
        <v>2020</v>
      </c>
      <c r="K299" s="139">
        <v>276050.42016806721</v>
      </c>
    </row>
    <row r="300" spans="1:11" x14ac:dyDescent="0.25">
      <c r="A300" s="138" t="s">
        <v>1262</v>
      </c>
      <c r="B300" s="138" t="s">
        <v>1263</v>
      </c>
      <c r="C300" s="138" t="s">
        <v>234</v>
      </c>
      <c r="D300" s="138" t="s">
        <v>1276</v>
      </c>
      <c r="E300" s="138" t="s">
        <v>980</v>
      </c>
      <c r="F300" s="138"/>
      <c r="G300" s="138" t="s">
        <v>1277</v>
      </c>
      <c r="H300" s="138" t="s">
        <v>1226</v>
      </c>
      <c r="I300" s="138" t="s">
        <v>195</v>
      </c>
      <c r="J300" s="138">
        <v>2030</v>
      </c>
      <c r="K300" s="139">
        <v>276050.42016806721</v>
      </c>
    </row>
    <row r="301" spans="1:11" x14ac:dyDescent="0.25">
      <c r="A301" s="138" t="s">
        <v>1262</v>
      </c>
      <c r="B301" s="138" t="s">
        <v>1263</v>
      </c>
      <c r="C301" s="138" t="s">
        <v>234</v>
      </c>
      <c r="D301" s="138" t="s">
        <v>1276</v>
      </c>
      <c r="E301" s="138" t="s">
        <v>980</v>
      </c>
      <c r="F301" s="138"/>
      <c r="G301" s="138" t="s">
        <v>1277</v>
      </c>
      <c r="H301" s="138" t="s">
        <v>1226</v>
      </c>
      <c r="I301" s="138" t="s">
        <v>195</v>
      </c>
      <c r="J301" s="138">
        <v>2050</v>
      </c>
      <c r="K301" s="139">
        <v>276050.42016806721</v>
      </c>
    </row>
    <row r="302" spans="1:11" x14ac:dyDescent="0.25">
      <c r="A302" s="138" t="s">
        <v>1262</v>
      </c>
      <c r="B302" s="138" t="s">
        <v>1263</v>
      </c>
      <c r="C302" s="138" t="s">
        <v>234</v>
      </c>
      <c r="D302" s="138" t="s">
        <v>1278</v>
      </c>
      <c r="E302" s="138" t="s">
        <v>1279</v>
      </c>
      <c r="F302" s="138"/>
      <c r="G302" s="138" t="s">
        <v>1277</v>
      </c>
      <c r="H302" s="138"/>
      <c r="I302" s="138" t="s">
        <v>195</v>
      </c>
      <c r="J302" s="138">
        <v>2015</v>
      </c>
      <c r="K302" s="139">
        <v>42.279411764705877</v>
      </c>
    </row>
    <row r="303" spans="1:11" x14ac:dyDescent="0.25">
      <c r="A303" s="138" t="s">
        <v>1262</v>
      </c>
      <c r="B303" s="138" t="s">
        <v>1263</v>
      </c>
      <c r="C303" s="138" t="s">
        <v>234</v>
      </c>
      <c r="D303" s="138" t="s">
        <v>1278</v>
      </c>
      <c r="E303" s="138" t="s">
        <v>1279</v>
      </c>
      <c r="F303" s="138"/>
      <c r="G303" s="138" t="s">
        <v>1277</v>
      </c>
      <c r="H303" s="138"/>
      <c r="I303" s="138" t="s">
        <v>195</v>
      </c>
      <c r="J303" s="138">
        <v>2020</v>
      </c>
      <c r="K303" s="139">
        <v>42.279411764705877</v>
      </c>
    </row>
    <row r="304" spans="1:11" x14ac:dyDescent="0.25">
      <c r="A304" s="138" t="s">
        <v>1262</v>
      </c>
      <c r="B304" s="138" t="s">
        <v>1263</v>
      </c>
      <c r="C304" s="138" t="s">
        <v>234</v>
      </c>
      <c r="D304" s="138" t="s">
        <v>1278</v>
      </c>
      <c r="E304" s="138" t="s">
        <v>1279</v>
      </c>
      <c r="F304" s="138"/>
      <c r="G304" s="138" t="s">
        <v>1277</v>
      </c>
      <c r="H304" s="138"/>
      <c r="I304" s="138" t="s">
        <v>195</v>
      </c>
      <c r="J304" s="138">
        <v>2030</v>
      </c>
      <c r="K304" s="139">
        <v>42.279411764705877</v>
      </c>
    </row>
    <row r="305" spans="1:11" x14ac:dyDescent="0.25">
      <c r="A305" s="138" t="s">
        <v>1262</v>
      </c>
      <c r="B305" s="138" t="s">
        <v>1263</v>
      </c>
      <c r="C305" s="138" t="s">
        <v>234</v>
      </c>
      <c r="D305" s="138" t="s">
        <v>1278</v>
      </c>
      <c r="E305" s="138" t="s">
        <v>1279</v>
      </c>
      <c r="F305" s="138"/>
      <c r="G305" s="138" t="s">
        <v>1277</v>
      </c>
      <c r="H305" s="138"/>
      <c r="I305" s="138" t="s">
        <v>195</v>
      </c>
      <c r="J305" s="138">
        <v>2050</v>
      </c>
      <c r="K305" s="139">
        <v>42.279411764705877</v>
      </c>
    </row>
    <row r="306" spans="1:11" x14ac:dyDescent="0.25">
      <c r="A306" s="138" t="s">
        <v>1262</v>
      </c>
      <c r="B306" s="138" t="s">
        <v>1263</v>
      </c>
      <c r="C306" s="138" t="s">
        <v>234</v>
      </c>
      <c r="D306" s="138" t="s">
        <v>1236</v>
      </c>
      <c r="E306" s="138" t="s">
        <v>1237</v>
      </c>
      <c r="F306" s="138"/>
      <c r="G306" s="138" t="s">
        <v>1280</v>
      </c>
      <c r="H306" s="138" t="s">
        <v>1226</v>
      </c>
      <c r="I306" s="138" t="s">
        <v>195</v>
      </c>
      <c r="J306" s="138">
        <v>2015</v>
      </c>
      <c r="K306" s="139">
        <v>49500.2802219816</v>
      </c>
    </row>
    <row r="307" spans="1:11" x14ac:dyDescent="0.25">
      <c r="A307" s="138" t="s">
        <v>1262</v>
      </c>
      <c r="B307" s="138" t="s">
        <v>1263</v>
      </c>
      <c r="C307" s="138" t="s">
        <v>234</v>
      </c>
      <c r="D307" s="138" t="s">
        <v>1236</v>
      </c>
      <c r="E307" s="138" t="s">
        <v>1237</v>
      </c>
      <c r="F307" s="138"/>
      <c r="G307" s="138" t="s">
        <v>1280</v>
      </c>
      <c r="H307" s="138" t="s">
        <v>1226</v>
      </c>
      <c r="I307" s="138" t="s">
        <v>195</v>
      </c>
      <c r="J307" s="138">
        <v>2020</v>
      </c>
      <c r="K307" s="139">
        <v>49903.784321360479</v>
      </c>
    </row>
    <row r="308" spans="1:11" x14ac:dyDescent="0.25">
      <c r="A308" s="138" t="s">
        <v>1262</v>
      </c>
      <c r="B308" s="138" t="s">
        <v>1263</v>
      </c>
      <c r="C308" s="138" t="s">
        <v>234</v>
      </c>
      <c r="D308" s="138" t="s">
        <v>1236</v>
      </c>
      <c r="E308" s="138" t="s">
        <v>1237</v>
      </c>
      <c r="F308" s="138"/>
      <c r="G308" s="138" t="s">
        <v>1280</v>
      </c>
      <c r="H308" s="138" t="s">
        <v>1226</v>
      </c>
      <c r="I308" s="138" t="s">
        <v>195</v>
      </c>
      <c r="J308" s="138">
        <v>2030</v>
      </c>
      <c r="K308" s="139">
        <v>52055.806184714507</v>
      </c>
    </row>
    <row r="309" spans="1:11" x14ac:dyDescent="0.25">
      <c r="A309" s="138" t="s">
        <v>1262</v>
      </c>
      <c r="B309" s="138" t="s">
        <v>1263</v>
      </c>
      <c r="C309" s="138" t="s">
        <v>234</v>
      </c>
      <c r="D309" s="138" t="s">
        <v>1236</v>
      </c>
      <c r="E309" s="138" t="s">
        <v>1237</v>
      </c>
      <c r="F309" s="138"/>
      <c r="G309" s="138" t="s">
        <v>1280</v>
      </c>
      <c r="H309" s="138" t="s">
        <v>1226</v>
      </c>
      <c r="I309" s="138" t="s">
        <v>195</v>
      </c>
      <c r="J309" s="138">
        <v>2050</v>
      </c>
      <c r="K309" s="139">
        <v>53131.817116391518</v>
      </c>
    </row>
    <row r="310" spans="1:11" x14ac:dyDescent="0.25">
      <c r="A310" s="138" t="s">
        <v>1262</v>
      </c>
      <c r="B310" s="138" t="s">
        <v>1263</v>
      </c>
      <c r="C310" s="138" t="s">
        <v>234</v>
      </c>
      <c r="D310" s="138" t="s">
        <v>1281</v>
      </c>
      <c r="E310" s="138" t="s">
        <v>1257</v>
      </c>
      <c r="F310" s="138"/>
      <c r="G310" s="138" t="s">
        <v>1280</v>
      </c>
      <c r="H310" s="138"/>
      <c r="I310" s="138" t="s">
        <v>195</v>
      </c>
      <c r="J310" s="138">
        <v>2015</v>
      </c>
      <c r="K310" s="139">
        <v>7.5813785347593576</v>
      </c>
    </row>
    <row r="311" spans="1:11" x14ac:dyDescent="0.25">
      <c r="A311" s="138" t="s">
        <v>1262</v>
      </c>
      <c r="B311" s="138" t="s">
        <v>1263</v>
      </c>
      <c r="C311" s="138" t="s">
        <v>234</v>
      </c>
      <c r="D311" s="138" t="s">
        <v>1281</v>
      </c>
      <c r="E311" s="138" t="s">
        <v>1257</v>
      </c>
      <c r="F311" s="138"/>
      <c r="G311" s="138" t="s">
        <v>1280</v>
      </c>
      <c r="H311" s="138"/>
      <c r="I311" s="138" t="s">
        <v>195</v>
      </c>
      <c r="J311" s="138">
        <v>2020</v>
      </c>
      <c r="K311" s="139">
        <v>7.6431785347593566</v>
      </c>
    </row>
    <row r="312" spans="1:11" x14ac:dyDescent="0.25">
      <c r="A312" s="138" t="s">
        <v>1262</v>
      </c>
      <c r="B312" s="138" t="s">
        <v>1263</v>
      </c>
      <c r="C312" s="138" t="s">
        <v>234</v>
      </c>
      <c r="D312" s="138" t="s">
        <v>1281</v>
      </c>
      <c r="E312" s="138" t="s">
        <v>1257</v>
      </c>
      <c r="F312" s="138"/>
      <c r="G312" s="138" t="s">
        <v>1280</v>
      </c>
      <c r="H312" s="138"/>
      <c r="I312" s="138" t="s">
        <v>195</v>
      </c>
      <c r="J312" s="138">
        <v>2030</v>
      </c>
      <c r="K312" s="139">
        <v>7.9727785347593567</v>
      </c>
    </row>
    <row r="313" spans="1:11" x14ac:dyDescent="0.25">
      <c r="A313" s="138" t="s">
        <v>1262</v>
      </c>
      <c r="B313" s="138" t="s">
        <v>1263</v>
      </c>
      <c r="C313" s="138" t="s">
        <v>234</v>
      </c>
      <c r="D313" s="138" t="s">
        <v>1281</v>
      </c>
      <c r="E313" s="138" t="s">
        <v>1257</v>
      </c>
      <c r="F313" s="138"/>
      <c r="G313" s="138" t="s">
        <v>1280</v>
      </c>
      <c r="H313" s="138"/>
      <c r="I313" s="138" t="s">
        <v>195</v>
      </c>
      <c r="J313" s="138">
        <v>2050</v>
      </c>
      <c r="K313" s="139">
        <v>8.1375785347593563</v>
      </c>
    </row>
    <row r="314" spans="1:11" x14ac:dyDescent="0.25">
      <c r="A314" s="138" t="s">
        <v>1262</v>
      </c>
      <c r="B314" s="138" t="s">
        <v>1263</v>
      </c>
      <c r="C314" s="138" t="s">
        <v>189</v>
      </c>
      <c r="D314" s="138" t="s">
        <v>1258</v>
      </c>
      <c r="E314" s="138" t="s">
        <v>1259</v>
      </c>
      <c r="F314" s="138"/>
      <c r="G314" s="138" t="s">
        <v>393</v>
      </c>
      <c r="H314" s="138" t="s">
        <v>408</v>
      </c>
      <c r="I314" s="138" t="s">
        <v>990</v>
      </c>
      <c r="J314" s="138">
        <v>2020</v>
      </c>
      <c r="K314" s="139">
        <v>1.8</v>
      </c>
    </row>
    <row r="315" spans="1:11" x14ac:dyDescent="0.25">
      <c r="A315" s="138" t="s">
        <v>1262</v>
      </c>
      <c r="B315" s="138" t="s">
        <v>1263</v>
      </c>
      <c r="C315" s="138" t="s">
        <v>189</v>
      </c>
      <c r="D315" s="138" t="s">
        <v>1258</v>
      </c>
      <c r="E315" s="138" t="s">
        <v>1259</v>
      </c>
      <c r="F315" s="138"/>
      <c r="G315" s="138" t="s">
        <v>393</v>
      </c>
      <c r="H315" s="138" t="s">
        <v>408</v>
      </c>
      <c r="I315" s="138" t="s">
        <v>990</v>
      </c>
      <c r="J315" s="138">
        <v>2050</v>
      </c>
      <c r="K315" s="139">
        <v>1.8</v>
      </c>
    </row>
    <row r="316" spans="1:11" x14ac:dyDescent="0.25">
      <c r="A316" s="138" t="s">
        <v>1262</v>
      </c>
      <c r="B316" s="138" t="s">
        <v>1263</v>
      </c>
      <c r="C316" s="138" t="s">
        <v>189</v>
      </c>
      <c r="D316" s="138" t="s">
        <v>1258</v>
      </c>
      <c r="E316" s="138" t="s">
        <v>1259</v>
      </c>
      <c r="F316" s="138"/>
      <c r="G316" s="138" t="s">
        <v>393</v>
      </c>
      <c r="H316" s="138" t="s">
        <v>408</v>
      </c>
      <c r="I316" s="138" t="s">
        <v>991</v>
      </c>
      <c r="J316" s="138">
        <v>2020</v>
      </c>
      <c r="K316" s="139">
        <v>9.1999999999999993</v>
      </c>
    </row>
    <row r="317" spans="1:11" x14ac:dyDescent="0.25">
      <c r="A317" s="138" t="s">
        <v>1262</v>
      </c>
      <c r="B317" s="138" t="s">
        <v>1263</v>
      </c>
      <c r="C317" s="138" t="s">
        <v>189</v>
      </c>
      <c r="D317" s="138" t="s">
        <v>1258</v>
      </c>
      <c r="E317" s="138" t="s">
        <v>1259</v>
      </c>
      <c r="F317" s="138"/>
      <c r="G317" s="138" t="s">
        <v>393</v>
      </c>
      <c r="H317" s="138" t="s">
        <v>408</v>
      </c>
      <c r="I317" s="138" t="s">
        <v>991</v>
      </c>
      <c r="J317" s="138">
        <v>2050</v>
      </c>
      <c r="K317" s="139">
        <v>9.1999999999999993</v>
      </c>
    </row>
    <row r="318" spans="1:11" x14ac:dyDescent="0.25">
      <c r="A318" s="138" t="s">
        <v>1262</v>
      </c>
      <c r="B318" s="138" t="s">
        <v>1263</v>
      </c>
      <c r="C318" s="138" t="s">
        <v>189</v>
      </c>
      <c r="D318" s="138" t="s">
        <v>1258</v>
      </c>
      <c r="E318" s="138" t="s">
        <v>1259</v>
      </c>
      <c r="F318" s="138"/>
      <c r="G318" s="138" t="s">
        <v>393</v>
      </c>
      <c r="H318" s="138" t="s">
        <v>408</v>
      </c>
      <c r="I318" s="138" t="s">
        <v>195</v>
      </c>
      <c r="J318" s="138">
        <v>2015</v>
      </c>
      <c r="K318" s="139">
        <v>4</v>
      </c>
    </row>
    <row r="319" spans="1:11" x14ac:dyDescent="0.25">
      <c r="A319" s="138" t="s">
        <v>1262</v>
      </c>
      <c r="B319" s="138" t="s">
        <v>1263</v>
      </c>
      <c r="C319" s="138" t="s">
        <v>189</v>
      </c>
      <c r="D319" s="138" t="s">
        <v>1258</v>
      </c>
      <c r="E319" s="138" t="s">
        <v>1259</v>
      </c>
      <c r="F319" s="138"/>
      <c r="G319" s="138" t="s">
        <v>393</v>
      </c>
      <c r="H319" s="138" t="s">
        <v>408</v>
      </c>
      <c r="I319" s="138" t="s">
        <v>195</v>
      </c>
      <c r="J319" s="138">
        <v>2020</v>
      </c>
      <c r="K319" s="139">
        <v>4.4000000000000004</v>
      </c>
    </row>
    <row r="320" spans="1:11" x14ac:dyDescent="0.25">
      <c r="A320" s="138" t="s">
        <v>1262</v>
      </c>
      <c r="B320" s="138" t="s">
        <v>1263</v>
      </c>
      <c r="C320" s="138" t="s">
        <v>189</v>
      </c>
      <c r="D320" s="138" t="s">
        <v>1258</v>
      </c>
      <c r="E320" s="138" t="s">
        <v>1259</v>
      </c>
      <c r="F320" s="138"/>
      <c r="G320" s="138" t="s">
        <v>393</v>
      </c>
      <c r="H320" s="138" t="s">
        <v>408</v>
      </c>
      <c r="I320" s="138" t="s">
        <v>195</v>
      </c>
      <c r="J320" s="138">
        <v>2030</v>
      </c>
      <c r="K320" s="139">
        <v>4.4000000000000004</v>
      </c>
    </row>
    <row r="321" spans="1:11" x14ac:dyDescent="0.25">
      <c r="A321" s="138" t="s">
        <v>1262</v>
      </c>
      <c r="B321" s="138" t="s">
        <v>1263</v>
      </c>
      <c r="C321" s="138" t="s">
        <v>189</v>
      </c>
      <c r="D321" s="138" t="s">
        <v>1258</v>
      </c>
      <c r="E321" s="138" t="s">
        <v>1259</v>
      </c>
      <c r="F321" s="138"/>
      <c r="G321" s="138" t="s">
        <v>393</v>
      </c>
      <c r="H321" s="138" t="s">
        <v>408</v>
      </c>
      <c r="I321" s="138" t="s">
        <v>195</v>
      </c>
      <c r="J321" s="138">
        <v>2050</v>
      </c>
      <c r="K321" s="139">
        <v>4.4000000000000004</v>
      </c>
    </row>
    <row r="322" spans="1:11" x14ac:dyDescent="0.25">
      <c r="A322" s="138" t="s">
        <v>1282</v>
      </c>
      <c r="B322" s="138" t="s">
        <v>1283</v>
      </c>
      <c r="C322" s="138" t="s">
        <v>196</v>
      </c>
      <c r="D322" s="138" t="s">
        <v>1284</v>
      </c>
      <c r="E322" s="138" t="s">
        <v>1206</v>
      </c>
      <c r="F322" s="138"/>
      <c r="G322" s="138" t="s">
        <v>1285</v>
      </c>
      <c r="H322" s="138" t="s">
        <v>1286</v>
      </c>
      <c r="I322" s="138" t="s">
        <v>195</v>
      </c>
      <c r="J322" s="138">
        <v>2015</v>
      </c>
      <c r="K322" s="139">
        <v>1.003009027081244E-2</v>
      </c>
    </row>
    <row r="323" spans="1:11" x14ac:dyDescent="0.25">
      <c r="A323" s="138" t="s">
        <v>1282</v>
      </c>
      <c r="B323" s="138" t="s">
        <v>1283</v>
      </c>
      <c r="C323" s="138" t="s">
        <v>196</v>
      </c>
      <c r="D323" s="138" t="s">
        <v>1284</v>
      </c>
      <c r="E323" s="138" t="s">
        <v>1206</v>
      </c>
      <c r="F323" s="138"/>
      <c r="G323" s="138" t="s">
        <v>1285</v>
      </c>
      <c r="H323" s="138" t="s">
        <v>1286</v>
      </c>
      <c r="I323" s="138" t="s">
        <v>195</v>
      </c>
      <c r="J323" s="138">
        <v>2020</v>
      </c>
      <c r="K323" s="139">
        <v>1.003009027081244E-2</v>
      </c>
    </row>
    <row r="324" spans="1:11" x14ac:dyDescent="0.25">
      <c r="A324" s="138" t="s">
        <v>1282</v>
      </c>
      <c r="B324" s="138" t="s">
        <v>1283</v>
      </c>
      <c r="C324" s="138" t="s">
        <v>196</v>
      </c>
      <c r="D324" s="138" t="s">
        <v>1284</v>
      </c>
      <c r="E324" s="138" t="s">
        <v>1206</v>
      </c>
      <c r="F324" s="138"/>
      <c r="G324" s="138" t="s">
        <v>1285</v>
      </c>
      <c r="H324" s="138" t="s">
        <v>1286</v>
      </c>
      <c r="I324" s="138" t="s">
        <v>195</v>
      </c>
      <c r="J324" s="138">
        <v>2030</v>
      </c>
      <c r="K324" s="139">
        <v>1.003009027081244E-2</v>
      </c>
    </row>
    <row r="325" spans="1:11" x14ac:dyDescent="0.25">
      <c r="A325" s="138" t="s">
        <v>1282</v>
      </c>
      <c r="B325" s="138" t="s">
        <v>1283</v>
      </c>
      <c r="C325" s="138" t="s">
        <v>196</v>
      </c>
      <c r="D325" s="138" t="s">
        <v>1284</v>
      </c>
      <c r="E325" s="138" t="s">
        <v>1206</v>
      </c>
      <c r="F325" s="138"/>
      <c r="G325" s="138" t="s">
        <v>1285</v>
      </c>
      <c r="H325" s="138" t="s">
        <v>1286</v>
      </c>
      <c r="I325" s="138" t="s">
        <v>195</v>
      </c>
      <c r="J325" s="138">
        <v>2050</v>
      </c>
      <c r="K325" s="139">
        <v>1.003009027081244E-2</v>
      </c>
    </row>
    <row r="326" spans="1:11" x14ac:dyDescent="0.25">
      <c r="A326" s="138" t="s">
        <v>1282</v>
      </c>
      <c r="B326" s="138" t="s">
        <v>1283</v>
      </c>
      <c r="C326" s="138" t="s">
        <v>196</v>
      </c>
      <c r="D326" s="138" t="s">
        <v>1287</v>
      </c>
      <c r="E326" s="138" t="s">
        <v>1206</v>
      </c>
      <c r="F326" s="138"/>
      <c r="G326" s="138" t="s">
        <v>1288</v>
      </c>
      <c r="H326" s="138" t="s">
        <v>1289</v>
      </c>
      <c r="I326" s="138" t="s">
        <v>990</v>
      </c>
      <c r="J326" s="138">
        <v>2020</v>
      </c>
      <c r="K326" s="139">
        <v>3.2347041123370113E-2</v>
      </c>
    </row>
    <row r="327" spans="1:11" x14ac:dyDescent="0.25">
      <c r="A327" s="138" t="s">
        <v>1282</v>
      </c>
      <c r="B327" s="138" t="s">
        <v>1283</v>
      </c>
      <c r="C327" s="138" t="s">
        <v>196</v>
      </c>
      <c r="D327" s="138" t="s">
        <v>1287</v>
      </c>
      <c r="E327" s="138" t="s">
        <v>1206</v>
      </c>
      <c r="F327" s="138"/>
      <c r="G327" s="138" t="s">
        <v>1288</v>
      </c>
      <c r="H327" s="138" t="s">
        <v>1289</v>
      </c>
      <c r="I327" s="138" t="s">
        <v>990</v>
      </c>
      <c r="J327" s="138">
        <v>2050</v>
      </c>
      <c r="K327" s="139">
        <v>1.617352056168506E-2</v>
      </c>
    </row>
    <row r="328" spans="1:11" x14ac:dyDescent="0.25">
      <c r="A328" s="138" t="s">
        <v>1282</v>
      </c>
      <c r="B328" s="138" t="s">
        <v>1283</v>
      </c>
      <c r="C328" s="138" t="s">
        <v>196</v>
      </c>
      <c r="D328" s="138" t="s">
        <v>1287</v>
      </c>
      <c r="E328" s="138" t="s">
        <v>1206</v>
      </c>
      <c r="F328" s="138"/>
      <c r="G328" s="138" t="s">
        <v>1288</v>
      </c>
      <c r="H328" s="138" t="s">
        <v>1289</v>
      </c>
      <c r="I328" s="138" t="s">
        <v>991</v>
      </c>
      <c r="J328" s="138">
        <v>2020</v>
      </c>
      <c r="K328" s="139">
        <v>4.3129388164493493E-2</v>
      </c>
    </row>
    <row r="329" spans="1:11" x14ac:dyDescent="0.25">
      <c r="A329" s="138" t="s">
        <v>1282</v>
      </c>
      <c r="B329" s="138" t="s">
        <v>1283</v>
      </c>
      <c r="C329" s="138" t="s">
        <v>196</v>
      </c>
      <c r="D329" s="138" t="s">
        <v>1287</v>
      </c>
      <c r="E329" s="138" t="s">
        <v>1206</v>
      </c>
      <c r="F329" s="138"/>
      <c r="G329" s="138" t="s">
        <v>1288</v>
      </c>
      <c r="H329" s="138" t="s">
        <v>1289</v>
      </c>
      <c r="I329" s="138" t="s">
        <v>991</v>
      </c>
      <c r="J329" s="138">
        <v>2050</v>
      </c>
      <c r="K329" s="139">
        <v>3.2347041123370113E-2</v>
      </c>
    </row>
    <row r="330" spans="1:11" x14ac:dyDescent="0.25">
      <c r="A330" s="138" t="s">
        <v>1282</v>
      </c>
      <c r="B330" s="138" t="s">
        <v>1283</v>
      </c>
      <c r="C330" s="138" t="s">
        <v>196</v>
      </c>
      <c r="D330" s="138" t="s">
        <v>1287</v>
      </c>
      <c r="E330" s="138" t="s">
        <v>1206</v>
      </c>
      <c r="F330" s="138"/>
      <c r="G330" s="138" t="s">
        <v>1288</v>
      </c>
      <c r="H330" s="138" t="s">
        <v>1289</v>
      </c>
      <c r="I330" s="138" t="s">
        <v>195</v>
      </c>
      <c r="J330" s="138">
        <v>2015</v>
      </c>
      <c r="K330" s="139">
        <v>4.3129388164493493E-2</v>
      </c>
    </row>
    <row r="331" spans="1:11" x14ac:dyDescent="0.25">
      <c r="A331" s="138" t="s">
        <v>1282</v>
      </c>
      <c r="B331" s="138" t="s">
        <v>1283</v>
      </c>
      <c r="C331" s="138" t="s">
        <v>196</v>
      </c>
      <c r="D331" s="138" t="s">
        <v>1287</v>
      </c>
      <c r="E331" s="138" t="s">
        <v>1206</v>
      </c>
      <c r="F331" s="138"/>
      <c r="G331" s="138" t="s">
        <v>1288</v>
      </c>
      <c r="H331" s="138" t="s">
        <v>1289</v>
      </c>
      <c r="I331" s="138" t="s">
        <v>195</v>
      </c>
      <c r="J331" s="138">
        <v>2020</v>
      </c>
      <c r="K331" s="139">
        <v>4.3129388164493493E-2</v>
      </c>
    </row>
    <row r="332" spans="1:11" x14ac:dyDescent="0.25">
      <c r="A332" s="138" t="s">
        <v>1282</v>
      </c>
      <c r="B332" s="138" t="s">
        <v>1283</v>
      </c>
      <c r="C332" s="138" t="s">
        <v>196</v>
      </c>
      <c r="D332" s="138" t="s">
        <v>1287</v>
      </c>
      <c r="E332" s="138" t="s">
        <v>1206</v>
      </c>
      <c r="F332" s="138"/>
      <c r="G332" s="138" t="s">
        <v>1288</v>
      </c>
      <c r="H332" s="138" t="s">
        <v>1289</v>
      </c>
      <c r="I332" s="138" t="s">
        <v>195</v>
      </c>
      <c r="J332" s="138">
        <v>2030</v>
      </c>
      <c r="K332" s="139">
        <v>2.156469408224674E-2</v>
      </c>
    </row>
    <row r="333" spans="1:11" x14ac:dyDescent="0.25">
      <c r="A333" s="138" t="s">
        <v>1282</v>
      </c>
      <c r="B333" s="138" t="s">
        <v>1283</v>
      </c>
      <c r="C333" s="138" t="s">
        <v>196</v>
      </c>
      <c r="D333" s="138" t="s">
        <v>1287</v>
      </c>
      <c r="E333" s="138" t="s">
        <v>1206</v>
      </c>
      <c r="F333" s="138"/>
      <c r="G333" s="138" t="s">
        <v>1288</v>
      </c>
      <c r="H333" s="138" t="s">
        <v>1289</v>
      </c>
      <c r="I333" s="138" t="s">
        <v>195</v>
      </c>
      <c r="J333" s="138">
        <v>2050</v>
      </c>
      <c r="K333" s="139">
        <v>2.156469408224674E-2</v>
      </c>
    </row>
    <row r="334" spans="1:11" x14ac:dyDescent="0.25">
      <c r="A334" s="138" t="s">
        <v>1282</v>
      </c>
      <c r="B334" s="138" t="s">
        <v>1283</v>
      </c>
      <c r="C334" s="138" t="s">
        <v>196</v>
      </c>
      <c r="D334" s="138" t="s">
        <v>1290</v>
      </c>
      <c r="E334" s="138" t="s">
        <v>1206</v>
      </c>
      <c r="F334" s="138"/>
      <c r="G334" s="138"/>
      <c r="H334" s="138"/>
      <c r="I334" s="138" t="s">
        <v>195</v>
      </c>
      <c r="J334" s="138">
        <v>2015</v>
      </c>
      <c r="K334" s="139">
        <v>1</v>
      </c>
    </row>
    <row r="335" spans="1:11" x14ac:dyDescent="0.25">
      <c r="A335" s="138" t="s">
        <v>1282</v>
      </c>
      <c r="B335" s="138" t="s">
        <v>1283</v>
      </c>
      <c r="C335" s="138" t="s">
        <v>196</v>
      </c>
      <c r="D335" s="138" t="s">
        <v>1290</v>
      </c>
      <c r="E335" s="138" t="s">
        <v>1206</v>
      </c>
      <c r="F335" s="138"/>
      <c r="G335" s="138"/>
      <c r="H335" s="138"/>
      <c r="I335" s="138" t="s">
        <v>195</v>
      </c>
      <c r="J335" s="138">
        <v>2020</v>
      </c>
      <c r="K335" s="139">
        <v>100</v>
      </c>
    </row>
    <row r="336" spans="1:11" x14ac:dyDescent="0.25">
      <c r="A336" s="138" t="s">
        <v>1282</v>
      </c>
      <c r="B336" s="138" t="s">
        <v>1283</v>
      </c>
      <c r="C336" s="138" t="s">
        <v>196</v>
      </c>
      <c r="D336" s="138" t="s">
        <v>1290</v>
      </c>
      <c r="E336" s="138" t="s">
        <v>1206</v>
      </c>
      <c r="F336" s="138"/>
      <c r="G336" s="138"/>
      <c r="H336" s="138"/>
      <c r="I336" s="138" t="s">
        <v>195</v>
      </c>
      <c r="J336" s="138">
        <v>2030</v>
      </c>
      <c r="K336" s="139">
        <v>100</v>
      </c>
    </row>
    <row r="337" spans="1:11" x14ac:dyDescent="0.25">
      <c r="A337" s="138" t="s">
        <v>1282</v>
      </c>
      <c r="B337" s="138" t="s">
        <v>1283</v>
      </c>
      <c r="C337" s="138" t="s">
        <v>196</v>
      </c>
      <c r="D337" s="138" t="s">
        <v>1290</v>
      </c>
      <c r="E337" s="138" t="s">
        <v>1206</v>
      </c>
      <c r="F337" s="138"/>
      <c r="G337" s="138"/>
      <c r="H337" s="138"/>
      <c r="I337" s="138" t="s">
        <v>195</v>
      </c>
      <c r="J337" s="138">
        <v>2050</v>
      </c>
      <c r="K337" s="139">
        <v>100</v>
      </c>
    </row>
    <row r="338" spans="1:11" x14ac:dyDescent="0.25">
      <c r="A338" s="138" t="s">
        <v>1282</v>
      </c>
      <c r="B338" s="138" t="s">
        <v>1283</v>
      </c>
      <c r="C338" s="138" t="s">
        <v>196</v>
      </c>
      <c r="D338" s="138" t="s">
        <v>1291</v>
      </c>
      <c r="E338" s="138" t="s">
        <v>1206</v>
      </c>
      <c r="F338" s="138"/>
      <c r="G338" s="138" t="s">
        <v>372</v>
      </c>
      <c r="H338" s="138">
        <v>2</v>
      </c>
      <c r="I338" s="138" t="s">
        <v>195</v>
      </c>
      <c r="J338" s="138">
        <v>2015</v>
      </c>
      <c r="K338" s="139">
        <v>0.99</v>
      </c>
    </row>
    <row r="339" spans="1:11" x14ac:dyDescent="0.25">
      <c r="A339" s="138" t="s">
        <v>1282</v>
      </c>
      <c r="B339" s="138" t="s">
        <v>1283</v>
      </c>
      <c r="C339" s="138" t="s">
        <v>196</v>
      </c>
      <c r="D339" s="138" t="s">
        <v>1291</v>
      </c>
      <c r="E339" s="138" t="s">
        <v>1206</v>
      </c>
      <c r="F339" s="138"/>
      <c r="G339" s="138" t="s">
        <v>372</v>
      </c>
      <c r="H339" s="138">
        <v>2</v>
      </c>
      <c r="I339" s="138" t="s">
        <v>195</v>
      </c>
      <c r="J339" s="138">
        <v>2020</v>
      </c>
      <c r="K339" s="139">
        <v>0.99</v>
      </c>
    </row>
    <row r="340" spans="1:11" x14ac:dyDescent="0.25">
      <c r="A340" s="138" t="s">
        <v>1282</v>
      </c>
      <c r="B340" s="138" t="s">
        <v>1283</v>
      </c>
      <c r="C340" s="138" t="s">
        <v>196</v>
      </c>
      <c r="D340" s="138" t="s">
        <v>1291</v>
      </c>
      <c r="E340" s="138" t="s">
        <v>1206</v>
      </c>
      <c r="F340" s="138"/>
      <c r="G340" s="138" t="s">
        <v>372</v>
      </c>
      <c r="H340" s="138">
        <v>2</v>
      </c>
      <c r="I340" s="138" t="s">
        <v>195</v>
      </c>
      <c r="J340" s="138">
        <v>2030</v>
      </c>
      <c r="K340" s="139">
        <v>1</v>
      </c>
    </row>
    <row r="341" spans="1:11" x14ac:dyDescent="0.25">
      <c r="A341" s="138" t="s">
        <v>1282</v>
      </c>
      <c r="B341" s="138" t="s">
        <v>1283</v>
      </c>
      <c r="C341" s="138" t="s">
        <v>196</v>
      </c>
      <c r="D341" s="138" t="s">
        <v>1291</v>
      </c>
      <c r="E341" s="138" t="s">
        <v>1206</v>
      </c>
      <c r="F341" s="138"/>
      <c r="G341" s="138" t="s">
        <v>372</v>
      </c>
      <c r="H341" s="138">
        <v>2</v>
      </c>
      <c r="I341" s="138" t="s">
        <v>195</v>
      </c>
      <c r="J341" s="138">
        <v>2050</v>
      </c>
      <c r="K341" s="139">
        <v>1</v>
      </c>
    </row>
    <row r="342" spans="1:11" x14ac:dyDescent="0.25">
      <c r="A342" s="138" t="s">
        <v>1282</v>
      </c>
      <c r="B342" s="138" t="s">
        <v>1283</v>
      </c>
      <c r="C342" s="138" t="s">
        <v>196</v>
      </c>
      <c r="D342" s="138" t="s">
        <v>1292</v>
      </c>
      <c r="E342" s="138" t="s">
        <v>1293</v>
      </c>
      <c r="F342" s="138"/>
      <c r="G342" s="138" t="s">
        <v>1217</v>
      </c>
      <c r="H342" s="138"/>
      <c r="I342" s="138" t="s">
        <v>195</v>
      </c>
      <c r="J342" s="138">
        <v>2015</v>
      </c>
      <c r="K342" s="139">
        <v>594</v>
      </c>
    </row>
    <row r="343" spans="1:11" x14ac:dyDescent="0.25">
      <c r="A343" s="138" t="s">
        <v>1282</v>
      </c>
      <c r="B343" s="138" t="s">
        <v>1283</v>
      </c>
      <c r="C343" s="138" t="s">
        <v>196</v>
      </c>
      <c r="D343" s="138" t="s">
        <v>1292</v>
      </c>
      <c r="E343" s="138" t="s">
        <v>1293</v>
      </c>
      <c r="F343" s="138"/>
      <c r="G343" s="138" t="s">
        <v>1217</v>
      </c>
      <c r="H343" s="138"/>
      <c r="I343" s="138" t="s">
        <v>195</v>
      </c>
      <c r="J343" s="138">
        <v>2020</v>
      </c>
      <c r="K343" s="139">
        <v>594</v>
      </c>
    </row>
    <row r="344" spans="1:11" x14ac:dyDescent="0.25">
      <c r="A344" s="138" t="s">
        <v>1282</v>
      </c>
      <c r="B344" s="138" t="s">
        <v>1283</v>
      </c>
      <c r="C344" s="138" t="s">
        <v>196</v>
      </c>
      <c r="D344" s="138" t="s">
        <v>1292</v>
      </c>
      <c r="E344" s="138" t="s">
        <v>1293</v>
      </c>
      <c r="F344" s="138"/>
      <c r="G344" s="138" t="s">
        <v>1217</v>
      </c>
      <c r="H344" s="138"/>
      <c r="I344" s="138" t="s">
        <v>195</v>
      </c>
      <c r="J344" s="138">
        <v>2030</v>
      </c>
      <c r="K344" s="139">
        <v>594</v>
      </c>
    </row>
    <row r="345" spans="1:11" x14ac:dyDescent="0.25">
      <c r="A345" s="138" t="s">
        <v>1282</v>
      </c>
      <c r="B345" s="138" t="s">
        <v>1283</v>
      </c>
      <c r="C345" s="138" t="s">
        <v>196</v>
      </c>
      <c r="D345" s="138" t="s">
        <v>1292</v>
      </c>
      <c r="E345" s="138" t="s">
        <v>1293</v>
      </c>
      <c r="F345" s="138"/>
      <c r="G345" s="138" t="s">
        <v>1217</v>
      </c>
      <c r="H345" s="138"/>
      <c r="I345" s="138" t="s">
        <v>195</v>
      </c>
      <c r="J345" s="138">
        <v>2050</v>
      </c>
      <c r="K345" s="139">
        <v>594</v>
      </c>
    </row>
    <row r="346" spans="1:11" x14ac:dyDescent="0.25">
      <c r="A346" s="138" t="s">
        <v>1282</v>
      </c>
      <c r="B346" s="138" t="s">
        <v>1283</v>
      </c>
      <c r="C346" s="138" t="s">
        <v>196</v>
      </c>
      <c r="D346" s="138" t="s">
        <v>201</v>
      </c>
      <c r="E346" s="138" t="s">
        <v>203</v>
      </c>
      <c r="F346" s="138"/>
      <c r="G346" s="138"/>
      <c r="H346" s="138"/>
      <c r="I346" s="138" t="s">
        <v>195</v>
      </c>
      <c r="J346" s="138">
        <v>2015</v>
      </c>
      <c r="K346" s="139">
        <v>0.5</v>
      </c>
    </row>
    <row r="347" spans="1:11" x14ac:dyDescent="0.25">
      <c r="A347" s="138" t="s">
        <v>1282</v>
      </c>
      <c r="B347" s="138" t="s">
        <v>1283</v>
      </c>
      <c r="C347" s="138" t="s">
        <v>196</v>
      </c>
      <c r="D347" s="138" t="s">
        <v>201</v>
      </c>
      <c r="E347" s="138" t="s">
        <v>203</v>
      </c>
      <c r="F347" s="138"/>
      <c r="G347" s="138"/>
      <c r="H347" s="138"/>
      <c r="I347" s="138" t="s">
        <v>195</v>
      </c>
      <c r="J347" s="138">
        <v>2020</v>
      </c>
      <c r="K347" s="139">
        <v>0.5</v>
      </c>
    </row>
    <row r="348" spans="1:11" x14ac:dyDescent="0.25">
      <c r="A348" s="138" t="s">
        <v>1282</v>
      </c>
      <c r="B348" s="138" t="s">
        <v>1283</v>
      </c>
      <c r="C348" s="138" t="s">
        <v>196</v>
      </c>
      <c r="D348" s="138" t="s">
        <v>201</v>
      </c>
      <c r="E348" s="138" t="s">
        <v>203</v>
      </c>
      <c r="F348" s="138"/>
      <c r="G348" s="138"/>
      <c r="H348" s="138"/>
      <c r="I348" s="138" t="s">
        <v>195</v>
      </c>
      <c r="J348" s="138">
        <v>2030</v>
      </c>
      <c r="K348" s="139">
        <v>0.5</v>
      </c>
    </row>
    <row r="349" spans="1:11" x14ac:dyDescent="0.25">
      <c r="A349" s="138" t="s">
        <v>1282</v>
      </c>
      <c r="B349" s="138" t="s">
        <v>1283</v>
      </c>
      <c r="C349" s="138" t="s">
        <v>196</v>
      </c>
      <c r="D349" s="138" t="s">
        <v>201</v>
      </c>
      <c r="E349" s="138" t="s">
        <v>203</v>
      </c>
      <c r="F349" s="138"/>
      <c r="G349" s="138"/>
      <c r="H349" s="138"/>
      <c r="I349" s="138" t="s">
        <v>195</v>
      </c>
      <c r="J349" s="138">
        <v>2050</v>
      </c>
      <c r="K349" s="139">
        <v>0.5</v>
      </c>
    </row>
    <row r="350" spans="1:11" x14ac:dyDescent="0.25">
      <c r="A350" s="138" t="s">
        <v>1282</v>
      </c>
      <c r="B350" s="138" t="s">
        <v>1283</v>
      </c>
      <c r="C350" s="138" t="s">
        <v>196</v>
      </c>
      <c r="D350" s="138" t="s">
        <v>1294</v>
      </c>
      <c r="E350" s="138" t="s">
        <v>1295</v>
      </c>
      <c r="F350" s="138"/>
      <c r="G350" s="138"/>
      <c r="H350" s="138"/>
      <c r="I350" s="138" t="s">
        <v>195</v>
      </c>
      <c r="J350" s="138">
        <v>2015</v>
      </c>
      <c r="K350" s="139">
        <v>1</v>
      </c>
    </row>
    <row r="351" spans="1:11" x14ac:dyDescent="0.25">
      <c r="A351" s="138" t="s">
        <v>1282</v>
      </c>
      <c r="B351" s="138" t="s">
        <v>1283</v>
      </c>
      <c r="C351" s="138" t="s">
        <v>196</v>
      </c>
      <c r="D351" s="138" t="s">
        <v>1294</v>
      </c>
      <c r="E351" s="138" t="s">
        <v>1295</v>
      </c>
      <c r="F351" s="138"/>
      <c r="G351" s="138"/>
      <c r="H351" s="138"/>
      <c r="I351" s="138" t="s">
        <v>195</v>
      </c>
      <c r="J351" s="138">
        <v>2020</v>
      </c>
      <c r="K351" s="139">
        <v>1</v>
      </c>
    </row>
    <row r="352" spans="1:11" x14ac:dyDescent="0.25">
      <c r="A352" s="138" t="s">
        <v>1282</v>
      </c>
      <c r="B352" s="138" t="s">
        <v>1283</v>
      </c>
      <c r="C352" s="138" t="s">
        <v>196</v>
      </c>
      <c r="D352" s="138" t="s">
        <v>1294</v>
      </c>
      <c r="E352" s="138" t="s">
        <v>1295</v>
      </c>
      <c r="F352" s="138"/>
      <c r="G352" s="138"/>
      <c r="H352" s="138"/>
      <c r="I352" s="138" t="s">
        <v>195</v>
      </c>
      <c r="J352" s="138">
        <v>2030</v>
      </c>
      <c r="K352" s="139">
        <v>1</v>
      </c>
    </row>
    <row r="353" spans="1:11" x14ac:dyDescent="0.25">
      <c r="A353" s="138" t="s">
        <v>1282</v>
      </c>
      <c r="B353" s="138" t="s">
        <v>1283</v>
      </c>
      <c r="C353" s="138" t="s">
        <v>196</v>
      </c>
      <c r="D353" s="138" t="s">
        <v>1294</v>
      </c>
      <c r="E353" s="138" t="s">
        <v>1295</v>
      </c>
      <c r="F353" s="138"/>
      <c r="G353" s="138"/>
      <c r="H353" s="138"/>
      <c r="I353" s="138" t="s">
        <v>195</v>
      </c>
      <c r="J353" s="138">
        <v>2050</v>
      </c>
      <c r="K353" s="139">
        <v>1</v>
      </c>
    </row>
    <row r="354" spans="1:11" x14ac:dyDescent="0.25">
      <c r="A354" s="138" t="s">
        <v>1282</v>
      </c>
      <c r="B354" s="138" t="s">
        <v>1283</v>
      </c>
      <c r="C354" s="138" t="s">
        <v>196</v>
      </c>
      <c r="D354" s="138" t="s">
        <v>1296</v>
      </c>
      <c r="E354" s="138" t="s">
        <v>1206</v>
      </c>
      <c r="F354" s="138"/>
      <c r="G354" s="138"/>
      <c r="H354" s="138" t="s">
        <v>1286</v>
      </c>
      <c r="I354" s="138" t="s">
        <v>195</v>
      </c>
      <c r="J354" s="138">
        <v>2015</v>
      </c>
      <c r="K354" s="139">
        <v>0</v>
      </c>
    </row>
    <row r="355" spans="1:11" x14ac:dyDescent="0.25">
      <c r="A355" s="138" t="s">
        <v>1282</v>
      </c>
      <c r="B355" s="138" t="s">
        <v>1283</v>
      </c>
      <c r="C355" s="138" t="s">
        <v>196</v>
      </c>
      <c r="D355" s="138" t="s">
        <v>1296</v>
      </c>
      <c r="E355" s="138" t="s">
        <v>1206</v>
      </c>
      <c r="F355" s="138"/>
      <c r="G355" s="138"/>
      <c r="H355" s="138" t="s">
        <v>1286</v>
      </c>
      <c r="I355" s="138" t="s">
        <v>195</v>
      </c>
      <c r="J355" s="138">
        <v>2020</v>
      </c>
      <c r="K355" s="139">
        <v>0</v>
      </c>
    </row>
    <row r="356" spans="1:11" x14ac:dyDescent="0.25">
      <c r="A356" s="138" t="s">
        <v>1282</v>
      </c>
      <c r="B356" s="138" t="s">
        <v>1283</v>
      </c>
      <c r="C356" s="138" t="s">
        <v>196</v>
      </c>
      <c r="D356" s="138" t="s">
        <v>1296</v>
      </c>
      <c r="E356" s="138" t="s">
        <v>1206</v>
      </c>
      <c r="F356" s="138"/>
      <c r="G356" s="138"/>
      <c r="H356" s="138" t="s">
        <v>1286</v>
      </c>
      <c r="I356" s="138" t="s">
        <v>195</v>
      </c>
      <c r="J356" s="138">
        <v>2030</v>
      </c>
      <c r="K356" s="139">
        <v>0</v>
      </c>
    </row>
    <row r="357" spans="1:11" x14ac:dyDescent="0.25">
      <c r="A357" s="138" t="s">
        <v>1282</v>
      </c>
      <c r="B357" s="138" t="s">
        <v>1283</v>
      </c>
      <c r="C357" s="138" t="s">
        <v>196</v>
      </c>
      <c r="D357" s="138" t="s">
        <v>1296</v>
      </c>
      <c r="E357" s="138" t="s">
        <v>1206</v>
      </c>
      <c r="F357" s="138"/>
      <c r="G357" s="138"/>
      <c r="H357" s="138" t="s">
        <v>1286</v>
      </c>
      <c r="I357" s="138" t="s">
        <v>195</v>
      </c>
      <c r="J357" s="138">
        <v>2050</v>
      </c>
      <c r="K357" s="139">
        <v>0</v>
      </c>
    </row>
    <row r="358" spans="1:11" x14ac:dyDescent="0.25">
      <c r="A358" s="138" t="s">
        <v>1282</v>
      </c>
      <c r="B358" s="138" t="s">
        <v>1283</v>
      </c>
      <c r="C358" s="138" t="s">
        <v>196</v>
      </c>
      <c r="D358" s="138" t="s">
        <v>355</v>
      </c>
      <c r="E358" s="138" t="s">
        <v>1295</v>
      </c>
      <c r="F358" s="138"/>
      <c r="G358" s="138"/>
      <c r="H358" s="138"/>
      <c r="I358" s="138" t="s">
        <v>195</v>
      </c>
      <c r="J358" s="138">
        <v>2015</v>
      </c>
      <c r="K358" s="139">
        <v>1</v>
      </c>
    </row>
    <row r="359" spans="1:11" x14ac:dyDescent="0.25">
      <c r="A359" s="138" t="s">
        <v>1282</v>
      </c>
      <c r="B359" s="138" t="s">
        <v>1283</v>
      </c>
      <c r="C359" s="138" t="s">
        <v>196</v>
      </c>
      <c r="D359" s="138" t="s">
        <v>355</v>
      </c>
      <c r="E359" s="138" t="s">
        <v>1295</v>
      </c>
      <c r="F359" s="138"/>
      <c r="G359" s="138"/>
      <c r="H359" s="138"/>
      <c r="I359" s="138" t="s">
        <v>195</v>
      </c>
      <c r="J359" s="138">
        <v>2020</v>
      </c>
      <c r="K359" s="139">
        <v>1</v>
      </c>
    </row>
    <row r="360" spans="1:11" x14ac:dyDescent="0.25">
      <c r="A360" s="138" t="s">
        <v>1282</v>
      </c>
      <c r="B360" s="138" t="s">
        <v>1283</v>
      </c>
      <c r="C360" s="138" t="s">
        <v>196</v>
      </c>
      <c r="D360" s="138" t="s">
        <v>355</v>
      </c>
      <c r="E360" s="138" t="s">
        <v>1295</v>
      </c>
      <c r="F360" s="138"/>
      <c r="G360" s="138"/>
      <c r="H360" s="138"/>
      <c r="I360" s="138" t="s">
        <v>195</v>
      </c>
      <c r="J360" s="138">
        <v>2030</v>
      </c>
      <c r="K360" s="139">
        <v>1</v>
      </c>
    </row>
    <row r="361" spans="1:11" x14ac:dyDescent="0.25">
      <c r="A361" s="138" t="s">
        <v>1282</v>
      </c>
      <c r="B361" s="138" t="s">
        <v>1283</v>
      </c>
      <c r="C361" s="138" t="s">
        <v>196</v>
      </c>
      <c r="D361" s="138" t="s">
        <v>355</v>
      </c>
      <c r="E361" s="138" t="s">
        <v>1295</v>
      </c>
      <c r="F361" s="138"/>
      <c r="G361" s="138"/>
      <c r="H361" s="138"/>
      <c r="I361" s="138" t="s">
        <v>195</v>
      </c>
      <c r="J361" s="138">
        <v>2050</v>
      </c>
      <c r="K361" s="139">
        <v>1</v>
      </c>
    </row>
    <row r="362" spans="1:11" x14ac:dyDescent="0.25">
      <c r="A362" s="138" t="s">
        <v>1282</v>
      </c>
      <c r="B362" s="138" t="s">
        <v>1283</v>
      </c>
      <c r="C362" s="138" t="s">
        <v>196</v>
      </c>
      <c r="D362" s="138" t="s">
        <v>216</v>
      </c>
      <c r="E362" s="138" t="s">
        <v>203</v>
      </c>
      <c r="F362" s="138"/>
      <c r="G362" s="138"/>
      <c r="H362" s="138"/>
      <c r="I362" s="138" t="s">
        <v>195</v>
      </c>
      <c r="J362" s="138">
        <v>2015</v>
      </c>
      <c r="K362" s="139">
        <v>15</v>
      </c>
    </row>
    <row r="363" spans="1:11" x14ac:dyDescent="0.25">
      <c r="A363" s="138" t="s">
        <v>1282</v>
      </c>
      <c r="B363" s="138" t="s">
        <v>1283</v>
      </c>
      <c r="C363" s="138" t="s">
        <v>196</v>
      </c>
      <c r="D363" s="138" t="s">
        <v>216</v>
      </c>
      <c r="E363" s="138" t="s">
        <v>203</v>
      </c>
      <c r="F363" s="138"/>
      <c r="G363" s="138"/>
      <c r="H363" s="138"/>
      <c r="I363" s="138" t="s">
        <v>195</v>
      </c>
      <c r="J363" s="138">
        <v>2020</v>
      </c>
      <c r="K363" s="139">
        <v>15</v>
      </c>
    </row>
    <row r="364" spans="1:11" x14ac:dyDescent="0.25">
      <c r="A364" s="138" t="s">
        <v>1282</v>
      </c>
      <c r="B364" s="138" t="s">
        <v>1283</v>
      </c>
      <c r="C364" s="138" t="s">
        <v>196</v>
      </c>
      <c r="D364" s="138" t="s">
        <v>216</v>
      </c>
      <c r="E364" s="138" t="s">
        <v>203</v>
      </c>
      <c r="F364" s="138"/>
      <c r="G364" s="138"/>
      <c r="H364" s="138"/>
      <c r="I364" s="138" t="s">
        <v>195</v>
      </c>
      <c r="J364" s="138">
        <v>2030</v>
      </c>
      <c r="K364" s="139">
        <v>15</v>
      </c>
    </row>
    <row r="365" spans="1:11" x14ac:dyDescent="0.25">
      <c r="A365" s="138" t="s">
        <v>1282</v>
      </c>
      <c r="B365" s="138" t="s">
        <v>1283</v>
      </c>
      <c r="C365" s="138" t="s">
        <v>196</v>
      </c>
      <c r="D365" s="138" t="s">
        <v>216</v>
      </c>
      <c r="E365" s="138" t="s">
        <v>203</v>
      </c>
      <c r="F365" s="138"/>
      <c r="G365" s="138"/>
      <c r="H365" s="138"/>
      <c r="I365" s="138" t="s">
        <v>195</v>
      </c>
      <c r="J365" s="138">
        <v>2050</v>
      </c>
      <c r="K365" s="139">
        <v>15</v>
      </c>
    </row>
    <row r="366" spans="1:11" x14ac:dyDescent="0.25">
      <c r="A366" s="138" t="s">
        <v>1282</v>
      </c>
      <c r="B366" s="138" t="s">
        <v>1283</v>
      </c>
      <c r="C366" s="138" t="s">
        <v>196</v>
      </c>
      <c r="D366" s="138" t="s">
        <v>1297</v>
      </c>
      <c r="E366" s="138" t="s">
        <v>1298</v>
      </c>
      <c r="F366" s="138"/>
      <c r="G366" s="138" t="s">
        <v>1299</v>
      </c>
      <c r="H366" s="138"/>
      <c r="I366" s="138" t="s">
        <v>195</v>
      </c>
      <c r="J366" s="138">
        <v>2015</v>
      </c>
      <c r="K366" s="139">
        <v>5.92218</v>
      </c>
    </row>
    <row r="367" spans="1:11" x14ac:dyDescent="0.25">
      <c r="A367" s="138" t="s">
        <v>1282</v>
      </c>
      <c r="B367" s="138" t="s">
        <v>1283</v>
      </c>
      <c r="C367" s="138" t="s">
        <v>196</v>
      </c>
      <c r="D367" s="138" t="s">
        <v>1297</v>
      </c>
      <c r="E367" s="138" t="s">
        <v>1298</v>
      </c>
      <c r="F367" s="138"/>
      <c r="G367" s="138" t="s">
        <v>1299</v>
      </c>
      <c r="H367" s="138"/>
      <c r="I367" s="138" t="s">
        <v>195</v>
      </c>
      <c r="J367" s="138">
        <v>2020</v>
      </c>
      <c r="K367" s="139">
        <v>5.92218</v>
      </c>
    </row>
    <row r="368" spans="1:11" x14ac:dyDescent="0.25">
      <c r="A368" s="138" t="s">
        <v>1282</v>
      </c>
      <c r="B368" s="138" t="s">
        <v>1283</v>
      </c>
      <c r="C368" s="138" t="s">
        <v>196</v>
      </c>
      <c r="D368" s="138" t="s">
        <v>1297</v>
      </c>
      <c r="E368" s="138" t="s">
        <v>1298</v>
      </c>
      <c r="F368" s="138"/>
      <c r="G368" s="138" t="s">
        <v>1299</v>
      </c>
      <c r="H368" s="138"/>
      <c r="I368" s="138" t="s">
        <v>195</v>
      </c>
      <c r="J368" s="138">
        <v>2030</v>
      </c>
      <c r="K368" s="139">
        <v>5.92218</v>
      </c>
    </row>
    <row r="369" spans="1:11" x14ac:dyDescent="0.25">
      <c r="A369" s="138" t="s">
        <v>1282</v>
      </c>
      <c r="B369" s="138" t="s">
        <v>1283</v>
      </c>
      <c r="C369" s="138" t="s">
        <v>196</v>
      </c>
      <c r="D369" s="138" t="s">
        <v>1297</v>
      </c>
      <c r="E369" s="138" t="s">
        <v>1298</v>
      </c>
      <c r="F369" s="138"/>
      <c r="G369" s="138" t="s">
        <v>1299</v>
      </c>
      <c r="H369" s="138"/>
      <c r="I369" s="138" t="s">
        <v>195</v>
      </c>
      <c r="J369" s="138">
        <v>2050</v>
      </c>
      <c r="K369" s="139">
        <v>5.92218</v>
      </c>
    </row>
    <row r="370" spans="1:11" x14ac:dyDescent="0.25">
      <c r="A370" s="138" t="s">
        <v>1282</v>
      </c>
      <c r="B370" s="138" t="s">
        <v>1283</v>
      </c>
      <c r="C370" s="138" t="s">
        <v>196</v>
      </c>
      <c r="D370" s="138" t="s">
        <v>1300</v>
      </c>
      <c r="E370" s="138" t="s">
        <v>1293</v>
      </c>
      <c r="F370" s="138"/>
      <c r="G370" s="138" t="s">
        <v>1217</v>
      </c>
      <c r="H370" s="138" t="s">
        <v>1301</v>
      </c>
      <c r="I370" s="138" t="s">
        <v>195</v>
      </c>
      <c r="J370" s="138">
        <v>2015</v>
      </c>
      <c r="K370" s="139">
        <v>1000</v>
      </c>
    </row>
    <row r="371" spans="1:11" x14ac:dyDescent="0.25">
      <c r="A371" s="138" t="s">
        <v>1282</v>
      </c>
      <c r="B371" s="138" t="s">
        <v>1283</v>
      </c>
      <c r="C371" s="138" t="s">
        <v>196</v>
      </c>
      <c r="D371" s="138" t="s">
        <v>1300</v>
      </c>
      <c r="E371" s="138" t="s">
        <v>1293</v>
      </c>
      <c r="F371" s="138"/>
      <c r="G371" s="138" t="s">
        <v>1217</v>
      </c>
      <c r="H371" s="138" t="s">
        <v>1301</v>
      </c>
      <c r="I371" s="138" t="s">
        <v>195</v>
      </c>
      <c r="J371" s="138">
        <v>2020</v>
      </c>
      <c r="K371" s="139">
        <v>1000</v>
      </c>
    </row>
    <row r="372" spans="1:11" x14ac:dyDescent="0.25">
      <c r="A372" s="138" t="s">
        <v>1282</v>
      </c>
      <c r="B372" s="138" t="s">
        <v>1283</v>
      </c>
      <c r="C372" s="138" t="s">
        <v>196</v>
      </c>
      <c r="D372" s="138" t="s">
        <v>1300</v>
      </c>
      <c r="E372" s="138" t="s">
        <v>1293</v>
      </c>
      <c r="F372" s="138"/>
      <c r="G372" s="138" t="s">
        <v>1217</v>
      </c>
      <c r="H372" s="138" t="s">
        <v>1301</v>
      </c>
      <c r="I372" s="138" t="s">
        <v>195</v>
      </c>
      <c r="J372" s="138">
        <v>2030</v>
      </c>
      <c r="K372" s="139">
        <v>1000</v>
      </c>
    </row>
    <row r="373" spans="1:11" x14ac:dyDescent="0.25">
      <c r="A373" s="138" t="s">
        <v>1282</v>
      </c>
      <c r="B373" s="138" t="s">
        <v>1283</v>
      </c>
      <c r="C373" s="138" t="s">
        <v>196</v>
      </c>
      <c r="D373" s="138" t="s">
        <v>1300</v>
      </c>
      <c r="E373" s="138" t="s">
        <v>1293</v>
      </c>
      <c r="F373" s="138"/>
      <c r="G373" s="138" t="s">
        <v>1217</v>
      </c>
      <c r="H373" s="138" t="s">
        <v>1301</v>
      </c>
      <c r="I373" s="138" t="s">
        <v>195</v>
      </c>
      <c r="J373" s="138">
        <v>2050</v>
      </c>
      <c r="K373" s="139">
        <v>1000</v>
      </c>
    </row>
    <row r="374" spans="1:11" x14ac:dyDescent="0.25">
      <c r="A374" s="138" t="s">
        <v>1282</v>
      </c>
      <c r="B374" s="138" t="s">
        <v>1283</v>
      </c>
      <c r="C374" s="138" t="s">
        <v>196</v>
      </c>
      <c r="D374" s="138" t="s">
        <v>1302</v>
      </c>
      <c r="E374" s="138" t="s">
        <v>1206</v>
      </c>
      <c r="F374" s="138"/>
      <c r="G374" s="138" t="s">
        <v>372</v>
      </c>
      <c r="H374" s="138"/>
      <c r="I374" s="138" t="s">
        <v>195</v>
      </c>
      <c r="J374" s="138">
        <v>2015</v>
      </c>
      <c r="K374" s="139">
        <v>0.01</v>
      </c>
    </row>
    <row r="375" spans="1:11" x14ac:dyDescent="0.25">
      <c r="A375" s="138" t="s">
        <v>1282</v>
      </c>
      <c r="B375" s="138" t="s">
        <v>1283</v>
      </c>
      <c r="C375" s="138" t="s">
        <v>196</v>
      </c>
      <c r="D375" s="138" t="s">
        <v>1302</v>
      </c>
      <c r="E375" s="138" t="s">
        <v>1206</v>
      </c>
      <c r="F375" s="138"/>
      <c r="G375" s="138" t="s">
        <v>372</v>
      </c>
      <c r="H375" s="138"/>
      <c r="I375" s="138" t="s">
        <v>195</v>
      </c>
      <c r="J375" s="138">
        <v>2020</v>
      </c>
      <c r="K375" s="139">
        <v>0.01</v>
      </c>
    </row>
    <row r="376" spans="1:11" x14ac:dyDescent="0.25">
      <c r="A376" s="138" t="s">
        <v>1282</v>
      </c>
      <c r="B376" s="138" t="s">
        <v>1283</v>
      </c>
      <c r="C376" s="138" t="s">
        <v>196</v>
      </c>
      <c r="D376" s="138" t="s">
        <v>1302</v>
      </c>
      <c r="E376" s="138" t="s">
        <v>1206</v>
      </c>
      <c r="F376" s="138"/>
      <c r="G376" s="138" t="s">
        <v>372</v>
      </c>
      <c r="H376" s="138"/>
      <c r="I376" s="138" t="s">
        <v>195</v>
      </c>
      <c r="J376" s="138">
        <v>2030</v>
      </c>
      <c r="K376" s="139">
        <v>1E-3</v>
      </c>
    </row>
    <row r="377" spans="1:11" x14ac:dyDescent="0.25">
      <c r="A377" s="138" t="s">
        <v>1282</v>
      </c>
      <c r="B377" s="138" t="s">
        <v>1283</v>
      </c>
      <c r="C377" s="138" t="s">
        <v>196</v>
      </c>
      <c r="D377" s="138" t="s">
        <v>1302</v>
      </c>
      <c r="E377" s="138" t="s">
        <v>1206</v>
      </c>
      <c r="F377" s="138"/>
      <c r="G377" s="138" t="s">
        <v>372</v>
      </c>
      <c r="H377" s="138"/>
      <c r="I377" s="138" t="s">
        <v>195</v>
      </c>
      <c r="J377" s="138">
        <v>2050</v>
      </c>
      <c r="K377" s="139">
        <v>1E-3</v>
      </c>
    </row>
    <row r="378" spans="1:11" x14ac:dyDescent="0.25">
      <c r="A378" s="138" t="s">
        <v>1282</v>
      </c>
      <c r="B378" s="138" t="s">
        <v>1283</v>
      </c>
      <c r="C378" s="138" t="s">
        <v>196</v>
      </c>
      <c r="D378" s="138" t="s">
        <v>1303</v>
      </c>
      <c r="E378" s="138" t="s">
        <v>1206</v>
      </c>
      <c r="F378" s="138"/>
      <c r="G378" s="138"/>
      <c r="H378" s="138"/>
      <c r="I378" s="138" t="s">
        <v>195</v>
      </c>
      <c r="J378" s="138">
        <v>2015</v>
      </c>
      <c r="K378" s="139">
        <v>5.2999999999999999E-2</v>
      </c>
    </row>
    <row r="379" spans="1:11" x14ac:dyDescent="0.25">
      <c r="A379" s="138" t="s">
        <v>1282</v>
      </c>
      <c r="B379" s="138" t="s">
        <v>1283</v>
      </c>
      <c r="C379" s="138" t="s">
        <v>196</v>
      </c>
      <c r="D379" s="138" t="s">
        <v>1303</v>
      </c>
      <c r="E379" s="138" t="s">
        <v>1206</v>
      </c>
      <c r="F379" s="138"/>
      <c r="G379" s="138"/>
      <c r="H379" s="138"/>
      <c r="I379" s="138" t="s">
        <v>195</v>
      </c>
      <c r="J379" s="138">
        <v>2020</v>
      </c>
      <c r="K379" s="139">
        <v>5.2999999999999999E-2</v>
      </c>
    </row>
    <row r="380" spans="1:11" x14ac:dyDescent="0.25">
      <c r="A380" s="138" t="s">
        <v>1282</v>
      </c>
      <c r="B380" s="138" t="s">
        <v>1283</v>
      </c>
      <c r="C380" s="138" t="s">
        <v>196</v>
      </c>
      <c r="D380" s="138" t="s">
        <v>1303</v>
      </c>
      <c r="E380" s="138" t="s">
        <v>1206</v>
      </c>
      <c r="F380" s="138"/>
      <c r="G380" s="138"/>
      <c r="H380" s="138"/>
      <c r="I380" s="138" t="s">
        <v>195</v>
      </c>
      <c r="J380" s="138">
        <v>2030</v>
      </c>
      <c r="K380" s="139">
        <v>3.2000000000000001E-2</v>
      </c>
    </row>
    <row r="381" spans="1:11" x14ac:dyDescent="0.25">
      <c r="A381" s="138" t="s">
        <v>1282</v>
      </c>
      <c r="B381" s="138" t="s">
        <v>1283</v>
      </c>
      <c r="C381" s="138" t="s">
        <v>196</v>
      </c>
      <c r="D381" s="138" t="s">
        <v>1303</v>
      </c>
      <c r="E381" s="138" t="s">
        <v>1206</v>
      </c>
      <c r="F381" s="138"/>
      <c r="G381" s="138"/>
      <c r="H381" s="138"/>
      <c r="I381" s="138" t="s">
        <v>195</v>
      </c>
      <c r="J381" s="138">
        <v>2050</v>
      </c>
      <c r="K381" s="139">
        <v>3.2000000000000001E-2</v>
      </c>
    </row>
    <row r="382" spans="1:11" x14ac:dyDescent="0.25">
      <c r="A382" s="138" t="s">
        <v>1282</v>
      </c>
      <c r="B382" s="138" t="s">
        <v>1283</v>
      </c>
      <c r="C382" s="138" t="s">
        <v>234</v>
      </c>
      <c r="D382" s="138" t="s">
        <v>1304</v>
      </c>
      <c r="E382" s="138" t="s">
        <v>1305</v>
      </c>
      <c r="F382" s="138"/>
      <c r="G382" s="138" t="s">
        <v>193</v>
      </c>
      <c r="H382" s="138" t="s">
        <v>1306</v>
      </c>
      <c r="I382" s="138" t="s">
        <v>195</v>
      </c>
      <c r="J382" s="138">
        <v>2015</v>
      </c>
      <c r="K382" s="139">
        <v>0.92999554218210201</v>
      </c>
    </row>
    <row r="383" spans="1:11" x14ac:dyDescent="0.25">
      <c r="A383" s="138" t="s">
        <v>1282</v>
      </c>
      <c r="B383" s="138" t="s">
        <v>1283</v>
      </c>
      <c r="C383" s="138" t="s">
        <v>234</v>
      </c>
      <c r="D383" s="138" t="s">
        <v>1304</v>
      </c>
      <c r="E383" s="138" t="s">
        <v>1305</v>
      </c>
      <c r="F383" s="138"/>
      <c r="G383" s="138" t="s">
        <v>193</v>
      </c>
      <c r="H383" s="138" t="s">
        <v>1306</v>
      </c>
      <c r="I383" s="138" t="s">
        <v>195</v>
      </c>
      <c r="J383" s="138">
        <v>2020</v>
      </c>
      <c r="K383" s="139">
        <v>1.0252396077120249</v>
      </c>
    </row>
    <row r="384" spans="1:11" x14ac:dyDescent="0.25">
      <c r="A384" s="138" t="s">
        <v>1282</v>
      </c>
      <c r="B384" s="138" t="s">
        <v>1283</v>
      </c>
      <c r="C384" s="138" t="s">
        <v>234</v>
      </c>
      <c r="D384" s="138" t="s">
        <v>1304</v>
      </c>
      <c r="E384" s="138" t="s">
        <v>1305</v>
      </c>
      <c r="F384" s="138"/>
      <c r="G384" s="138" t="s">
        <v>193</v>
      </c>
      <c r="H384" s="138" t="s">
        <v>1306</v>
      </c>
      <c r="I384" s="138" t="s">
        <v>195</v>
      </c>
      <c r="J384" s="138">
        <v>2030</v>
      </c>
      <c r="K384" s="139">
        <v>0.88439067201604815</v>
      </c>
    </row>
    <row r="385" spans="1:11" x14ac:dyDescent="0.25">
      <c r="A385" s="138" t="s">
        <v>1282</v>
      </c>
      <c r="B385" s="138" t="s">
        <v>1283</v>
      </c>
      <c r="C385" s="138" t="s">
        <v>234</v>
      </c>
      <c r="D385" s="138" t="s">
        <v>1304</v>
      </c>
      <c r="E385" s="138" t="s">
        <v>1305</v>
      </c>
      <c r="F385" s="138"/>
      <c r="G385" s="138" t="s">
        <v>193</v>
      </c>
      <c r="H385" s="138" t="s">
        <v>1306</v>
      </c>
      <c r="I385" s="138" t="s">
        <v>195</v>
      </c>
      <c r="J385" s="138">
        <v>2050</v>
      </c>
      <c r="K385" s="139">
        <v>1.0229689067201611</v>
      </c>
    </row>
    <row r="386" spans="1:11" x14ac:dyDescent="0.25">
      <c r="A386" s="138" t="s">
        <v>1282</v>
      </c>
      <c r="B386" s="138" t="s">
        <v>1283</v>
      </c>
      <c r="C386" s="138" t="s">
        <v>234</v>
      </c>
      <c r="D386" s="138" t="s">
        <v>1307</v>
      </c>
      <c r="E386" s="138" t="s">
        <v>1308</v>
      </c>
      <c r="F386" s="138"/>
      <c r="G386" s="138" t="s">
        <v>393</v>
      </c>
      <c r="H386" s="138">
        <v>2</v>
      </c>
      <c r="I386" s="138" t="s">
        <v>990</v>
      </c>
      <c r="J386" s="138">
        <v>2020</v>
      </c>
      <c r="K386" s="139">
        <v>2700</v>
      </c>
    </row>
    <row r="387" spans="1:11" x14ac:dyDescent="0.25">
      <c r="A387" s="138" t="s">
        <v>1282</v>
      </c>
      <c r="B387" s="138" t="s">
        <v>1283</v>
      </c>
      <c r="C387" s="138" t="s">
        <v>234</v>
      </c>
      <c r="D387" s="138" t="s">
        <v>1307</v>
      </c>
      <c r="E387" s="138" t="s">
        <v>1308</v>
      </c>
      <c r="F387" s="138"/>
      <c r="G387" s="138" t="s">
        <v>393</v>
      </c>
      <c r="H387" s="138">
        <v>2</v>
      </c>
      <c r="I387" s="138" t="s">
        <v>990</v>
      </c>
      <c r="J387" s="138">
        <v>2050</v>
      </c>
      <c r="K387" s="139">
        <v>1700</v>
      </c>
    </row>
    <row r="388" spans="1:11" x14ac:dyDescent="0.25">
      <c r="A388" s="138" t="s">
        <v>1282</v>
      </c>
      <c r="B388" s="138" t="s">
        <v>1283</v>
      </c>
      <c r="C388" s="138" t="s">
        <v>234</v>
      </c>
      <c r="D388" s="138" t="s">
        <v>1307</v>
      </c>
      <c r="E388" s="138" t="s">
        <v>1308</v>
      </c>
      <c r="F388" s="138"/>
      <c r="G388" s="138" t="s">
        <v>393</v>
      </c>
      <c r="H388" s="138">
        <v>2</v>
      </c>
      <c r="I388" s="138" t="s">
        <v>991</v>
      </c>
      <c r="J388" s="138">
        <v>2020</v>
      </c>
      <c r="K388" s="139">
        <v>3200</v>
      </c>
    </row>
    <row r="389" spans="1:11" x14ac:dyDescent="0.25">
      <c r="A389" s="138" t="s">
        <v>1282</v>
      </c>
      <c r="B389" s="138" t="s">
        <v>1283</v>
      </c>
      <c r="C389" s="138" t="s">
        <v>234</v>
      </c>
      <c r="D389" s="138" t="s">
        <v>1307</v>
      </c>
      <c r="E389" s="138" t="s">
        <v>1308</v>
      </c>
      <c r="F389" s="138"/>
      <c r="G389" s="138" t="s">
        <v>393</v>
      </c>
      <c r="H389" s="138">
        <v>2</v>
      </c>
      <c r="I389" s="138" t="s">
        <v>991</v>
      </c>
      <c r="J389" s="138">
        <v>2050</v>
      </c>
      <c r="K389" s="139">
        <v>2900</v>
      </c>
    </row>
    <row r="390" spans="1:11" x14ac:dyDescent="0.25">
      <c r="A390" s="138" t="s">
        <v>1282</v>
      </c>
      <c r="B390" s="138" t="s">
        <v>1283</v>
      </c>
      <c r="C390" s="138" t="s">
        <v>234</v>
      </c>
      <c r="D390" s="138" t="s">
        <v>1307</v>
      </c>
      <c r="E390" s="138" t="s">
        <v>1308</v>
      </c>
      <c r="F390" s="138"/>
      <c r="G390" s="138" t="s">
        <v>393</v>
      </c>
      <c r="H390" s="138">
        <v>2</v>
      </c>
      <c r="I390" s="138" t="s">
        <v>195</v>
      </c>
      <c r="J390" s="138">
        <v>2015</v>
      </c>
      <c r="K390" s="139">
        <v>3400</v>
      </c>
    </row>
    <row r="391" spans="1:11" x14ac:dyDescent="0.25">
      <c r="A391" s="138" t="s">
        <v>1282</v>
      </c>
      <c r="B391" s="138" t="s">
        <v>1283</v>
      </c>
      <c r="C391" s="138" t="s">
        <v>234</v>
      </c>
      <c r="D391" s="138" t="s">
        <v>1307</v>
      </c>
      <c r="E391" s="138" t="s">
        <v>1308</v>
      </c>
      <c r="F391" s="138"/>
      <c r="G391" s="138" t="s">
        <v>393</v>
      </c>
      <c r="H391" s="138">
        <v>2</v>
      </c>
      <c r="I391" s="138" t="s">
        <v>195</v>
      </c>
      <c r="J391" s="138">
        <v>2020</v>
      </c>
      <c r="K391" s="139">
        <v>3000</v>
      </c>
    </row>
    <row r="392" spans="1:11" x14ac:dyDescent="0.25">
      <c r="A392" s="138" t="s">
        <v>1282</v>
      </c>
      <c r="B392" s="138" t="s">
        <v>1283</v>
      </c>
      <c r="C392" s="138" t="s">
        <v>234</v>
      </c>
      <c r="D392" s="138" t="s">
        <v>1307</v>
      </c>
      <c r="E392" s="138" t="s">
        <v>1308</v>
      </c>
      <c r="F392" s="138"/>
      <c r="G392" s="138" t="s">
        <v>393</v>
      </c>
      <c r="H392" s="138">
        <v>2</v>
      </c>
      <c r="I392" s="138" t="s">
        <v>195</v>
      </c>
      <c r="J392" s="138">
        <v>2030</v>
      </c>
      <c r="K392" s="139">
        <v>2700</v>
      </c>
    </row>
    <row r="393" spans="1:11" x14ac:dyDescent="0.25">
      <c r="A393" s="138" t="s">
        <v>1282</v>
      </c>
      <c r="B393" s="138" t="s">
        <v>1283</v>
      </c>
      <c r="C393" s="138" t="s">
        <v>234</v>
      </c>
      <c r="D393" s="138" t="s">
        <v>1307</v>
      </c>
      <c r="E393" s="138" t="s">
        <v>1308</v>
      </c>
      <c r="F393" s="138"/>
      <c r="G393" s="138" t="s">
        <v>393</v>
      </c>
      <c r="H393" s="138">
        <v>2</v>
      </c>
      <c r="I393" s="138" t="s">
        <v>195</v>
      </c>
      <c r="J393" s="138">
        <v>2050</v>
      </c>
      <c r="K393" s="139">
        <v>2500</v>
      </c>
    </row>
    <row r="394" spans="1:11" x14ac:dyDescent="0.25">
      <c r="A394" s="138" t="s">
        <v>1282</v>
      </c>
      <c r="B394" s="138" t="s">
        <v>1283</v>
      </c>
      <c r="C394" s="138" t="s">
        <v>234</v>
      </c>
      <c r="D394" s="138" t="s">
        <v>1309</v>
      </c>
      <c r="E394" s="138" t="s">
        <v>1308</v>
      </c>
      <c r="F394" s="138"/>
      <c r="G394" s="138"/>
      <c r="H394" s="138">
        <v>2</v>
      </c>
      <c r="I394" s="138" t="s">
        <v>990</v>
      </c>
      <c r="J394" s="138">
        <v>2020</v>
      </c>
      <c r="K394" s="139">
        <v>6700</v>
      </c>
    </row>
    <row r="395" spans="1:11" x14ac:dyDescent="0.25">
      <c r="A395" s="138" t="s">
        <v>1282</v>
      </c>
      <c r="B395" s="138" t="s">
        <v>1283</v>
      </c>
      <c r="C395" s="138" t="s">
        <v>234</v>
      </c>
      <c r="D395" s="138" t="s">
        <v>1309</v>
      </c>
      <c r="E395" s="138" t="s">
        <v>1308</v>
      </c>
      <c r="F395" s="138"/>
      <c r="G395" s="138"/>
      <c r="H395" s="138">
        <v>2</v>
      </c>
      <c r="I395" s="138" t="s">
        <v>990</v>
      </c>
      <c r="J395" s="138">
        <v>2050</v>
      </c>
      <c r="K395" s="139">
        <v>4300</v>
      </c>
    </row>
    <row r="396" spans="1:11" x14ac:dyDescent="0.25">
      <c r="A396" s="138" t="s">
        <v>1282</v>
      </c>
      <c r="B396" s="138" t="s">
        <v>1283</v>
      </c>
      <c r="C396" s="138" t="s">
        <v>234</v>
      </c>
      <c r="D396" s="138" t="s">
        <v>1309</v>
      </c>
      <c r="E396" s="138" t="s">
        <v>1308</v>
      </c>
      <c r="F396" s="138"/>
      <c r="G396" s="138"/>
      <c r="H396" s="138">
        <v>2</v>
      </c>
      <c r="I396" s="138" t="s">
        <v>991</v>
      </c>
      <c r="J396" s="138">
        <v>2020</v>
      </c>
      <c r="K396" s="139">
        <v>8000</v>
      </c>
    </row>
    <row r="397" spans="1:11" x14ac:dyDescent="0.25">
      <c r="A397" s="138" t="s">
        <v>1282</v>
      </c>
      <c r="B397" s="138" t="s">
        <v>1283</v>
      </c>
      <c r="C397" s="138" t="s">
        <v>234</v>
      </c>
      <c r="D397" s="138" t="s">
        <v>1309</v>
      </c>
      <c r="E397" s="138" t="s">
        <v>1308</v>
      </c>
      <c r="F397" s="138"/>
      <c r="G397" s="138"/>
      <c r="H397" s="138">
        <v>2</v>
      </c>
      <c r="I397" s="138" t="s">
        <v>991</v>
      </c>
      <c r="J397" s="138">
        <v>2050</v>
      </c>
      <c r="K397" s="139">
        <v>7200</v>
      </c>
    </row>
    <row r="398" spans="1:11" x14ac:dyDescent="0.25">
      <c r="A398" s="138" t="s">
        <v>1282</v>
      </c>
      <c r="B398" s="138" t="s">
        <v>1283</v>
      </c>
      <c r="C398" s="138" t="s">
        <v>234</v>
      </c>
      <c r="D398" s="138" t="s">
        <v>1309</v>
      </c>
      <c r="E398" s="138" t="s">
        <v>1308</v>
      </c>
      <c r="F398" s="138"/>
      <c r="G398" s="138"/>
      <c r="H398" s="138">
        <v>2</v>
      </c>
      <c r="I398" s="138" t="s">
        <v>195</v>
      </c>
      <c r="J398" s="138">
        <v>2015</v>
      </c>
      <c r="K398" s="139">
        <v>8400</v>
      </c>
    </row>
    <row r="399" spans="1:11" x14ac:dyDescent="0.25">
      <c r="A399" s="138" t="s">
        <v>1282</v>
      </c>
      <c r="B399" s="138" t="s">
        <v>1283</v>
      </c>
      <c r="C399" s="138" t="s">
        <v>234</v>
      </c>
      <c r="D399" s="138" t="s">
        <v>1309</v>
      </c>
      <c r="E399" s="138" t="s">
        <v>1308</v>
      </c>
      <c r="F399" s="138"/>
      <c r="G399" s="138"/>
      <c r="H399" s="138">
        <v>2</v>
      </c>
      <c r="I399" s="138" t="s">
        <v>195</v>
      </c>
      <c r="J399" s="138">
        <v>2020</v>
      </c>
      <c r="K399" s="139">
        <v>7600</v>
      </c>
    </row>
    <row r="400" spans="1:11" x14ac:dyDescent="0.25">
      <c r="A400" s="138" t="s">
        <v>1282</v>
      </c>
      <c r="B400" s="138" t="s">
        <v>1283</v>
      </c>
      <c r="C400" s="138" t="s">
        <v>234</v>
      </c>
      <c r="D400" s="138" t="s">
        <v>1309</v>
      </c>
      <c r="E400" s="138" t="s">
        <v>1308</v>
      </c>
      <c r="F400" s="138"/>
      <c r="G400" s="138"/>
      <c r="H400" s="138">
        <v>2</v>
      </c>
      <c r="I400" s="138" t="s">
        <v>195</v>
      </c>
      <c r="J400" s="138">
        <v>2030</v>
      </c>
      <c r="K400" s="139">
        <v>6800</v>
      </c>
    </row>
    <row r="401" spans="1:11" x14ac:dyDescent="0.25">
      <c r="A401" s="138" t="s">
        <v>1282</v>
      </c>
      <c r="B401" s="138" t="s">
        <v>1283</v>
      </c>
      <c r="C401" s="138" t="s">
        <v>234</v>
      </c>
      <c r="D401" s="138" t="s">
        <v>1309</v>
      </c>
      <c r="E401" s="138" t="s">
        <v>1308</v>
      </c>
      <c r="F401" s="138"/>
      <c r="G401" s="138"/>
      <c r="H401" s="138">
        <v>2</v>
      </c>
      <c r="I401" s="138" t="s">
        <v>195</v>
      </c>
      <c r="J401" s="138">
        <v>2050</v>
      </c>
      <c r="K401" s="139">
        <v>6100</v>
      </c>
    </row>
    <row r="402" spans="1:11" x14ac:dyDescent="0.25">
      <c r="A402" s="138" t="s">
        <v>1282</v>
      </c>
      <c r="B402" s="138" t="s">
        <v>1283</v>
      </c>
      <c r="C402" s="138" t="s">
        <v>234</v>
      </c>
      <c r="D402" s="138" t="s">
        <v>1310</v>
      </c>
      <c r="E402" s="138" t="s">
        <v>1308</v>
      </c>
      <c r="F402" s="138"/>
      <c r="G402" s="138"/>
      <c r="H402" s="138">
        <v>2</v>
      </c>
      <c r="I402" s="138" t="s">
        <v>990</v>
      </c>
      <c r="J402" s="138">
        <v>2020</v>
      </c>
      <c r="K402" s="139">
        <v>9400</v>
      </c>
    </row>
    <row r="403" spans="1:11" x14ac:dyDescent="0.25">
      <c r="A403" s="138" t="s">
        <v>1282</v>
      </c>
      <c r="B403" s="138" t="s">
        <v>1283</v>
      </c>
      <c r="C403" s="138" t="s">
        <v>234</v>
      </c>
      <c r="D403" s="138" t="s">
        <v>1310</v>
      </c>
      <c r="E403" s="138" t="s">
        <v>1308</v>
      </c>
      <c r="F403" s="138"/>
      <c r="G403" s="138"/>
      <c r="H403" s="138">
        <v>2</v>
      </c>
      <c r="I403" s="138" t="s">
        <v>990</v>
      </c>
      <c r="J403" s="138">
        <v>2050</v>
      </c>
      <c r="K403" s="139">
        <v>6000</v>
      </c>
    </row>
    <row r="404" spans="1:11" x14ac:dyDescent="0.25">
      <c r="A404" s="138" t="s">
        <v>1282</v>
      </c>
      <c r="B404" s="138" t="s">
        <v>1283</v>
      </c>
      <c r="C404" s="138" t="s">
        <v>234</v>
      </c>
      <c r="D404" s="138" t="s">
        <v>1310</v>
      </c>
      <c r="E404" s="138" t="s">
        <v>1308</v>
      </c>
      <c r="F404" s="138"/>
      <c r="G404" s="138"/>
      <c r="H404" s="138">
        <v>2</v>
      </c>
      <c r="I404" s="138" t="s">
        <v>991</v>
      </c>
      <c r="J404" s="138">
        <v>2020</v>
      </c>
      <c r="K404" s="139">
        <v>11200</v>
      </c>
    </row>
    <row r="405" spans="1:11" x14ac:dyDescent="0.25">
      <c r="A405" s="138" t="s">
        <v>1282</v>
      </c>
      <c r="B405" s="138" t="s">
        <v>1283</v>
      </c>
      <c r="C405" s="138" t="s">
        <v>234</v>
      </c>
      <c r="D405" s="138" t="s">
        <v>1310</v>
      </c>
      <c r="E405" s="138" t="s">
        <v>1308</v>
      </c>
      <c r="F405" s="138"/>
      <c r="G405" s="138"/>
      <c r="H405" s="138">
        <v>2</v>
      </c>
      <c r="I405" s="138" t="s">
        <v>991</v>
      </c>
      <c r="J405" s="138">
        <v>2050</v>
      </c>
      <c r="K405" s="139">
        <v>10100</v>
      </c>
    </row>
    <row r="406" spans="1:11" x14ac:dyDescent="0.25">
      <c r="A406" s="138" t="s">
        <v>1282</v>
      </c>
      <c r="B406" s="138" t="s">
        <v>1283</v>
      </c>
      <c r="C406" s="138" t="s">
        <v>234</v>
      </c>
      <c r="D406" s="138" t="s">
        <v>1310</v>
      </c>
      <c r="E406" s="138" t="s">
        <v>1308</v>
      </c>
      <c r="F406" s="138"/>
      <c r="G406" s="138"/>
      <c r="H406" s="138">
        <v>2</v>
      </c>
      <c r="I406" s="138" t="s">
        <v>195</v>
      </c>
      <c r="J406" s="138">
        <v>2015</v>
      </c>
      <c r="K406" s="139">
        <v>11800</v>
      </c>
    </row>
    <row r="407" spans="1:11" x14ac:dyDescent="0.25">
      <c r="A407" s="138" t="s">
        <v>1282</v>
      </c>
      <c r="B407" s="138" t="s">
        <v>1283</v>
      </c>
      <c r="C407" s="138" t="s">
        <v>234</v>
      </c>
      <c r="D407" s="138" t="s">
        <v>1310</v>
      </c>
      <c r="E407" s="138" t="s">
        <v>1308</v>
      </c>
      <c r="F407" s="138"/>
      <c r="G407" s="138"/>
      <c r="H407" s="138">
        <v>2</v>
      </c>
      <c r="I407" s="138" t="s">
        <v>195</v>
      </c>
      <c r="J407" s="138">
        <v>2020</v>
      </c>
      <c r="K407" s="139">
        <v>10600</v>
      </c>
    </row>
    <row r="408" spans="1:11" x14ac:dyDescent="0.25">
      <c r="A408" s="138" t="s">
        <v>1282</v>
      </c>
      <c r="B408" s="138" t="s">
        <v>1283</v>
      </c>
      <c r="C408" s="138" t="s">
        <v>234</v>
      </c>
      <c r="D408" s="138" t="s">
        <v>1310</v>
      </c>
      <c r="E408" s="138" t="s">
        <v>1308</v>
      </c>
      <c r="F408" s="138"/>
      <c r="G408" s="138"/>
      <c r="H408" s="138">
        <v>2</v>
      </c>
      <c r="I408" s="138" t="s">
        <v>195</v>
      </c>
      <c r="J408" s="138">
        <v>2030</v>
      </c>
      <c r="K408" s="139">
        <v>9500</v>
      </c>
    </row>
    <row r="409" spans="1:11" x14ac:dyDescent="0.25">
      <c r="A409" s="138" t="s">
        <v>1282</v>
      </c>
      <c r="B409" s="138" t="s">
        <v>1283</v>
      </c>
      <c r="C409" s="138" t="s">
        <v>234</v>
      </c>
      <c r="D409" s="138" t="s">
        <v>1310</v>
      </c>
      <c r="E409" s="138" t="s">
        <v>1308</v>
      </c>
      <c r="F409" s="138"/>
      <c r="G409" s="138"/>
      <c r="H409" s="138">
        <v>2</v>
      </c>
      <c r="I409" s="138" t="s">
        <v>195</v>
      </c>
      <c r="J409" s="138">
        <v>2050</v>
      </c>
      <c r="K409" s="139">
        <v>8600</v>
      </c>
    </row>
    <row r="410" spans="1:11" x14ac:dyDescent="0.25">
      <c r="A410" s="138" t="s">
        <v>1282</v>
      </c>
      <c r="B410" s="138" t="s">
        <v>1283</v>
      </c>
      <c r="C410" s="138" t="s">
        <v>234</v>
      </c>
      <c r="D410" s="138" t="s">
        <v>1311</v>
      </c>
      <c r="E410" s="138" t="s">
        <v>1312</v>
      </c>
      <c r="F410" s="138"/>
      <c r="G410" s="138" t="s">
        <v>345</v>
      </c>
      <c r="H410" s="138">
        <v>5</v>
      </c>
      <c r="I410" s="138" t="s">
        <v>990</v>
      </c>
      <c r="J410" s="138">
        <v>2020</v>
      </c>
      <c r="K410" s="139">
        <v>107000</v>
      </c>
    </row>
    <row r="411" spans="1:11" x14ac:dyDescent="0.25">
      <c r="A411" s="138" t="s">
        <v>1282</v>
      </c>
      <c r="B411" s="138" t="s">
        <v>1283</v>
      </c>
      <c r="C411" s="138" t="s">
        <v>234</v>
      </c>
      <c r="D411" s="138" t="s">
        <v>1311</v>
      </c>
      <c r="E411" s="138" t="s">
        <v>1312</v>
      </c>
      <c r="F411" s="138"/>
      <c r="G411" s="138" t="s">
        <v>345</v>
      </c>
      <c r="H411" s="138">
        <v>5</v>
      </c>
      <c r="I411" s="138" t="s">
        <v>990</v>
      </c>
      <c r="J411" s="138">
        <v>2050</v>
      </c>
      <c r="K411" s="139">
        <v>69000</v>
      </c>
    </row>
    <row r="412" spans="1:11" x14ac:dyDescent="0.25">
      <c r="A412" s="138" t="s">
        <v>1282</v>
      </c>
      <c r="B412" s="138" t="s">
        <v>1283</v>
      </c>
      <c r="C412" s="138" t="s">
        <v>234</v>
      </c>
      <c r="D412" s="138" t="s">
        <v>1311</v>
      </c>
      <c r="E412" s="138" t="s">
        <v>1312</v>
      </c>
      <c r="F412" s="138"/>
      <c r="G412" s="138" t="s">
        <v>345</v>
      </c>
      <c r="H412" s="138">
        <v>5</v>
      </c>
      <c r="I412" s="138" t="s">
        <v>991</v>
      </c>
      <c r="J412" s="138">
        <v>2020</v>
      </c>
      <c r="K412" s="139">
        <v>127000</v>
      </c>
    </row>
    <row r="413" spans="1:11" x14ac:dyDescent="0.25">
      <c r="A413" s="138" t="s">
        <v>1282</v>
      </c>
      <c r="B413" s="138" t="s">
        <v>1283</v>
      </c>
      <c r="C413" s="138" t="s">
        <v>234</v>
      </c>
      <c r="D413" s="138" t="s">
        <v>1311</v>
      </c>
      <c r="E413" s="138" t="s">
        <v>1312</v>
      </c>
      <c r="F413" s="138"/>
      <c r="G413" s="138" t="s">
        <v>345</v>
      </c>
      <c r="H413" s="138">
        <v>5</v>
      </c>
      <c r="I413" s="138" t="s">
        <v>991</v>
      </c>
      <c r="J413" s="138">
        <v>2050</v>
      </c>
      <c r="K413" s="139">
        <v>115000</v>
      </c>
    </row>
    <row r="414" spans="1:11" x14ac:dyDescent="0.25">
      <c r="A414" s="138" t="s">
        <v>1282</v>
      </c>
      <c r="B414" s="138" t="s">
        <v>1283</v>
      </c>
      <c r="C414" s="138" t="s">
        <v>234</v>
      </c>
      <c r="D414" s="138" t="s">
        <v>1311</v>
      </c>
      <c r="E414" s="138" t="s">
        <v>1312</v>
      </c>
      <c r="F414" s="138"/>
      <c r="G414" s="138" t="s">
        <v>345</v>
      </c>
      <c r="H414" s="138">
        <v>5</v>
      </c>
      <c r="I414" s="138" t="s">
        <v>195</v>
      </c>
      <c r="J414" s="138">
        <v>2015</v>
      </c>
      <c r="K414" s="139">
        <v>134000</v>
      </c>
    </row>
    <row r="415" spans="1:11" x14ac:dyDescent="0.25">
      <c r="A415" s="138" t="s">
        <v>1282</v>
      </c>
      <c r="B415" s="138" t="s">
        <v>1283</v>
      </c>
      <c r="C415" s="138" t="s">
        <v>234</v>
      </c>
      <c r="D415" s="138" t="s">
        <v>1311</v>
      </c>
      <c r="E415" s="138" t="s">
        <v>1312</v>
      </c>
      <c r="F415" s="138"/>
      <c r="G415" s="138" t="s">
        <v>345</v>
      </c>
      <c r="H415" s="138">
        <v>5</v>
      </c>
      <c r="I415" s="138" t="s">
        <v>195</v>
      </c>
      <c r="J415" s="138">
        <v>2020</v>
      </c>
      <c r="K415" s="139">
        <v>121000</v>
      </c>
    </row>
    <row r="416" spans="1:11" x14ac:dyDescent="0.25">
      <c r="A416" s="138" t="s">
        <v>1282</v>
      </c>
      <c r="B416" s="138" t="s">
        <v>1283</v>
      </c>
      <c r="C416" s="138" t="s">
        <v>234</v>
      </c>
      <c r="D416" s="138" t="s">
        <v>1311</v>
      </c>
      <c r="E416" s="138" t="s">
        <v>1312</v>
      </c>
      <c r="F416" s="138"/>
      <c r="G416" s="138" t="s">
        <v>345</v>
      </c>
      <c r="H416" s="138">
        <v>5</v>
      </c>
      <c r="I416" s="138" t="s">
        <v>195</v>
      </c>
      <c r="J416" s="138">
        <v>2030</v>
      </c>
      <c r="K416" s="139">
        <v>109000</v>
      </c>
    </row>
    <row r="417" spans="1:11" x14ac:dyDescent="0.25">
      <c r="A417" s="138" t="s">
        <v>1282</v>
      </c>
      <c r="B417" s="138" t="s">
        <v>1283</v>
      </c>
      <c r="C417" s="138" t="s">
        <v>234</v>
      </c>
      <c r="D417" s="138" t="s">
        <v>1311</v>
      </c>
      <c r="E417" s="138" t="s">
        <v>1312</v>
      </c>
      <c r="F417" s="138"/>
      <c r="G417" s="138" t="s">
        <v>345</v>
      </c>
      <c r="H417" s="138">
        <v>5</v>
      </c>
      <c r="I417" s="138" t="s">
        <v>195</v>
      </c>
      <c r="J417" s="138">
        <v>2050</v>
      </c>
      <c r="K417" s="139">
        <v>98000</v>
      </c>
    </row>
    <row r="418" spans="1:11" x14ac:dyDescent="0.25">
      <c r="A418" s="138" t="s">
        <v>1282</v>
      </c>
      <c r="B418" s="138" t="s">
        <v>1283</v>
      </c>
      <c r="C418" s="138" t="s">
        <v>234</v>
      </c>
      <c r="D418" s="138" t="s">
        <v>1313</v>
      </c>
      <c r="E418" s="138" t="s">
        <v>1312</v>
      </c>
      <c r="F418" s="138"/>
      <c r="G418" s="138" t="s">
        <v>1314</v>
      </c>
      <c r="H418" s="138" t="s">
        <v>1315</v>
      </c>
      <c r="I418" s="138" t="s">
        <v>990</v>
      </c>
      <c r="J418" s="138">
        <v>2020</v>
      </c>
      <c r="K418" s="139">
        <v>268000</v>
      </c>
    </row>
    <row r="419" spans="1:11" x14ac:dyDescent="0.25">
      <c r="A419" s="138" t="s">
        <v>1282</v>
      </c>
      <c r="B419" s="138" t="s">
        <v>1283</v>
      </c>
      <c r="C419" s="138" t="s">
        <v>234</v>
      </c>
      <c r="D419" s="138" t="s">
        <v>1313</v>
      </c>
      <c r="E419" s="138" t="s">
        <v>1312</v>
      </c>
      <c r="F419" s="138"/>
      <c r="G419" s="138" t="s">
        <v>1314</v>
      </c>
      <c r="H419" s="138" t="s">
        <v>1315</v>
      </c>
      <c r="I419" s="138" t="s">
        <v>990</v>
      </c>
      <c r="J419" s="138">
        <v>2050</v>
      </c>
      <c r="K419" s="139">
        <v>172000</v>
      </c>
    </row>
    <row r="420" spans="1:11" x14ac:dyDescent="0.25">
      <c r="A420" s="138" t="s">
        <v>1282</v>
      </c>
      <c r="B420" s="138" t="s">
        <v>1283</v>
      </c>
      <c r="C420" s="138" t="s">
        <v>234</v>
      </c>
      <c r="D420" s="138" t="s">
        <v>1313</v>
      </c>
      <c r="E420" s="138" t="s">
        <v>1312</v>
      </c>
      <c r="F420" s="138"/>
      <c r="G420" s="138" t="s">
        <v>1314</v>
      </c>
      <c r="H420" s="138" t="s">
        <v>1315</v>
      </c>
      <c r="I420" s="138" t="s">
        <v>991</v>
      </c>
      <c r="J420" s="138">
        <v>2020</v>
      </c>
      <c r="K420" s="139">
        <v>318000</v>
      </c>
    </row>
    <row r="421" spans="1:11" x14ac:dyDescent="0.25">
      <c r="A421" s="138" t="s">
        <v>1282</v>
      </c>
      <c r="B421" s="138" t="s">
        <v>1283</v>
      </c>
      <c r="C421" s="138" t="s">
        <v>234</v>
      </c>
      <c r="D421" s="138" t="s">
        <v>1313</v>
      </c>
      <c r="E421" s="138" t="s">
        <v>1312</v>
      </c>
      <c r="F421" s="138"/>
      <c r="G421" s="138" t="s">
        <v>1314</v>
      </c>
      <c r="H421" s="138" t="s">
        <v>1315</v>
      </c>
      <c r="I421" s="138" t="s">
        <v>991</v>
      </c>
      <c r="J421" s="138">
        <v>2050</v>
      </c>
      <c r="K421" s="139">
        <v>287000</v>
      </c>
    </row>
    <row r="422" spans="1:11" x14ac:dyDescent="0.25">
      <c r="A422" s="138" t="s">
        <v>1282</v>
      </c>
      <c r="B422" s="138" t="s">
        <v>1283</v>
      </c>
      <c r="C422" s="138" t="s">
        <v>234</v>
      </c>
      <c r="D422" s="138" t="s">
        <v>1313</v>
      </c>
      <c r="E422" s="138" t="s">
        <v>1312</v>
      </c>
      <c r="F422" s="138"/>
      <c r="G422" s="138" t="s">
        <v>1314</v>
      </c>
      <c r="H422" s="138" t="s">
        <v>1315</v>
      </c>
      <c r="I422" s="138" t="s">
        <v>195</v>
      </c>
      <c r="J422" s="138">
        <v>2015</v>
      </c>
      <c r="K422" s="139">
        <v>335000</v>
      </c>
    </row>
    <row r="423" spans="1:11" x14ac:dyDescent="0.25">
      <c r="A423" s="138" t="s">
        <v>1282</v>
      </c>
      <c r="B423" s="138" t="s">
        <v>1283</v>
      </c>
      <c r="C423" s="138" t="s">
        <v>234</v>
      </c>
      <c r="D423" s="138" t="s">
        <v>1313</v>
      </c>
      <c r="E423" s="138" t="s">
        <v>1312</v>
      </c>
      <c r="F423" s="138"/>
      <c r="G423" s="138" t="s">
        <v>1314</v>
      </c>
      <c r="H423" s="138" t="s">
        <v>1315</v>
      </c>
      <c r="I423" s="138" t="s">
        <v>195</v>
      </c>
      <c r="J423" s="138">
        <v>2020</v>
      </c>
      <c r="K423" s="139">
        <v>302000</v>
      </c>
    </row>
    <row r="424" spans="1:11" x14ac:dyDescent="0.25">
      <c r="A424" s="138" t="s">
        <v>1282</v>
      </c>
      <c r="B424" s="138" t="s">
        <v>1283</v>
      </c>
      <c r="C424" s="138" t="s">
        <v>234</v>
      </c>
      <c r="D424" s="138" t="s">
        <v>1313</v>
      </c>
      <c r="E424" s="138" t="s">
        <v>1312</v>
      </c>
      <c r="F424" s="138"/>
      <c r="G424" s="138" t="s">
        <v>1314</v>
      </c>
      <c r="H424" s="138" t="s">
        <v>1315</v>
      </c>
      <c r="I424" s="138" t="s">
        <v>195</v>
      </c>
      <c r="J424" s="138">
        <v>2030</v>
      </c>
      <c r="K424" s="139">
        <v>272000</v>
      </c>
    </row>
    <row r="425" spans="1:11" x14ac:dyDescent="0.25">
      <c r="A425" s="138" t="s">
        <v>1282</v>
      </c>
      <c r="B425" s="138" t="s">
        <v>1283</v>
      </c>
      <c r="C425" s="138" t="s">
        <v>234</v>
      </c>
      <c r="D425" s="138" t="s">
        <v>1313</v>
      </c>
      <c r="E425" s="138" t="s">
        <v>1312</v>
      </c>
      <c r="F425" s="138"/>
      <c r="G425" s="138" t="s">
        <v>1314</v>
      </c>
      <c r="H425" s="138" t="s">
        <v>1315</v>
      </c>
      <c r="I425" s="138" t="s">
        <v>195</v>
      </c>
      <c r="J425" s="138">
        <v>2050</v>
      </c>
      <c r="K425" s="139">
        <v>245000</v>
      </c>
    </row>
    <row r="426" spans="1:11" x14ac:dyDescent="0.25">
      <c r="A426" s="138" t="s">
        <v>1282</v>
      </c>
      <c r="B426" s="138" t="s">
        <v>1283</v>
      </c>
      <c r="C426" s="138" t="s">
        <v>234</v>
      </c>
      <c r="D426" s="138" t="s">
        <v>1316</v>
      </c>
      <c r="E426" s="138" t="s">
        <v>1305</v>
      </c>
      <c r="F426" s="138"/>
      <c r="G426" s="138" t="s">
        <v>393</v>
      </c>
      <c r="H426" s="138"/>
      <c r="I426" s="138" t="s">
        <v>195</v>
      </c>
      <c r="J426" s="138">
        <v>2015</v>
      </c>
      <c r="K426" s="139">
        <v>0.92999554218210201</v>
      </c>
    </row>
    <row r="427" spans="1:11" x14ac:dyDescent="0.25">
      <c r="A427" s="138" t="s">
        <v>1282</v>
      </c>
      <c r="B427" s="138" t="s">
        <v>1283</v>
      </c>
      <c r="C427" s="138" t="s">
        <v>234</v>
      </c>
      <c r="D427" s="138" t="s">
        <v>1316</v>
      </c>
      <c r="E427" s="138" t="s">
        <v>1305</v>
      </c>
      <c r="F427" s="138"/>
      <c r="G427" s="138" t="s">
        <v>393</v>
      </c>
      <c r="H427" s="138"/>
      <c r="I427" s="138" t="s">
        <v>195</v>
      </c>
      <c r="J427" s="138">
        <v>2020</v>
      </c>
      <c r="K427" s="139">
        <v>1.0252396077120249</v>
      </c>
    </row>
    <row r="428" spans="1:11" x14ac:dyDescent="0.25">
      <c r="A428" s="138" t="s">
        <v>1282</v>
      </c>
      <c r="B428" s="138" t="s">
        <v>1283</v>
      </c>
      <c r="C428" s="138" t="s">
        <v>234</v>
      </c>
      <c r="D428" s="138" t="s">
        <v>1316</v>
      </c>
      <c r="E428" s="138" t="s">
        <v>1305</v>
      </c>
      <c r="F428" s="138"/>
      <c r="G428" s="138" t="s">
        <v>393</v>
      </c>
      <c r="H428" s="138"/>
      <c r="I428" s="138" t="s">
        <v>195</v>
      </c>
      <c r="J428" s="138">
        <v>2030</v>
      </c>
      <c r="K428" s="139">
        <v>0.88439067201604815</v>
      </c>
    </row>
    <row r="429" spans="1:11" x14ac:dyDescent="0.25">
      <c r="A429" s="138" t="s">
        <v>1282</v>
      </c>
      <c r="B429" s="138" t="s">
        <v>1283</v>
      </c>
      <c r="C429" s="138" t="s">
        <v>234</v>
      </c>
      <c r="D429" s="138" t="s">
        <v>1316</v>
      </c>
      <c r="E429" s="138" t="s">
        <v>1305</v>
      </c>
      <c r="F429" s="138"/>
      <c r="G429" s="138" t="s">
        <v>393</v>
      </c>
      <c r="H429" s="138"/>
      <c r="I429" s="138" t="s">
        <v>195</v>
      </c>
      <c r="J429" s="138">
        <v>2050</v>
      </c>
      <c r="K429" s="139">
        <v>1.0229689067201611</v>
      </c>
    </row>
    <row r="430" spans="1:11" x14ac:dyDescent="0.25">
      <c r="A430" s="138" t="s">
        <v>1282</v>
      </c>
      <c r="B430" s="138" t="s">
        <v>1283</v>
      </c>
      <c r="C430" s="138" t="s">
        <v>189</v>
      </c>
      <c r="D430" s="138" t="s">
        <v>1317</v>
      </c>
      <c r="E430" s="138" t="s">
        <v>1206</v>
      </c>
      <c r="F430" s="138"/>
      <c r="G430" s="138"/>
      <c r="H430" s="138">
        <v>1</v>
      </c>
      <c r="I430" s="138" t="s">
        <v>195</v>
      </c>
      <c r="J430" s="138">
        <v>2015</v>
      </c>
      <c r="K430" s="139">
        <v>98.5</v>
      </c>
    </row>
    <row r="431" spans="1:11" x14ac:dyDescent="0.25">
      <c r="A431" s="138" t="s">
        <v>1282</v>
      </c>
      <c r="B431" s="138" t="s">
        <v>1283</v>
      </c>
      <c r="C431" s="138" t="s">
        <v>189</v>
      </c>
      <c r="D431" s="138" t="s">
        <v>1318</v>
      </c>
      <c r="E431" s="138" t="s">
        <v>1206</v>
      </c>
      <c r="F431" s="138"/>
      <c r="G431" s="138" t="s">
        <v>372</v>
      </c>
      <c r="H431" s="138">
        <v>2</v>
      </c>
      <c r="I431" s="138" t="s">
        <v>195</v>
      </c>
      <c r="J431" s="138">
        <v>2015</v>
      </c>
      <c r="K431" s="139">
        <v>0.01</v>
      </c>
    </row>
    <row r="432" spans="1:11" x14ac:dyDescent="0.25">
      <c r="A432" s="138" t="s">
        <v>1282</v>
      </c>
      <c r="B432" s="138" t="s">
        <v>1283</v>
      </c>
      <c r="C432" s="138" t="s">
        <v>189</v>
      </c>
      <c r="D432" s="138" t="s">
        <v>1318</v>
      </c>
      <c r="E432" s="138" t="s">
        <v>1206</v>
      </c>
      <c r="F432" s="138"/>
      <c r="G432" s="138" t="s">
        <v>372</v>
      </c>
      <c r="H432" s="138">
        <v>2</v>
      </c>
      <c r="I432" s="138" t="s">
        <v>195</v>
      </c>
      <c r="J432" s="138">
        <v>2020</v>
      </c>
      <c r="K432" s="139">
        <v>0.01</v>
      </c>
    </row>
    <row r="433" spans="1:11" x14ac:dyDescent="0.25">
      <c r="A433" s="138" t="s">
        <v>1282</v>
      </c>
      <c r="B433" s="138" t="s">
        <v>1283</v>
      </c>
      <c r="C433" s="138" t="s">
        <v>189</v>
      </c>
      <c r="D433" s="138" t="s">
        <v>1318</v>
      </c>
      <c r="E433" s="138" t="s">
        <v>1206</v>
      </c>
      <c r="F433" s="138"/>
      <c r="G433" s="138" t="s">
        <v>372</v>
      </c>
      <c r="H433" s="138">
        <v>2</v>
      </c>
      <c r="I433" s="138" t="s">
        <v>195</v>
      </c>
      <c r="J433" s="138">
        <v>2030</v>
      </c>
      <c r="K433" s="139">
        <v>1E-3</v>
      </c>
    </row>
    <row r="434" spans="1:11" x14ac:dyDescent="0.25">
      <c r="A434" s="138" t="s">
        <v>1282</v>
      </c>
      <c r="B434" s="138" t="s">
        <v>1283</v>
      </c>
      <c r="C434" s="138" t="s">
        <v>189</v>
      </c>
      <c r="D434" s="138" t="s">
        <v>1318</v>
      </c>
      <c r="E434" s="138" t="s">
        <v>1206</v>
      </c>
      <c r="F434" s="138"/>
      <c r="G434" s="138" t="s">
        <v>372</v>
      </c>
      <c r="H434" s="138">
        <v>2</v>
      </c>
      <c r="I434" s="138" t="s">
        <v>195</v>
      </c>
      <c r="J434" s="138">
        <v>2050</v>
      </c>
      <c r="K434" s="139">
        <v>1E-3</v>
      </c>
    </row>
    <row r="435" spans="1:11" x14ac:dyDescent="0.25">
      <c r="A435" s="138" t="s">
        <v>1282</v>
      </c>
      <c r="B435" s="138" t="s">
        <v>1283</v>
      </c>
      <c r="C435" s="138" t="s">
        <v>189</v>
      </c>
      <c r="D435" s="138" t="s">
        <v>1319</v>
      </c>
      <c r="E435" s="138" t="s">
        <v>1206</v>
      </c>
      <c r="F435" s="138"/>
      <c r="G435" s="138"/>
      <c r="H435" s="138">
        <v>7</v>
      </c>
      <c r="I435" s="138" t="s">
        <v>195</v>
      </c>
      <c r="J435" s="138">
        <v>2015</v>
      </c>
      <c r="K435" s="139">
        <v>50</v>
      </c>
    </row>
    <row r="436" spans="1:11" x14ac:dyDescent="0.25">
      <c r="A436" s="138" t="s">
        <v>1320</v>
      </c>
      <c r="B436" s="138" t="s">
        <v>1321</v>
      </c>
      <c r="C436" s="138" t="s">
        <v>196</v>
      </c>
      <c r="D436" s="138" t="s">
        <v>1322</v>
      </c>
      <c r="E436" s="138" t="s">
        <v>1206</v>
      </c>
      <c r="F436" s="138"/>
      <c r="G436" s="138"/>
      <c r="H436" s="138"/>
      <c r="I436" s="138" t="s">
        <v>195</v>
      </c>
      <c r="J436" s="138">
        <v>2015</v>
      </c>
      <c r="K436" s="139">
        <v>98</v>
      </c>
    </row>
    <row r="437" spans="1:11" x14ac:dyDescent="0.25">
      <c r="A437" s="138" t="s">
        <v>1320</v>
      </c>
      <c r="B437" s="138" t="s">
        <v>1321</v>
      </c>
      <c r="C437" s="138" t="s">
        <v>196</v>
      </c>
      <c r="D437" s="138" t="s">
        <v>1322</v>
      </c>
      <c r="E437" s="138" t="s">
        <v>1206</v>
      </c>
      <c r="F437" s="138"/>
      <c r="G437" s="138"/>
      <c r="H437" s="138"/>
      <c r="I437" s="138" t="s">
        <v>195</v>
      </c>
      <c r="J437" s="138">
        <v>2020</v>
      </c>
      <c r="K437" s="139">
        <v>98</v>
      </c>
    </row>
    <row r="438" spans="1:11" x14ac:dyDescent="0.25">
      <c r="A438" s="138" t="s">
        <v>1320</v>
      </c>
      <c r="B438" s="138" t="s">
        <v>1321</v>
      </c>
      <c r="C438" s="138" t="s">
        <v>196</v>
      </c>
      <c r="D438" s="138" t="s">
        <v>1322</v>
      </c>
      <c r="E438" s="138" t="s">
        <v>1206</v>
      </c>
      <c r="F438" s="138"/>
      <c r="G438" s="138"/>
      <c r="H438" s="138"/>
      <c r="I438" s="138" t="s">
        <v>195</v>
      </c>
      <c r="J438" s="138">
        <v>2030</v>
      </c>
      <c r="K438" s="139">
        <v>98</v>
      </c>
    </row>
    <row r="439" spans="1:11" x14ac:dyDescent="0.25">
      <c r="A439" s="138" t="s">
        <v>1320</v>
      </c>
      <c r="B439" s="138" t="s">
        <v>1321</v>
      </c>
      <c r="C439" s="138" t="s">
        <v>196</v>
      </c>
      <c r="D439" s="138" t="s">
        <v>1322</v>
      </c>
      <c r="E439" s="138" t="s">
        <v>1206</v>
      </c>
      <c r="F439" s="138"/>
      <c r="G439" s="138"/>
      <c r="H439" s="138"/>
      <c r="I439" s="138" t="s">
        <v>195</v>
      </c>
      <c r="J439" s="138">
        <v>2050</v>
      </c>
      <c r="K439" s="139">
        <v>98</v>
      </c>
    </row>
    <row r="440" spans="1:11" x14ac:dyDescent="0.25">
      <c r="A440" s="138" t="s">
        <v>1320</v>
      </c>
      <c r="B440" s="138" t="s">
        <v>1321</v>
      </c>
      <c r="C440" s="138" t="s">
        <v>196</v>
      </c>
      <c r="D440" s="138" t="s">
        <v>201</v>
      </c>
      <c r="E440" s="138" t="s">
        <v>203</v>
      </c>
      <c r="F440" s="138"/>
      <c r="G440" s="138"/>
      <c r="H440" s="138" t="s">
        <v>1323</v>
      </c>
      <c r="I440" s="138" t="s">
        <v>195</v>
      </c>
      <c r="J440" s="138">
        <v>2015</v>
      </c>
      <c r="K440" s="139" t="s">
        <v>1324</v>
      </c>
    </row>
    <row r="441" spans="1:11" x14ac:dyDescent="0.25">
      <c r="A441" s="138" t="s">
        <v>1320</v>
      </c>
      <c r="B441" s="138" t="s">
        <v>1321</v>
      </c>
      <c r="C441" s="138" t="s">
        <v>196</v>
      </c>
      <c r="D441" s="138" t="s">
        <v>201</v>
      </c>
      <c r="E441" s="138" t="s">
        <v>203</v>
      </c>
      <c r="F441" s="138"/>
      <c r="G441" s="138"/>
      <c r="H441" s="138" t="s">
        <v>1323</v>
      </c>
      <c r="I441" s="138" t="s">
        <v>195</v>
      </c>
      <c r="J441" s="138">
        <v>2020</v>
      </c>
      <c r="K441" s="139">
        <v>1.5</v>
      </c>
    </row>
    <row r="442" spans="1:11" x14ac:dyDescent="0.25">
      <c r="A442" s="138" t="s">
        <v>1320</v>
      </c>
      <c r="B442" s="138" t="s">
        <v>1321</v>
      </c>
      <c r="C442" s="138" t="s">
        <v>196</v>
      </c>
      <c r="D442" s="138" t="s">
        <v>201</v>
      </c>
      <c r="E442" s="138" t="s">
        <v>203</v>
      </c>
      <c r="F442" s="138"/>
      <c r="G442" s="138"/>
      <c r="H442" s="138" t="s">
        <v>1323</v>
      </c>
      <c r="I442" s="138" t="s">
        <v>195</v>
      </c>
      <c r="J442" s="138">
        <v>2030</v>
      </c>
      <c r="K442" s="139">
        <v>1.5</v>
      </c>
    </row>
    <row r="443" spans="1:11" x14ac:dyDescent="0.25">
      <c r="A443" s="138" t="s">
        <v>1320</v>
      </c>
      <c r="B443" s="138" t="s">
        <v>1321</v>
      </c>
      <c r="C443" s="138" t="s">
        <v>196</v>
      </c>
      <c r="D443" s="138" t="s">
        <v>201</v>
      </c>
      <c r="E443" s="138" t="s">
        <v>203</v>
      </c>
      <c r="F443" s="138"/>
      <c r="G443" s="138"/>
      <c r="H443" s="138" t="s">
        <v>1323</v>
      </c>
      <c r="I443" s="138" t="s">
        <v>195</v>
      </c>
      <c r="J443" s="138">
        <v>2050</v>
      </c>
      <c r="K443" s="139">
        <v>1.5</v>
      </c>
    </row>
    <row r="444" spans="1:11" x14ac:dyDescent="0.25">
      <c r="A444" s="138" t="s">
        <v>1320</v>
      </c>
      <c r="B444" s="138" t="s">
        <v>1321</v>
      </c>
      <c r="C444" s="138" t="s">
        <v>196</v>
      </c>
      <c r="D444" s="138" t="s">
        <v>1325</v>
      </c>
      <c r="E444" s="138" t="s">
        <v>1206</v>
      </c>
      <c r="F444" s="138"/>
      <c r="G444" s="138"/>
      <c r="H444" s="138"/>
      <c r="I444" s="138" t="s">
        <v>195</v>
      </c>
      <c r="J444" s="138">
        <v>2015</v>
      </c>
      <c r="K444" s="139">
        <v>2</v>
      </c>
    </row>
    <row r="445" spans="1:11" x14ac:dyDescent="0.25">
      <c r="A445" s="138" t="s">
        <v>1320</v>
      </c>
      <c r="B445" s="138" t="s">
        <v>1321</v>
      </c>
      <c r="C445" s="138" t="s">
        <v>196</v>
      </c>
      <c r="D445" s="138" t="s">
        <v>1325</v>
      </c>
      <c r="E445" s="138" t="s">
        <v>1206</v>
      </c>
      <c r="F445" s="138"/>
      <c r="G445" s="138"/>
      <c r="H445" s="138"/>
      <c r="I445" s="138" t="s">
        <v>195</v>
      </c>
      <c r="J445" s="138">
        <v>2020</v>
      </c>
      <c r="K445" s="139">
        <v>2</v>
      </c>
    </row>
    <row r="446" spans="1:11" x14ac:dyDescent="0.25">
      <c r="A446" s="138" t="s">
        <v>1320</v>
      </c>
      <c r="B446" s="138" t="s">
        <v>1321</v>
      </c>
      <c r="C446" s="138" t="s">
        <v>196</v>
      </c>
      <c r="D446" s="138" t="s">
        <v>1325</v>
      </c>
      <c r="E446" s="138" t="s">
        <v>1206</v>
      </c>
      <c r="F446" s="138"/>
      <c r="G446" s="138"/>
      <c r="H446" s="138"/>
      <c r="I446" s="138" t="s">
        <v>195</v>
      </c>
      <c r="J446" s="138">
        <v>2030</v>
      </c>
      <c r="K446" s="139">
        <v>2</v>
      </c>
    </row>
    <row r="447" spans="1:11" x14ac:dyDescent="0.25">
      <c r="A447" s="138" t="s">
        <v>1320</v>
      </c>
      <c r="B447" s="138" t="s">
        <v>1321</v>
      </c>
      <c r="C447" s="138" t="s">
        <v>196</v>
      </c>
      <c r="D447" s="138" t="s">
        <v>1325</v>
      </c>
      <c r="E447" s="138" t="s">
        <v>1206</v>
      </c>
      <c r="F447" s="138"/>
      <c r="G447" s="138"/>
      <c r="H447" s="138"/>
      <c r="I447" s="138" t="s">
        <v>195</v>
      </c>
      <c r="J447" s="138">
        <v>2050</v>
      </c>
      <c r="K447" s="139">
        <v>2</v>
      </c>
    </row>
    <row r="448" spans="1:11" x14ac:dyDescent="0.25">
      <c r="A448" s="138" t="s">
        <v>1320</v>
      </c>
      <c r="B448" s="138" t="s">
        <v>1321</v>
      </c>
      <c r="C448" s="138" t="s">
        <v>196</v>
      </c>
      <c r="D448" s="138" t="s">
        <v>1326</v>
      </c>
      <c r="E448" s="138" t="s">
        <v>1206</v>
      </c>
      <c r="F448" s="138"/>
      <c r="G448" s="138" t="s">
        <v>228</v>
      </c>
      <c r="H448" s="138" t="s">
        <v>1327</v>
      </c>
      <c r="I448" s="138" t="s">
        <v>195</v>
      </c>
      <c r="J448" s="138">
        <v>2015</v>
      </c>
      <c r="K448" s="139">
        <v>10</v>
      </c>
    </row>
    <row r="449" spans="1:11" x14ac:dyDescent="0.25">
      <c r="A449" s="138" t="s">
        <v>1320</v>
      </c>
      <c r="B449" s="138" t="s">
        <v>1321</v>
      </c>
      <c r="C449" s="138" t="s">
        <v>196</v>
      </c>
      <c r="D449" s="138" t="s">
        <v>1326</v>
      </c>
      <c r="E449" s="138" t="s">
        <v>1206</v>
      </c>
      <c r="F449" s="138"/>
      <c r="G449" s="138" t="s">
        <v>228</v>
      </c>
      <c r="H449" s="138" t="s">
        <v>1327</v>
      </c>
      <c r="I449" s="138" t="s">
        <v>195</v>
      </c>
      <c r="J449" s="138">
        <v>2020</v>
      </c>
      <c r="K449" s="139">
        <v>10</v>
      </c>
    </row>
    <row r="450" spans="1:11" x14ac:dyDescent="0.25">
      <c r="A450" s="138" t="s">
        <v>1320</v>
      </c>
      <c r="B450" s="138" t="s">
        <v>1321</v>
      </c>
      <c r="C450" s="138" t="s">
        <v>196</v>
      </c>
      <c r="D450" s="138" t="s">
        <v>1326</v>
      </c>
      <c r="E450" s="138" t="s">
        <v>1206</v>
      </c>
      <c r="F450" s="138"/>
      <c r="G450" s="138" t="s">
        <v>228</v>
      </c>
      <c r="H450" s="138" t="s">
        <v>1327</v>
      </c>
      <c r="I450" s="138" t="s">
        <v>195</v>
      </c>
      <c r="J450" s="138">
        <v>2030</v>
      </c>
      <c r="K450" s="139">
        <v>9</v>
      </c>
    </row>
    <row r="451" spans="1:11" x14ac:dyDescent="0.25">
      <c r="A451" s="138" t="s">
        <v>1320</v>
      </c>
      <c r="B451" s="138" t="s">
        <v>1321</v>
      </c>
      <c r="C451" s="138" t="s">
        <v>196</v>
      </c>
      <c r="D451" s="138" t="s">
        <v>1326</v>
      </c>
      <c r="E451" s="138" t="s">
        <v>1206</v>
      </c>
      <c r="F451" s="138"/>
      <c r="G451" s="138" t="s">
        <v>228</v>
      </c>
      <c r="H451" s="138" t="s">
        <v>1327</v>
      </c>
      <c r="I451" s="138" t="s">
        <v>195</v>
      </c>
      <c r="J451" s="138">
        <v>2050</v>
      </c>
      <c r="K451" s="139">
        <v>5</v>
      </c>
    </row>
    <row r="452" spans="1:11" x14ac:dyDescent="0.25">
      <c r="A452" s="138" t="s">
        <v>1320</v>
      </c>
      <c r="B452" s="138" t="s">
        <v>1321</v>
      </c>
      <c r="C452" s="138" t="s">
        <v>196</v>
      </c>
      <c r="D452" s="138" t="s">
        <v>355</v>
      </c>
      <c r="E452" s="138" t="s">
        <v>1295</v>
      </c>
      <c r="F452" s="138"/>
      <c r="G452" s="138"/>
      <c r="H452" s="138" t="s">
        <v>1323</v>
      </c>
      <c r="I452" s="138" t="s">
        <v>195</v>
      </c>
      <c r="J452" s="138">
        <v>2015</v>
      </c>
      <c r="K452" s="139">
        <v>3</v>
      </c>
    </row>
    <row r="453" spans="1:11" x14ac:dyDescent="0.25">
      <c r="A453" s="138" t="s">
        <v>1320</v>
      </c>
      <c r="B453" s="138" t="s">
        <v>1321</v>
      </c>
      <c r="C453" s="138" t="s">
        <v>196</v>
      </c>
      <c r="D453" s="138" t="s">
        <v>355</v>
      </c>
      <c r="E453" s="138" t="s">
        <v>1295</v>
      </c>
      <c r="F453" s="138"/>
      <c r="G453" s="138"/>
      <c r="H453" s="138" t="s">
        <v>1323</v>
      </c>
      <c r="I453" s="138" t="s">
        <v>195</v>
      </c>
      <c r="J453" s="138">
        <v>2020</v>
      </c>
      <c r="K453" s="139">
        <v>3</v>
      </c>
    </row>
    <row r="454" spans="1:11" x14ac:dyDescent="0.25">
      <c r="A454" s="138" t="s">
        <v>1320</v>
      </c>
      <c r="B454" s="138" t="s">
        <v>1321</v>
      </c>
      <c r="C454" s="138" t="s">
        <v>196</v>
      </c>
      <c r="D454" s="138" t="s">
        <v>355</v>
      </c>
      <c r="E454" s="138" t="s">
        <v>1295</v>
      </c>
      <c r="F454" s="138"/>
      <c r="G454" s="138"/>
      <c r="H454" s="138" t="s">
        <v>1323</v>
      </c>
      <c r="I454" s="138" t="s">
        <v>195</v>
      </c>
      <c r="J454" s="138">
        <v>2030</v>
      </c>
      <c r="K454" s="139">
        <v>3</v>
      </c>
    </row>
    <row r="455" spans="1:11" x14ac:dyDescent="0.25">
      <c r="A455" s="138" t="s">
        <v>1320</v>
      </c>
      <c r="B455" s="138" t="s">
        <v>1321</v>
      </c>
      <c r="C455" s="138" t="s">
        <v>196</v>
      </c>
      <c r="D455" s="138" t="s">
        <v>355</v>
      </c>
      <c r="E455" s="138" t="s">
        <v>1295</v>
      </c>
      <c r="F455" s="138"/>
      <c r="G455" s="138"/>
      <c r="H455" s="138" t="s">
        <v>1323</v>
      </c>
      <c r="I455" s="138" t="s">
        <v>195</v>
      </c>
      <c r="J455" s="138">
        <v>2050</v>
      </c>
      <c r="K455" s="139">
        <v>3</v>
      </c>
    </row>
    <row r="456" spans="1:11" x14ac:dyDescent="0.25">
      <c r="A456" s="138" t="s">
        <v>1320</v>
      </c>
      <c r="B456" s="138" t="s">
        <v>1321</v>
      </c>
      <c r="C456" s="138" t="s">
        <v>196</v>
      </c>
      <c r="D456" s="138" t="s">
        <v>1328</v>
      </c>
      <c r="E456" s="138" t="s">
        <v>1206</v>
      </c>
      <c r="F456" s="138"/>
      <c r="G456" s="138" t="s">
        <v>211</v>
      </c>
      <c r="H456" s="138" t="s">
        <v>1327</v>
      </c>
      <c r="I456" s="138" t="s">
        <v>990</v>
      </c>
      <c r="J456" s="138">
        <v>2020</v>
      </c>
      <c r="K456" s="139">
        <v>60</v>
      </c>
    </row>
    <row r="457" spans="1:11" x14ac:dyDescent="0.25">
      <c r="A457" s="138" t="s">
        <v>1320</v>
      </c>
      <c r="B457" s="138" t="s">
        <v>1321</v>
      </c>
      <c r="C457" s="138" t="s">
        <v>196</v>
      </c>
      <c r="D457" s="138" t="s">
        <v>1328</v>
      </c>
      <c r="E457" s="138" t="s">
        <v>1206</v>
      </c>
      <c r="F457" s="138"/>
      <c r="G457" s="138" t="s">
        <v>211</v>
      </c>
      <c r="H457" s="138" t="s">
        <v>1327</v>
      </c>
      <c r="I457" s="138" t="s">
        <v>990</v>
      </c>
      <c r="J457" s="138">
        <v>2050</v>
      </c>
      <c r="K457" s="139">
        <v>80</v>
      </c>
    </row>
    <row r="458" spans="1:11" x14ac:dyDescent="0.25">
      <c r="A458" s="138" t="s">
        <v>1320</v>
      </c>
      <c r="B458" s="138" t="s">
        <v>1321</v>
      </c>
      <c r="C458" s="138" t="s">
        <v>196</v>
      </c>
      <c r="D458" s="138" t="s">
        <v>1328</v>
      </c>
      <c r="E458" s="138" t="s">
        <v>1206</v>
      </c>
      <c r="F458" s="138"/>
      <c r="G458" s="138" t="s">
        <v>211</v>
      </c>
      <c r="H458" s="138" t="s">
        <v>1327</v>
      </c>
      <c r="I458" s="138" t="s">
        <v>991</v>
      </c>
      <c r="J458" s="138">
        <v>2020</v>
      </c>
      <c r="K458" s="139">
        <v>80</v>
      </c>
    </row>
    <row r="459" spans="1:11" x14ac:dyDescent="0.25">
      <c r="A459" s="138" t="s">
        <v>1320</v>
      </c>
      <c r="B459" s="138" t="s">
        <v>1321</v>
      </c>
      <c r="C459" s="138" t="s">
        <v>196</v>
      </c>
      <c r="D459" s="138" t="s">
        <v>1328</v>
      </c>
      <c r="E459" s="138" t="s">
        <v>1206</v>
      </c>
      <c r="F459" s="138"/>
      <c r="G459" s="138" t="s">
        <v>211</v>
      </c>
      <c r="H459" s="138" t="s">
        <v>1327</v>
      </c>
      <c r="I459" s="138" t="s">
        <v>991</v>
      </c>
      <c r="J459" s="138">
        <v>2050</v>
      </c>
      <c r="K459" s="139">
        <v>90</v>
      </c>
    </row>
    <row r="460" spans="1:11" x14ac:dyDescent="0.25">
      <c r="A460" s="138" t="s">
        <v>1320</v>
      </c>
      <c r="B460" s="138" t="s">
        <v>1321</v>
      </c>
      <c r="C460" s="138" t="s">
        <v>196</v>
      </c>
      <c r="D460" s="138" t="s">
        <v>1328</v>
      </c>
      <c r="E460" s="138" t="s">
        <v>1206</v>
      </c>
      <c r="F460" s="138"/>
      <c r="G460" s="138" t="s">
        <v>211</v>
      </c>
      <c r="H460" s="138" t="s">
        <v>1327</v>
      </c>
      <c r="I460" s="138" t="s">
        <v>195</v>
      </c>
      <c r="J460" s="138">
        <v>2015</v>
      </c>
      <c r="K460" s="139">
        <v>74</v>
      </c>
    </row>
    <row r="461" spans="1:11" x14ac:dyDescent="0.25">
      <c r="A461" s="138" t="s">
        <v>1320</v>
      </c>
      <c r="B461" s="138" t="s">
        <v>1321</v>
      </c>
      <c r="C461" s="138" t="s">
        <v>196</v>
      </c>
      <c r="D461" s="138" t="s">
        <v>1328</v>
      </c>
      <c r="E461" s="138" t="s">
        <v>1206</v>
      </c>
      <c r="F461" s="138"/>
      <c r="G461" s="138" t="s">
        <v>211</v>
      </c>
      <c r="H461" s="138" t="s">
        <v>1327</v>
      </c>
      <c r="I461" s="138" t="s">
        <v>195</v>
      </c>
      <c r="J461" s="138">
        <v>2020</v>
      </c>
      <c r="K461" s="139">
        <v>75</v>
      </c>
    </row>
    <row r="462" spans="1:11" x14ac:dyDescent="0.25">
      <c r="A462" s="138" t="s">
        <v>1320</v>
      </c>
      <c r="B462" s="138" t="s">
        <v>1321</v>
      </c>
      <c r="C462" s="138" t="s">
        <v>196</v>
      </c>
      <c r="D462" s="138" t="s">
        <v>1328</v>
      </c>
      <c r="E462" s="138" t="s">
        <v>1206</v>
      </c>
      <c r="F462" s="138"/>
      <c r="G462" s="138" t="s">
        <v>211</v>
      </c>
      <c r="H462" s="138" t="s">
        <v>1327</v>
      </c>
      <c r="I462" s="138" t="s">
        <v>195</v>
      </c>
      <c r="J462" s="138">
        <v>2030</v>
      </c>
      <c r="K462" s="139">
        <v>77</v>
      </c>
    </row>
    <row r="463" spans="1:11" x14ac:dyDescent="0.25">
      <c r="A463" s="138" t="s">
        <v>1320</v>
      </c>
      <c r="B463" s="138" t="s">
        <v>1321</v>
      </c>
      <c r="C463" s="138" t="s">
        <v>196</v>
      </c>
      <c r="D463" s="138" t="s">
        <v>1328</v>
      </c>
      <c r="E463" s="138" t="s">
        <v>1206</v>
      </c>
      <c r="F463" s="138"/>
      <c r="G463" s="138" t="s">
        <v>211</v>
      </c>
      <c r="H463" s="138" t="s">
        <v>1327</v>
      </c>
      <c r="I463" s="138" t="s">
        <v>195</v>
      </c>
      <c r="J463" s="138">
        <v>2050</v>
      </c>
      <c r="K463" s="139">
        <v>83</v>
      </c>
    </row>
    <row r="464" spans="1:11" x14ac:dyDescent="0.25">
      <c r="A464" s="138" t="s">
        <v>1320</v>
      </c>
      <c r="B464" s="138" t="s">
        <v>1321</v>
      </c>
      <c r="C464" s="138" t="s">
        <v>196</v>
      </c>
      <c r="D464" s="138" t="s">
        <v>216</v>
      </c>
      <c r="E464" s="138" t="s">
        <v>203</v>
      </c>
      <c r="F464" s="138"/>
      <c r="G464" s="138"/>
      <c r="H464" s="138" t="s">
        <v>1323</v>
      </c>
      <c r="I464" s="138" t="s">
        <v>195</v>
      </c>
      <c r="J464" s="138">
        <v>2015</v>
      </c>
      <c r="K464" s="139">
        <v>20</v>
      </c>
    </row>
    <row r="465" spans="1:11" x14ac:dyDescent="0.25">
      <c r="A465" s="138" t="s">
        <v>1320</v>
      </c>
      <c r="B465" s="138" t="s">
        <v>1321</v>
      </c>
      <c r="C465" s="138" t="s">
        <v>196</v>
      </c>
      <c r="D465" s="138" t="s">
        <v>216</v>
      </c>
      <c r="E465" s="138" t="s">
        <v>203</v>
      </c>
      <c r="F465" s="138"/>
      <c r="G465" s="138"/>
      <c r="H465" s="138" t="s">
        <v>1323</v>
      </c>
      <c r="I465" s="138" t="s">
        <v>195</v>
      </c>
      <c r="J465" s="138">
        <v>2020</v>
      </c>
      <c r="K465" s="139">
        <v>20</v>
      </c>
    </row>
    <row r="466" spans="1:11" x14ac:dyDescent="0.25">
      <c r="A466" s="138" t="s">
        <v>1320</v>
      </c>
      <c r="B466" s="138" t="s">
        <v>1321</v>
      </c>
      <c r="C466" s="138" t="s">
        <v>196</v>
      </c>
      <c r="D466" s="138" t="s">
        <v>216</v>
      </c>
      <c r="E466" s="138" t="s">
        <v>203</v>
      </c>
      <c r="F466" s="138"/>
      <c r="G466" s="138"/>
      <c r="H466" s="138" t="s">
        <v>1323</v>
      </c>
      <c r="I466" s="138" t="s">
        <v>195</v>
      </c>
      <c r="J466" s="138">
        <v>2030</v>
      </c>
      <c r="K466" s="139">
        <v>20</v>
      </c>
    </row>
    <row r="467" spans="1:11" x14ac:dyDescent="0.25">
      <c r="A467" s="138" t="s">
        <v>1320</v>
      </c>
      <c r="B467" s="138" t="s">
        <v>1321</v>
      </c>
      <c r="C467" s="138" t="s">
        <v>196</v>
      </c>
      <c r="D467" s="138" t="s">
        <v>216</v>
      </c>
      <c r="E467" s="138" t="s">
        <v>203</v>
      </c>
      <c r="F467" s="138"/>
      <c r="G467" s="138"/>
      <c r="H467" s="138" t="s">
        <v>1323</v>
      </c>
      <c r="I467" s="138" t="s">
        <v>195</v>
      </c>
      <c r="J467" s="138">
        <v>2050</v>
      </c>
      <c r="K467" s="139">
        <v>20</v>
      </c>
    </row>
    <row r="468" spans="1:11" x14ac:dyDescent="0.25">
      <c r="A468" s="138" t="s">
        <v>1320</v>
      </c>
      <c r="B468" s="138" t="s">
        <v>1321</v>
      </c>
      <c r="C468" s="138" t="s">
        <v>196</v>
      </c>
      <c r="D468" s="138" t="s">
        <v>1329</v>
      </c>
      <c r="E468" s="138" t="s">
        <v>1330</v>
      </c>
      <c r="F468" s="138"/>
      <c r="G468" s="138" t="s">
        <v>200</v>
      </c>
      <c r="H468" s="138" t="s">
        <v>1323</v>
      </c>
      <c r="I468" s="138" t="s">
        <v>195</v>
      </c>
      <c r="J468" s="138">
        <v>2015</v>
      </c>
      <c r="K468" s="139">
        <v>20</v>
      </c>
    </row>
    <row r="469" spans="1:11" x14ac:dyDescent="0.25">
      <c r="A469" s="138" t="s">
        <v>1320</v>
      </c>
      <c r="B469" s="138" t="s">
        <v>1321</v>
      </c>
      <c r="C469" s="138" t="s">
        <v>196</v>
      </c>
      <c r="D469" s="138" t="s">
        <v>1329</v>
      </c>
      <c r="E469" s="138" t="s">
        <v>1330</v>
      </c>
      <c r="F469" s="138"/>
      <c r="G469" s="138" t="s">
        <v>200</v>
      </c>
      <c r="H469" s="138" t="s">
        <v>1323</v>
      </c>
      <c r="I469" s="138" t="s">
        <v>195</v>
      </c>
      <c r="J469" s="138">
        <v>2020</v>
      </c>
      <c r="K469" s="139">
        <v>20</v>
      </c>
    </row>
    <row r="470" spans="1:11" x14ac:dyDescent="0.25">
      <c r="A470" s="138" t="s">
        <v>1320</v>
      </c>
      <c r="B470" s="138" t="s">
        <v>1321</v>
      </c>
      <c r="C470" s="138" t="s">
        <v>196</v>
      </c>
      <c r="D470" s="138" t="s">
        <v>1329</v>
      </c>
      <c r="E470" s="138" t="s">
        <v>1330</v>
      </c>
      <c r="F470" s="138"/>
      <c r="G470" s="138" t="s">
        <v>200</v>
      </c>
      <c r="H470" s="138" t="s">
        <v>1323</v>
      </c>
      <c r="I470" s="138" t="s">
        <v>195</v>
      </c>
      <c r="J470" s="138">
        <v>2030</v>
      </c>
      <c r="K470" s="139">
        <v>20</v>
      </c>
    </row>
    <row r="471" spans="1:11" x14ac:dyDescent="0.25">
      <c r="A471" s="138" t="s">
        <v>1320</v>
      </c>
      <c r="B471" s="138" t="s">
        <v>1321</v>
      </c>
      <c r="C471" s="138" t="s">
        <v>196</v>
      </c>
      <c r="D471" s="138" t="s">
        <v>1329</v>
      </c>
      <c r="E471" s="138" t="s">
        <v>1330</v>
      </c>
      <c r="F471" s="138"/>
      <c r="G471" s="138" t="s">
        <v>200</v>
      </c>
      <c r="H471" s="138" t="s">
        <v>1323</v>
      </c>
      <c r="I471" s="138" t="s">
        <v>195</v>
      </c>
      <c r="J471" s="138">
        <v>2050</v>
      </c>
      <c r="K471" s="139">
        <v>20</v>
      </c>
    </row>
    <row r="472" spans="1:11" x14ac:dyDescent="0.25">
      <c r="A472" s="138" t="s">
        <v>1320</v>
      </c>
      <c r="B472" s="138" t="s">
        <v>1321</v>
      </c>
      <c r="C472" s="138" t="s">
        <v>196</v>
      </c>
      <c r="D472" s="138" t="s">
        <v>1331</v>
      </c>
      <c r="E472" s="138" t="s">
        <v>1206</v>
      </c>
      <c r="F472" s="138"/>
      <c r="G472" s="138"/>
      <c r="H472" s="138" t="s">
        <v>1323</v>
      </c>
      <c r="I472" s="138" t="s">
        <v>195</v>
      </c>
      <c r="J472" s="138">
        <v>2015</v>
      </c>
      <c r="K472" s="139">
        <v>5</v>
      </c>
    </row>
    <row r="473" spans="1:11" x14ac:dyDescent="0.25">
      <c r="A473" s="138" t="s">
        <v>1320</v>
      </c>
      <c r="B473" s="138" t="s">
        <v>1321</v>
      </c>
      <c r="C473" s="138" t="s">
        <v>196</v>
      </c>
      <c r="D473" s="138" t="s">
        <v>1331</v>
      </c>
      <c r="E473" s="138" t="s">
        <v>1206</v>
      </c>
      <c r="F473" s="138"/>
      <c r="G473" s="138"/>
      <c r="H473" s="138" t="s">
        <v>1323</v>
      </c>
      <c r="I473" s="138" t="s">
        <v>195</v>
      </c>
      <c r="J473" s="138">
        <v>2020</v>
      </c>
      <c r="K473" s="139">
        <v>5</v>
      </c>
    </row>
    <row r="474" spans="1:11" x14ac:dyDescent="0.25">
      <c r="A474" s="138" t="s">
        <v>1320</v>
      </c>
      <c r="B474" s="138" t="s">
        <v>1321</v>
      </c>
      <c r="C474" s="138" t="s">
        <v>196</v>
      </c>
      <c r="D474" s="138" t="s">
        <v>1331</v>
      </c>
      <c r="E474" s="138" t="s">
        <v>1206</v>
      </c>
      <c r="F474" s="138"/>
      <c r="G474" s="138"/>
      <c r="H474" s="138" t="s">
        <v>1323</v>
      </c>
      <c r="I474" s="138" t="s">
        <v>195</v>
      </c>
      <c r="J474" s="138">
        <v>2030</v>
      </c>
      <c r="K474" s="139">
        <v>5</v>
      </c>
    </row>
    <row r="475" spans="1:11" x14ac:dyDescent="0.25">
      <c r="A475" s="138" t="s">
        <v>1320</v>
      </c>
      <c r="B475" s="138" t="s">
        <v>1321</v>
      </c>
      <c r="C475" s="138" t="s">
        <v>196</v>
      </c>
      <c r="D475" s="138" t="s">
        <v>1331</v>
      </c>
      <c r="E475" s="138" t="s">
        <v>1206</v>
      </c>
      <c r="F475" s="138"/>
      <c r="G475" s="138"/>
      <c r="H475" s="138" t="s">
        <v>1323</v>
      </c>
      <c r="I475" s="138" t="s">
        <v>195</v>
      </c>
      <c r="J475" s="138">
        <v>2050</v>
      </c>
      <c r="K475" s="139">
        <v>5</v>
      </c>
    </row>
    <row r="476" spans="1:11" x14ac:dyDescent="0.25">
      <c r="A476" s="138" t="s">
        <v>1320</v>
      </c>
      <c r="B476" s="138" t="s">
        <v>1321</v>
      </c>
      <c r="C476" s="138" t="s">
        <v>234</v>
      </c>
      <c r="D476" s="138" t="s">
        <v>1227</v>
      </c>
      <c r="E476" s="138"/>
      <c r="F476" s="138"/>
      <c r="G476" s="138"/>
      <c r="H476" s="138"/>
      <c r="I476" s="138" t="s">
        <v>195</v>
      </c>
      <c r="J476" s="138">
        <v>2015</v>
      </c>
      <c r="K476" s="139" t="s">
        <v>31</v>
      </c>
    </row>
    <row r="477" spans="1:11" x14ac:dyDescent="0.25">
      <c r="A477" s="138" t="s">
        <v>1320</v>
      </c>
      <c r="B477" s="138" t="s">
        <v>1321</v>
      </c>
      <c r="C477" s="138" t="s">
        <v>234</v>
      </c>
      <c r="D477" s="138" t="s">
        <v>1228</v>
      </c>
      <c r="E477" s="138"/>
      <c r="F477" s="138"/>
      <c r="G477" s="138"/>
      <c r="H477" s="138"/>
      <c r="I477" s="138" t="s">
        <v>195</v>
      </c>
      <c r="J477" s="138">
        <v>2015</v>
      </c>
      <c r="K477" s="139" t="s">
        <v>31</v>
      </c>
    </row>
    <row r="478" spans="1:11" x14ac:dyDescent="0.25">
      <c r="A478" s="138" t="s">
        <v>1320</v>
      </c>
      <c r="B478" s="138" t="s">
        <v>1321</v>
      </c>
      <c r="C478" s="138" t="s">
        <v>234</v>
      </c>
      <c r="D478" s="138" t="s">
        <v>1332</v>
      </c>
      <c r="E478" s="138" t="s">
        <v>1333</v>
      </c>
      <c r="F478" s="138"/>
      <c r="G478" s="138" t="s">
        <v>252</v>
      </c>
      <c r="H478" s="138" t="s">
        <v>1334</v>
      </c>
      <c r="I478" s="138" t="s">
        <v>990</v>
      </c>
      <c r="J478" s="138">
        <v>2020</v>
      </c>
      <c r="K478" s="139">
        <v>15000</v>
      </c>
    </row>
    <row r="479" spans="1:11" x14ac:dyDescent="0.25">
      <c r="A479" s="138" t="s">
        <v>1320</v>
      </c>
      <c r="B479" s="138" t="s">
        <v>1321</v>
      </c>
      <c r="C479" s="138" t="s">
        <v>234</v>
      </c>
      <c r="D479" s="138" t="s">
        <v>1332</v>
      </c>
      <c r="E479" s="138" t="s">
        <v>1333</v>
      </c>
      <c r="F479" s="138"/>
      <c r="G479" s="138" t="s">
        <v>252</v>
      </c>
      <c r="H479" s="138" t="s">
        <v>1334</v>
      </c>
      <c r="I479" s="138" t="s">
        <v>990</v>
      </c>
      <c r="J479" s="138">
        <v>2050</v>
      </c>
      <c r="K479" s="139">
        <v>12100</v>
      </c>
    </row>
    <row r="480" spans="1:11" x14ac:dyDescent="0.25">
      <c r="A480" s="138" t="s">
        <v>1320</v>
      </c>
      <c r="B480" s="138" t="s">
        <v>1321</v>
      </c>
      <c r="C480" s="138" t="s">
        <v>234</v>
      </c>
      <c r="D480" s="138" t="s">
        <v>1332</v>
      </c>
      <c r="E480" s="138" t="s">
        <v>1333</v>
      </c>
      <c r="F480" s="138"/>
      <c r="G480" s="138" t="s">
        <v>252</v>
      </c>
      <c r="H480" s="138" t="s">
        <v>1334</v>
      </c>
      <c r="I480" s="138" t="s">
        <v>991</v>
      </c>
      <c r="J480" s="138">
        <v>2020</v>
      </c>
      <c r="K480" s="139">
        <v>24900</v>
      </c>
    </row>
    <row r="481" spans="1:11" x14ac:dyDescent="0.25">
      <c r="A481" s="138" t="s">
        <v>1320</v>
      </c>
      <c r="B481" s="138" t="s">
        <v>1321</v>
      </c>
      <c r="C481" s="138" t="s">
        <v>234</v>
      </c>
      <c r="D481" s="138" t="s">
        <v>1332</v>
      </c>
      <c r="E481" s="138" t="s">
        <v>1333</v>
      </c>
      <c r="F481" s="138"/>
      <c r="G481" s="138" t="s">
        <v>252</v>
      </c>
      <c r="H481" s="138" t="s">
        <v>1334</v>
      </c>
      <c r="I481" s="138" t="s">
        <v>991</v>
      </c>
      <c r="J481" s="138">
        <v>2050</v>
      </c>
      <c r="K481" s="139">
        <v>20200</v>
      </c>
    </row>
    <row r="482" spans="1:11" x14ac:dyDescent="0.25">
      <c r="A482" s="138" t="s">
        <v>1320</v>
      </c>
      <c r="B482" s="138" t="s">
        <v>1321</v>
      </c>
      <c r="C482" s="138" t="s">
        <v>234</v>
      </c>
      <c r="D482" s="138" t="s">
        <v>1332</v>
      </c>
      <c r="E482" s="138" t="s">
        <v>1333</v>
      </c>
      <c r="F482" s="138"/>
      <c r="G482" s="138" t="s">
        <v>252</v>
      </c>
      <c r="H482" s="138" t="s">
        <v>1334</v>
      </c>
      <c r="I482" s="138" t="s">
        <v>195</v>
      </c>
      <c r="J482" s="138">
        <v>2015</v>
      </c>
      <c r="K482" s="139">
        <v>21000</v>
      </c>
    </row>
    <row r="483" spans="1:11" x14ac:dyDescent="0.25">
      <c r="A483" s="138" t="s">
        <v>1320</v>
      </c>
      <c r="B483" s="138" t="s">
        <v>1321</v>
      </c>
      <c r="C483" s="138" t="s">
        <v>234</v>
      </c>
      <c r="D483" s="138" t="s">
        <v>1332</v>
      </c>
      <c r="E483" s="138" t="s">
        <v>1333</v>
      </c>
      <c r="F483" s="138"/>
      <c r="G483" s="138" t="s">
        <v>252</v>
      </c>
      <c r="H483" s="138" t="s">
        <v>1334</v>
      </c>
      <c r="I483" s="138" t="s">
        <v>195</v>
      </c>
      <c r="J483" s="138">
        <v>2020</v>
      </c>
      <c r="K483" s="139">
        <v>20000</v>
      </c>
    </row>
    <row r="484" spans="1:11" x14ac:dyDescent="0.25">
      <c r="A484" s="138" t="s">
        <v>1320</v>
      </c>
      <c r="B484" s="138" t="s">
        <v>1321</v>
      </c>
      <c r="C484" s="138" t="s">
        <v>234</v>
      </c>
      <c r="D484" s="138" t="s">
        <v>1332</v>
      </c>
      <c r="E484" s="138" t="s">
        <v>1333</v>
      </c>
      <c r="F484" s="138"/>
      <c r="G484" s="138" t="s">
        <v>252</v>
      </c>
      <c r="H484" s="138" t="s">
        <v>1334</v>
      </c>
      <c r="I484" s="138" t="s">
        <v>195</v>
      </c>
      <c r="J484" s="138">
        <v>2030</v>
      </c>
      <c r="K484" s="139">
        <v>18000</v>
      </c>
    </row>
    <row r="485" spans="1:11" x14ac:dyDescent="0.25">
      <c r="A485" s="138" t="s">
        <v>1320</v>
      </c>
      <c r="B485" s="138" t="s">
        <v>1321</v>
      </c>
      <c r="C485" s="138" t="s">
        <v>234</v>
      </c>
      <c r="D485" s="138" t="s">
        <v>1332</v>
      </c>
      <c r="E485" s="138" t="s">
        <v>1333</v>
      </c>
      <c r="F485" s="138"/>
      <c r="G485" s="138" t="s">
        <v>252</v>
      </c>
      <c r="H485" s="138" t="s">
        <v>1334</v>
      </c>
      <c r="I485" s="138" t="s">
        <v>195</v>
      </c>
      <c r="J485" s="138">
        <v>2050</v>
      </c>
      <c r="K485" s="139">
        <v>16200</v>
      </c>
    </row>
    <row r="486" spans="1:11" x14ac:dyDescent="0.25">
      <c r="A486" s="138" t="s">
        <v>1320</v>
      </c>
      <c r="B486" s="138" t="s">
        <v>1321</v>
      </c>
      <c r="C486" s="138" t="s">
        <v>234</v>
      </c>
      <c r="D486" s="138" t="s">
        <v>1335</v>
      </c>
      <c r="E486" s="138" t="s">
        <v>1336</v>
      </c>
      <c r="F486" s="138"/>
      <c r="G486" s="138" t="s">
        <v>252</v>
      </c>
      <c r="H486" s="138" t="s">
        <v>1334</v>
      </c>
      <c r="I486" s="138" t="s">
        <v>990</v>
      </c>
      <c r="J486" s="138">
        <v>2020</v>
      </c>
      <c r="K486" s="139">
        <v>0.9</v>
      </c>
    </row>
    <row r="487" spans="1:11" x14ac:dyDescent="0.25">
      <c r="A487" s="138" t="s">
        <v>1320</v>
      </c>
      <c r="B487" s="138" t="s">
        <v>1321</v>
      </c>
      <c r="C487" s="138" t="s">
        <v>234</v>
      </c>
      <c r="D487" s="138" t="s">
        <v>1335</v>
      </c>
      <c r="E487" s="138" t="s">
        <v>1336</v>
      </c>
      <c r="F487" s="138"/>
      <c r="G487" s="138" t="s">
        <v>252</v>
      </c>
      <c r="H487" s="138" t="s">
        <v>1334</v>
      </c>
      <c r="I487" s="138" t="s">
        <v>990</v>
      </c>
      <c r="J487" s="138">
        <v>2050</v>
      </c>
      <c r="K487" s="139">
        <v>0.7</v>
      </c>
    </row>
    <row r="488" spans="1:11" x14ac:dyDescent="0.25">
      <c r="A488" s="138" t="s">
        <v>1320</v>
      </c>
      <c r="B488" s="138" t="s">
        <v>1321</v>
      </c>
      <c r="C488" s="138" t="s">
        <v>234</v>
      </c>
      <c r="D488" s="138" t="s">
        <v>1335</v>
      </c>
      <c r="E488" s="138" t="s">
        <v>1336</v>
      </c>
      <c r="F488" s="138"/>
      <c r="G488" s="138" t="s">
        <v>252</v>
      </c>
      <c r="H488" s="138" t="s">
        <v>1334</v>
      </c>
      <c r="I488" s="138" t="s">
        <v>991</v>
      </c>
      <c r="J488" s="138">
        <v>2020</v>
      </c>
      <c r="K488" s="139">
        <v>1.8</v>
      </c>
    </row>
    <row r="489" spans="1:11" x14ac:dyDescent="0.25">
      <c r="A489" s="138" t="s">
        <v>1320</v>
      </c>
      <c r="B489" s="138" t="s">
        <v>1321</v>
      </c>
      <c r="C489" s="138" t="s">
        <v>234</v>
      </c>
      <c r="D489" s="138" t="s">
        <v>1335</v>
      </c>
      <c r="E489" s="138" t="s">
        <v>1336</v>
      </c>
      <c r="F489" s="138"/>
      <c r="G489" s="138" t="s">
        <v>252</v>
      </c>
      <c r="H489" s="138" t="s">
        <v>1334</v>
      </c>
      <c r="I489" s="138" t="s">
        <v>991</v>
      </c>
      <c r="J489" s="138">
        <v>2050</v>
      </c>
      <c r="K489" s="139">
        <v>1.4</v>
      </c>
    </row>
    <row r="490" spans="1:11" x14ac:dyDescent="0.25">
      <c r="A490" s="138" t="s">
        <v>1320</v>
      </c>
      <c r="B490" s="138" t="s">
        <v>1321</v>
      </c>
      <c r="C490" s="138" t="s">
        <v>234</v>
      </c>
      <c r="D490" s="138" t="s">
        <v>1335</v>
      </c>
      <c r="E490" s="138" t="s">
        <v>1336</v>
      </c>
      <c r="F490" s="138"/>
      <c r="G490" s="138" t="s">
        <v>252</v>
      </c>
      <c r="H490" s="138" t="s">
        <v>1334</v>
      </c>
      <c r="I490" s="138" t="s">
        <v>195</v>
      </c>
      <c r="J490" s="138">
        <v>2015</v>
      </c>
      <c r="K490" s="139">
        <v>1.4</v>
      </c>
    </row>
    <row r="491" spans="1:11" x14ac:dyDescent="0.25">
      <c r="A491" s="138" t="s">
        <v>1320</v>
      </c>
      <c r="B491" s="138" t="s">
        <v>1321</v>
      </c>
      <c r="C491" s="138" t="s">
        <v>234</v>
      </c>
      <c r="D491" s="138" t="s">
        <v>1335</v>
      </c>
      <c r="E491" s="138" t="s">
        <v>1336</v>
      </c>
      <c r="F491" s="138"/>
      <c r="G491" s="138" t="s">
        <v>252</v>
      </c>
      <c r="H491" s="138" t="s">
        <v>1334</v>
      </c>
      <c r="I491" s="138" t="s">
        <v>195</v>
      </c>
      <c r="J491" s="138">
        <v>2020</v>
      </c>
      <c r="K491" s="139">
        <v>1.3</v>
      </c>
    </row>
    <row r="492" spans="1:11" x14ac:dyDescent="0.25">
      <c r="A492" s="138" t="s">
        <v>1320</v>
      </c>
      <c r="B492" s="138" t="s">
        <v>1321</v>
      </c>
      <c r="C492" s="138" t="s">
        <v>234</v>
      </c>
      <c r="D492" s="138" t="s">
        <v>1335</v>
      </c>
      <c r="E492" s="138" t="s">
        <v>1336</v>
      </c>
      <c r="F492" s="138"/>
      <c r="G492" s="138" t="s">
        <v>252</v>
      </c>
      <c r="H492" s="138" t="s">
        <v>1334</v>
      </c>
      <c r="I492" s="138" t="s">
        <v>195</v>
      </c>
      <c r="J492" s="138">
        <v>2030</v>
      </c>
      <c r="K492" s="139">
        <v>1.2</v>
      </c>
    </row>
    <row r="493" spans="1:11" x14ac:dyDescent="0.25">
      <c r="A493" s="138" t="s">
        <v>1320</v>
      </c>
      <c r="B493" s="138" t="s">
        <v>1321</v>
      </c>
      <c r="C493" s="138" t="s">
        <v>234</v>
      </c>
      <c r="D493" s="138" t="s">
        <v>1335</v>
      </c>
      <c r="E493" s="138" t="s">
        <v>1336</v>
      </c>
      <c r="F493" s="138"/>
      <c r="G493" s="138" t="s">
        <v>252</v>
      </c>
      <c r="H493" s="138" t="s">
        <v>1334</v>
      </c>
      <c r="I493" s="138" t="s">
        <v>195</v>
      </c>
      <c r="J493" s="138">
        <v>2050</v>
      </c>
      <c r="K493" s="139">
        <v>1.1000000000000001</v>
      </c>
    </row>
    <row r="494" spans="1:11" x14ac:dyDescent="0.25">
      <c r="A494" s="138" t="s">
        <v>1320</v>
      </c>
      <c r="B494" s="138" t="s">
        <v>1321</v>
      </c>
      <c r="C494" s="138" t="s">
        <v>234</v>
      </c>
      <c r="D494" s="138" t="s">
        <v>1337</v>
      </c>
      <c r="E494" s="138" t="s">
        <v>1338</v>
      </c>
      <c r="F494" s="138"/>
      <c r="G494" s="138" t="s">
        <v>252</v>
      </c>
      <c r="H494" s="138" t="s">
        <v>1334</v>
      </c>
      <c r="I494" s="138" t="s">
        <v>990</v>
      </c>
      <c r="J494" s="138">
        <v>2020</v>
      </c>
      <c r="K494" s="139">
        <v>1.7</v>
      </c>
    </row>
    <row r="495" spans="1:11" x14ac:dyDescent="0.25">
      <c r="A495" s="138" t="s">
        <v>1320</v>
      </c>
      <c r="B495" s="138" t="s">
        <v>1321</v>
      </c>
      <c r="C495" s="138" t="s">
        <v>234</v>
      </c>
      <c r="D495" s="138" t="s">
        <v>1337</v>
      </c>
      <c r="E495" s="138" t="s">
        <v>1338</v>
      </c>
      <c r="F495" s="138"/>
      <c r="G495" s="138" t="s">
        <v>252</v>
      </c>
      <c r="H495" s="138" t="s">
        <v>1334</v>
      </c>
      <c r="I495" s="138" t="s">
        <v>990</v>
      </c>
      <c r="J495" s="138">
        <v>2050</v>
      </c>
      <c r="K495" s="139">
        <v>1.4</v>
      </c>
    </row>
    <row r="496" spans="1:11" x14ac:dyDescent="0.25">
      <c r="A496" s="138" t="s">
        <v>1320</v>
      </c>
      <c r="B496" s="138" t="s">
        <v>1321</v>
      </c>
      <c r="C496" s="138" t="s">
        <v>234</v>
      </c>
      <c r="D496" s="138" t="s">
        <v>1337</v>
      </c>
      <c r="E496" s="138" t="s">
        <v>1338</v>
      </c>
      <c r="F496" s="138"/>
      <c r="G496" s="138" t="s">
        <v>252</v>
      </c>
      <c r="H496" s="138" t="s">
        <v>1334</v>
      </c>
      <c r="I496" s="138" t="s">
        <v>991</v>
      </c>
      <c r="J496" s="138">
        <v>2020</v>
      </c>
      <c r="K496" s="139">
        <v>3.3</v>
      </c>
    </row>
    <row r="497" spans="1:11" x14ac:dyDescent="0.25">
      <c r="A497" s="138" t="s">
        <v>1320</v>
      </c>
      <c r="B497" s="138" t="s">
        <v>1321</v>
      </c>
      <c r="C497" s="138" t="s">
        <v>234</v>
      </c>
      <c r="D497" s="138" t="s">
        <v>1337</v>
      </c>
      <c r="E497" s="138" t="s">
        <v>1338</v>
      </c>
      <c r="F497" s="138"/>
      <c r="G497" s="138" t="s">
        <v>252</v>
      </c>
      <c r="H497" s="138" t="s">
        <v>1334</v>
      </c>
      <c r="I497" s="138" t="s">
        <v>991</v>
      </c>
      <c r="J497" s="138">
        <v>2050</v>
      </c>
      <c r="K497" s="139">
        <v>2.7</v>
      </c>
    </row>
    <row r="498" spans="1:11" x14ac:dyDescent="0.25">
      <c r="A498" s="138" t="s">
        <v>1320</v>
      </c>
      <c r="B498" s="138" t="s">
        <v>1321</v>
      </c>
      <c r="C498" s="138" t="s">
        <v>234</v>
      </c>
      <c r="D498" s="138" t="s">
        <v>1337</v>
      </c>
      <c r="E498" s="138" t="s">
        <v>1338</v>
      </c>
      <c r="F498" s="138"/>
      <c r="G498" s="138" t="s">
        <v>252</v>
      </c>
      <c r="H498" s="138" t="s">
        <v>1334</v>
      </c>
      <c r="I498" s="138" t="s">
        <v>195</v>
      </c>
      <c r="J498" s="138">
        <v>2015</v>
      </c>
      <c r="K498" s="139">
        <v>2.6</v>
      </c>
    </row>
    <row r="499" spans="1:11" x14ac:dyDescent="0.25">
      <c r="A499" s="138" t="s">
        <v>1320</v>
      </c>
      <c r="B499" s="138" t="s">
        <v>1321</v>
      </c>
      <c r="C499" s="138" t="s">
        <v>234</v>
      </c>
      <c r="D499" s="138" t="s">
        <v>1337</v>
      </c>
      <c r="E499" s="138" t="s">
        <v>1338</v>
      </c>
      <c r="F499" s="138"/>
      <c r="G499" s="138" t="s">
        <v>252</v>
      </c>
      <c r="H499" s="138" t="s">
        <v>1334</v>
      </c>
      <c r="I499" s="138" t="s">
        <v>195</v>
      </c>
      <c r="J499" s="138">
        <v>2020</v>
      </c>
      <c r="K499" s="139">
        <v>2.5</v>
      </c>
    </row>
    <row r="500" spans="1:11" x14ac:dyDescent="0.25">
      <c r="A500" s="138" t="s">
        <v>1320</v>
      </c>
      <c r="B500" s="138" t="s">
        <v>1321</v>
      </c>
      <c r="C500" s="138" t="s">
        <v>234</v>
      </c>
      <c r="D500" s="138" t="s">
        <v>1337</v>
      </c>
      <c r="E500" s="138" t="s">
        <v>1338</v>
      </c>
      <c r="F500" s="138"/>
      <c r="G500" s="138" t="s">
        <v>252</v>
      </c>
      <c r="H500" s="138" t="s">
        <v>1334</v>
      </c>
      <c r="I500" s="138" t="s">
        <v>195</v>
      </c>
      <c r="J500" s="138">
        <v>2030</v>
      </c>
      <c r="K500" s="139">
        <v>2.2000000000000002</v>
      </c>
    </row>
    <row r="501" spans="1:11" x14ac:dyDescent="0.25">
      <c r="A501" s="138" t="s">
        <v>1320</v>
      </c>
      <c r="B501" s="138" t="s">
        <v>1321</v>
      </c>
      <c r="C501" s="138" t="s">
        <v>234</v>
      </c>
      <c r="D501" s="138" t="s">
        <v>1337</v>
      </c>
      <c r="E501" s="138" t="s">
        <v>1338</v>
      </c>
      <c r="F501" s="138"/>
      <c r="G501" s="138" t="s">
        <v>252</v>
      </c>
      <c r="H501" s="138" t="s">
        <v>1334</v>
      </c>
      <c r="I501" s="138" t="s">
        <v>195</v>
      </c>
      <c r="J501" s="138">
        <v>2050</v>
      </c>
      <c r="K501" s="139">
        <v>2</v>
      </c>
    </row>
    <row r="502" spans="1:11" x14ac:dyDescent="0.25">
      <c r="A502" s="138" t="s">
        <v>1320</v>
      </c>
      <c r="B502" s="138" t="s">
        <v>1321</v>
      </c>
      <c r="C502" s="138" t="s">
        <v>189</v>
      </c>
      <c r="D502" s="138" t="s">
        <v>1319</v>
      </c>
      <c r="E502" s="138" t="s">
        <v>1206</v>
      </c>
      <c r="F502" s="138"/>
      <c r="G502" s="138"/>
      <c r="H502" s="138">
        <v>8</v>
      </c>
      <c r="I502" s="138" t="s">
        <v>195</v>
      </c>
      <c r="J502" s="138">
        <v>2015</v>
      </c>
      <c r="K502" s="139">
        <v>20</v>
      </c>
    </row>
    <row r="503" spans="1:11" x14ac:dyDescent="0.25">
      <c r="A503" s="138" t="s">
        <v>1320</v>
      </c>
      <c r="B503" s="138" t="s">
        <v>1321</v>
      </c>
      <c r="C503" s="138" t="s">
        <v>189</v>
      </c>
      <c r="D503" s="138" t="s">
        <v>1319</v>
      </c>
      <c r="E503" s="138" t="s">
        <v>1206</v>
      </c>
      <c r="F503" s="138"/>
      <c r="G503" s="138"/>
      <c r="H503" s="138">
        <v>8</v>
      </c>
      <c r="I503" s="138" t="s">
        <v>195</v>
      </c>
      <c r="J503" s="138">
        <v>2020</v>
      </c>
      <c r="K503" s="139">
        <v>20</v>
      </c>
    </row>
    <row r="504" spans="1:11" x14ac:dyDescent="0.25">
      <c r="A504" s="138" t="s">
        <v>1320</v>
      </c>
      <c r="B504" s="138" t="s">
        <v>1321</v>
      </c>
      <c r="C504" s="138" t="s">
        <v>189</v>
      </c>
      <c r="D504" s="138" t="s">
        <v>1319</v>
      </c>
      <c r="E504" s="138" t="s">
        <v>1206</v>
      </c>
      <c r="F504" s="138"/>
      <c r="G504" s="138"/>
      <c r="H504" s="138">
        <v>8</v>
      </c>
      <c r="I504" s="138" t="s">
        <v>195</v>
      </c>
      <c r="J504" s="138">
        <v>2030</v>
      </c>
      <c r="K504" s="139">
        <v>20</v>
      </c>
    </row>
    <row r="505" spans="1:11" x14ac:dyDescent="0.25">
      <c r="A505" s="138" t="s">
        <v>1320</v>
      </c>
      <c r="B505" s="138" t="s">
        <v>1321</v>
      </c>
      <c r="C505" s="138" t="s">
        <v>189</v>
      </c>
      <c r="D505" s="138" t="s">
        <v>1319</v>
      </c>
      <c r="E505" s="138" t="s">
        <v>1206</v>
      </c>
      <c r="F505" s="138"/>
      <c r="G505" s="138"/>
      <c r="H505" s="138">
        <v>8</v>
      </c>
      <c r="I505" s="138" t="s">
        <v>195</v>
      </c>
      <c r="J505" s="138">
        <v>2050</v>
      </c>
      <c r="K505" s="139">
        <v>20</v>
      </c>
    </row>
    <row r="506" spans="1:11" x14ac:dyDescent="0.25">
      <c r="A506" s="138" t="s">
        <v>1339</v>
      </c>
      <c r="B506" s="138" t="s">
        <v>1340</v>
      </c>
      <c r="C506" s="138" t="s">
        <v>196</v>
      </c>
      <c r="D506" s="138" t="s">
        <v>1341</v>
      </c>
      <c r="E506" s="138" t="s">
        <v>1206</v>
      </c>
      <c r="F506" s="138"/>
      <c r="G506" s="138" t="s">
        <v>317</v>
      </c>
      <c r="H506" s="138" t="s">
        <v>1342</v>
      </c>
      <c r="I506" s="138" t="s">
        <v>990</v>
      </c>
      <c r="J506" s="138">
        <v>2020</v>
      </c>
      <c r="K506" s="139">
        <v>58</v>
      </c>
    </row>
    <row r="507" spans="1:11" x14ac:dyDescent="0.25">
      <c r="A507" s="138" t="s">
        <v>1339</v>
      </c>
      <c r="B507" s="138" t="s">
        <v>1340</v>
      </c>
      <c r="C507" s="138" t="s">
        <v>196</v>
      </c>
      <c r="D507" s="138" t="s">
        <v>1341</v>
      </c>
      <c r="E507" s="138" t="s">
        <v>1206</v>
      </c>
      <c r="F507" s="138"/>
      <c r="G507" s="138" t="s">
        <v>317</v>
      </c>
      <c r="H507" s="138" t="s">
        <v>1342</v>
      </c>
      <c r="I507" s="138" t="s">
        <v>990</v>
      </c>
      <c r="J507" s="138">
        <v>2050</v>
      </c>
      <c r="K507" s="139">
        <v>65</v>
      </c>
    </row>
    <row r="508" spans="1:11" x14ac:dyDescent="0.25">
      <c r="A508" s="138" t="s">
        <v>1339</v>
      </c>
      <c r="B508" s="138" t="s">
        <v>1340</v>
      </c>
      <c r="C508" s="138" t="s">
        <v>196</v>
      </c>
      <c r="D508" s="138" t="s">
        <v>1341</v>
      </c>
      <c r="E508" s="138" t="s">
        <v>1206</v>
      </c>
      <c r="F508" s="138"/>
      <c r="G508" s="138" t="s">
        <v>317</v>
      </c>
      <c r="H508" s="138" t="s">
        <v>1342</v>
      </c>
      <c r="I508" s="138" t="s">
        <v>991</v>
      </c>
      <c r="J508" s="138">
        <v>2020</v>
      </c>
      <c r="K508" s="139">
        <v>65</v>
      </c>
    </row>
    <row r="509" spans="1:11" x14ac:dyDescent="0.25">
      <c r="A509" s="138" t="s">
        <v>1339</v>
      </c>
      <c r="B509" s="138" t="s">
        <v>1340</v>
      </c>
      <c r="C509" s="138" t="s">
        <v>196</v>
      </c>
      <c r="D509" s="138" t="s">
        <v>1341</v>
      </c>
      <c r="E509" s="138" t="s">
        <v>1206</v>
      </c>
      <c r="F509" s="138"/>
      <c r="G509" s="138" t="s">
        <v>317</v>
      </c>
      <c r="H509" s="138" t="s">
        <v>1342</v>
      </c>
      <c r="I509" s="138" t="s">
        <v>991</v>
      </c>
      <c r="J509" s="138">
        <v>2050</v>
      </c>
      <c r="K509" s="139">
        <v>75</v>
      </c>
    </row>
    <row r="510" spans="1:11" x14ac:dyDescent="0.25">
      <c r="A510" s="138" t="s">
        <v>1339</v>
      </c>
      <c r="B510" s="138" t="s">
        <v>1340</v>
      </c>
      <c r="C510" s="138" t="s">
        <v>196</v>
      </c>
      <c r="D510" s="138" t="s">
        <v>1341</v>
      </c>
      <c r="E510" s="138" t="s">
        <v>1206</v>
      </c>
      <c r="F510" s="138"/>
      <c r="G510" s="138" t="s">
        <v>317</v>
      </c>
      <c r="H510" s="138" t="s">
        <v>1342</v>
      </c>
      <c r="I510" s="138" t="s">
        <v>195</v>
      </c>
      <c r="J510" s="138">
        <v>2015</v>
      </c>
      <c r="K510" s="139">
        <v>56</v>
      </c>
    </row>
    <row r="511" spans="1:11" x14ac:dyDescent="0.25">
      <c r="A511" s="138" t="s">
        <v>1339</v>
      </c>
      <c r="B511" s="138" t="s">
        <v>1340</v>
      </c>
      <c r="C511" s="138" t="s">
        <v>196</v>
      </c>
      <c r="D511" s="138" t="s">
        <v>1341</v>
      </c>
      <c r="E511" s="138" t="s">
        <v>1206</v>
      </c>
      <c r="F511" s="138"/>
      <c r="G511" s="138" t="s">
        <v>317</v>
      </c>
      <c r="H511" s="138" t="s">
        <v>1342</v>
      </c>
      <c r="I511" s="138" t="s">
        <v>195</v>
      </c>
      <c r="J511" s="138">
        <v>2020</v>
      </c>
      <c r="K511" s="139">
        <v>60</v>
      </c>
    </row>
    <row r="512" spans="1:11" x14ac:dyDescent="0.25">
      <c r="A512" s="138" t="s">
        <v>1339</v>
      </c>
      <c r="B512" s="138" t="s">
        <v>1340</v>
      </c>
      <c r="C512" s="138" t="s">
        <v>196</v>
      </c>
      <c r="D512" s="138" t="s">
        <v>1341</v>
      </c>
      <c r="E512" s="138" t="s">
        <v>1206</v>
      </c>
      <c r="F512" s="138"/>
      <c r="G512" s="138" t="s">
        <v>317</v>
      </c>
      <c r="H512" s="138" t="s">
        <v>1342</v>
      </c>
      <c r="I512" s="138" t="s">
        <v>195</v>
      </c>
      <c r="J512" s="138">
        <v>2030</v>
      </c>
      <c r="K512" s="139">
        <v>63</v>
      </c>
    </row>
    <row r="513" spans="1:11" x14ac:dyDescent="0.25">
      <c r="A513" s="138" t="s">
        <v>1339</v>
      </c>
      <c r="B513" s="138" t="s">
        <v>1340</v>
      </c>
      <c r="C513" s="138" t="s">
        <v>196</v>
      </c>
      <c r="D513" s="138" t="s">
        <v>1341</v>
      </c>
      <c r="E513" s="138" t="s">
        <v>1206</v>
      </c>
      <c r="F513" s="138"/>
      <c r="G513" s="138" t="s">
        <v>317</v>
      </c>
      <c r="H513" s="138" t="s">
        <v>1342</v>
      </c>
      <c r="I513" s="138" t="s">
        <v>195</v>
      </c>
      <c r="J513" s="138">
        <v>2050</v>
      </c>
      <c r="K513" s="139">
        <v>70</v>
      </c>
    </row>
    <row r="514" spans="1:11" x14ac:dyDescent="0.25">
      <c r="A514" s="138" t="s">
        <v>1339</v>
      </c>
      <c r="B514" s="138" t="s">
        <v>1340</v>
      </c>
      <c r="C514" s="138" t="s">
        <v>196</v>
      </c>
      <c r="D514" s="138" t="s">
        <v>1322</v>
      </c>
      <c r="E514" s="138" t="s">
        <v>1206</v>
      </c>
      <c r="F514" s="138"/>
      <c r="G514" s="138"/>
      <c r="H514" s="138"/>
      <c r="I514" s="138" t="s">
        <v>195</v>
      </c>
      <c r="J514" s="138">
        <v>2015</v>
      </c>
      <c r="K514" s="139">
        <v>91</v>
      </c>
    </row>
    <row r="515" spans="1:11" x14ac:dyDescent="0.25">
      <c r="A515" s="138" t="s">
        <v>1339</v>
      </c>
      <c r="B515" s="138" t="s">
        <v>1340</v>
      </c>
      <c r="C515" s="138" t="s">
        <v>196</v>
      </c>
      <c r="D515" s="138" t="s">
        <v>1322</v>
      </c>
      <c r="E515" s="138" t="s">
        <v>1206</v>
      </c>
      <c r="F515" s="138"/>
      <c r="G515" s="138"/>
      <c r="H515" s="138"/>
      <c r="I515" s="138" t="s">
        <v>195</v>
      </c>
      <c r="J515" s="138">
        <v>2020</v>
      </c>
      <c r="K515" s="139">
        <v>100</v>
      </c>
    </row>
    <row r="516" spans="1:11" x14ac:dyDescent="0.25">
      <c r="A516" s="138" t="s">
        <v>1339</v>
      </c>
      <c r="B516" s="138" t="s">
        <v>1340</v>
      </c>
      <c r="C516" s="138" t="s">
        <v>196</v>
      </c>
      <c r="D516" s="138" t="s">
        <v>1322</v>
      </c>
      <c r="E516" s="138" t="s">
        <v>1206</v>
      </c>
      <c r="F516" s="138"/>
      <c r="G516" s="138"/>
      <c r="H516" s="138"/>
      <c r="I516" s="138" t="s">
        <v>195</v>
      </c>
      <c r="J516" s="138">
        <v>2030</v>
      </c>
      <c r="K516" s="139">
        <v>100</v>
      </c>
    </row>
    <row r="517" spans="1:11" x14ac:dyDescent="0.25">
      <c r="A517" s="138" t="s">
        <v>1339</v>
      </c>
      <c r="B517" s="138" t="s">
        <v>1340</v>
      </c>
      <c r="C517" s="138" t="s">
        <v>196</v>
      </c>
      <c r="D517" s="138" t="s">
        <v>1322</v>
      </c>
      <c r="E517" s="138" t="s">
        <v>1206</v>
      </c>
      <c r="F517" s="138"/>
      <c r="G517" s="138"/>
      <c r="H517" s="138"/>
      <c r="I517" s="138" t="s">
        <v>195</v>
      </c>
      <c r="J517" s="138">
        <v>2050</v>
      </c>
      <c r="K517" s="139">
        <v>100</v>
      </c>
    </row>
    <row r="518" spans="1:11" x14ac:dyDescent="0.25">
      <c r="A518" s="138" t="s">
        <v>1339</v>
      </c>
      <c r="B518" s="138" t="s">
        <v>1340</v>
      </c>
      <c r="C518" s="138" t="s">
        <v>196</v>
      </c>
      <c r="D518" s="138" t="s">
        <v>201</v>
      </c>
      <c r="E518" s="138" t="s">
        <v>203</v>
      </c>
      <c r="F518" s="138"/>
      <c r="G518" s="138"/>
      <c r="H518" s="138"/>
      <c r="I518" s="138" t="s">
        <v>195</v>
      </c>
      <c r="J518" s="138">
        <v>2015</v>
      </c>
      <c r="K518" s="139">
        <v>2.5</v>
      </c>
    </row>
    <row r="519" spans="1:11" x14ac:dyDescent="0.25">
      <c r="A519" s="138" t="s">
        <v>1339</v>
      </c>
      <c r="B519" s="138" t="s">
        <v>1340</v>
      </c>
      <c r="C519" s="138" t="s">
        <v>196</v>
      </c>
      <c r="D519" s="138" t="s">
        <v>201</v>
      </c>
      <c r="E519" s="138" t="s">
        <v>203</v>
      </c>
      <c r="F519" s="138"/>
      <c r="G519" s="138"/>
      <c r="H519" s="138"/>
      <c r="I519" s="138" t="s">
        <v>195</v>
      </c>
      <c r="J519" s="138">
        <v>2020</v>
      </c>
      <c r="K519" s="139">
        <v>2.5</v>
      </c>
    </row>
    <row r="520" spans="1:11" x14ac:dyDescent="0.25">
      <c r="A520" s="138" t="s">
        <v>1339</v>
      </c>
      <c r="B520" s="138" t="s">
        <v>1340</v>
      </c>
      <c r="C520" s="138" t="s">
        <v>196</v>
      </c>
      <c r="D520" s="138" t="s">
        <v>201</v>
      </c>
      <c r="E520" s="138" t="s">
        <v>203</v>
      </c>
      <c r="F520" s="138"/>
      <c r="G520" s="138"/>
      <c r="H520" s="138"/>
      <c r="I520" s="138" t="s">
        <v>195</v>
      </c>
      <c r="J520" s="138">
        <v>2030</v>
      </c>
      <c r="K520" s="139">
        <v>2.5</v>
      </c>
    </row>
    <row r="521" spans="1:11" x14ac:dyDescent="0.25">
      <c r="A521" s="138" t="s">
        <v>1339</v>
      </c>
      <c r="B521" s="138" t="s">
        <v>1340</v>
      </c>
      <c r="C521" s="138" t="s">
        <v>196</v>
      </c>
      <c r="D521" s="138" t="s">
        <v>201</v>
      </c>
      <c r="E521" s="138" t="s">
        <v>203</v>
      </c>
      <c r="F521" s="138"/>
      <c r="G521" s="138"/>
      <c r="H521" s="138"/>
      <c r="I521" s="138" t="s">
        <v>195</v>
      </c>
      <c r="J521" s="138">
        <v>2050</v>
      </c>
      <c r="K521" s="139">
        <v>2.5</v>
      </c>
    </row>
    <row r="522" spans="1:11" x14ac:dyDescent="0.25">
      <c r="A522" s="138" t="s">
        <v>1339</v>
      </c>
      <c r="B522" s="138" t="s">
        <v>1340</v>
      </c>
      <c r="C522" s="138" t="s">
        <v>196</v>
      </c>
      <c r="D522" s="138" t="s">
        <v>1325</v>
      </c>
      <c r="E522" s="138" t="s">
        <v>1206</v>
      </c>
      <c r="F522" s="138"/>
      <c r="G522" s="138" t="s">
        <v>228</v>
      </c>
      <c r="H522" s="138"/>
      <c r="I522" s="138" t="s">
        <v>195</v>
      </c>
      <c r="J522" s="138">
        <v>2015</v>
      </c>
      <c r="K522" s="139">
        <v>9</v>
      </c>
    </row>
    <row r="523" spans="1:11" x14ac:dyDescent="0.25">
      <c r="A523" s="138" t="s">
        <v>1339</v>
      </c>
      <c r="B523" s="138" t="s">
        <v>1340</v>
      </c>
      <c r="C523" s="138" t="s">
        <v>196</v>
      </c>
      <c r="D523" s="138" t="s">
        <v>1325</v>
      </c>
      <c r="E523" s="138" t="s">
        <v>1206</v>
      </c>
      <c r="F523" s="138"/>
      <c r="G523" s="138" t="s">
        <v>228</v>
      </c>
      <c r="H523" s="138"/>
      <c r="I523" s="138" t="s">
        <v>195</v>
      </c>
      <c r="J523" s="138">
        <v>2020</v>
      </c>
      <c r="K523" s="139">
        <v>0</v>
      </c>
    </row>
    <row r="524" spans="1:11" x14ac:dyDescent="0.25">
      <c r="A524" s="138" t="s">
        <v>1339</v>
      </c>
      <c r="B524" s="138" t="s">
        <v>1340</v>
      </c>
      <c r="C524" s="138" t="s">
        <v>196</v>
      </c>
      <c r="D524" s="138" t="s">
        <v>1325</v>
      </c>
      <c r="E524" s="138" t="s">
        <v>1206</v>
      </c>
      <c r="F524" s="138"/>
      <c r="G524" s="138" t="s">
        <v>228</v>
      </c>
      <c r="H524" s="138"/>
      <c r="I524" s="138" t="s">
        <v>195</v>
      </c>
      <c r="J524" s="138">
        <v>2030</v>
      </c>
      <c r="K524" s="139">
        <v>0</v>
      </c>
    </row>
    <row r="525" spans="1:11" x14ac:dyDescent="0.25">
      <c r="A525" s="138" t="s">
        <v>1339</v>
      </c>
      <c r="B525" s="138" t="s">
        <v>1340</v>
      </c>
      <c r="C525" s="138" t="s">
        <v>196</v>
      </c>
      <c r="D525" s="138" t="s">
        <v>1325</v>
      </c>
      <c r="E525" s="138" t="s">
        <v>1206</v>
      </c>
      <c r="F525" s="138"/>
      <c r="G525" s="138" t="s">
        <v>228</v>
      </c>
      <c r="H525" s="138"/>
      <c r="I525" s="138" t="s">
        <v>195</v>
      </c>
      <c r="J525" s="138">
        <v>2050</v>
      </c>
      <c r="K525" s="139">
        <v>0</v>
      </c>
    </row>
    <row r="526" spans="1:11" x14ac:dyDescent="0.25">
      <c r="A526" s="138" t="s">
        <v>1339</v>
      </c>
      <c r="B526" s="138" t="s">
        <v>1340</v>
      </c>
      <c r="C526" s="138" t="s">
        <v>196</v>
      </c>
      <c r="D526" s="138" t="s">
        <v>1326</v>
      </c>
      <c r="E526" s="138" t="s">
        <v>1206</v>
      </c>
      <c r="F526" s="138"/>
      <c r="G526" s="138" t="s">
        <v>393</v>
      </c>
      <c r="H526" s="138" t="s">
        <v>1342</v>
      </c>
      <c r="I526" s="138" t="s">
        <v>195</v>
      </c>
      <c r="J526" s="138">
        <v>2015</v>
      </c>
      <c r="K526" s="139">
        <v>15</v>
      </c>
    </row>
    <row r="527" spans="1:11" x14ac:dyDescent="0.25">
      <c r="A527" s="138" t="s">
        <v>1339</v>
      </c>
      <c r="B527" s="138" t="s">
        <v>1340</v>
      </c>
      <c r="C527" s="138" t="s">
        <v>196</v>
      </c>
      <c r="D527" s="138" t="s">
        <v>1326</v>
      </c>
      <c r="E527" s="138" t="s">
        <v>1206</v>
      </c>
      <c r="F527" s="138"/>
      <c r="G527" s="138" t="s">
        <v>393</v>
      </c>
      <c r="H527" s="138" t="s">
        <v>1342</v>
      </c>
      <c r="I527" s="138" t="s">
        <v>195</v>
      </c>
      <c r="J527" s="138">
        <v>2020</v>
      </c>
      <c r="K527" s="139">
        <v>20</v>
      </c>
    </row>
    <row r="528" spans="1:11" x14ac:dyDescent="0.25">
      <c r="A528" s="138" t="s">
        <v>1339</v>
      </c>
      <c r="B528" s="138" t="s">
        <v>1340</v>
      </c>
      <c r="C528" s="138" t="s">
        <v>196</v>
      </c>
      <c r="D528" s="138" t="s">
        <v>1326</v>
      </c>
      <c r="E528" s="138" t="s">
        <v>1206</v>
      </c>
      <c r="F528" s="138"/>
      <c r="G528" s="138" t="s">
        <v>393</v>
      </c>
      <c r="H528" s="138" t="s">
        <v>1342</v>
      </c>
      <c r="I528" s="138" t="s">
        <v>195</v>
      </c>
      <c r="J528" s="138">
        <v>2030</v>
      </c>
      <c r="K528" s="139">
        <v>22</v>
      </c>
    </row>
    <row r="529" spans="1:11" x14ac:dyDescent="0.25">
      <c r="A529" s="138" t="s">
        <v>1339</v>
      </c>
      <c r="B529" s="138" t="s">
        <v>1340</v>
      </c>
      <c r="C529" s="138" t="s">
        <v>196</v>
      </c>
      <c r="D529" s="138" t="s">
        <v>1326</v>
      </c>
      <c r="E529" s="138" t="s">
        <v>1206</v>
      </c>
      <c r="F529" s="138"/>
      <c r="G529" s="138" t="s">
        <v>393</v>
      </c>
      <c r="H529" s="138" t="s">
        <v>1342</v>
      </c>
      <c r="I529" s="138" t="s">
        <v>195</v>
      </c>
      <c r="J529" s="138">
        <v>2050</v>
      </c>
      <c r="K529" s="139">
        <v>20</v>
      </c>
    </row>
    <row r="530" spans="1:11" x14ac:dyDescent="0.25">
      <c r="A530" s="138" t="s">
        <v>1339</v>
      </c>
      <c r="B530" s="138" t="s">
        <v>1340</v>
      </c>
      <c r="C530" s="138" t="s">
        <v>196</v>
      </c>
      <c r="D530" s="138" t="s">
        <v>355</v>
      </c>
      <c r="E530" s="138" t="s">
        <v>1295</v>
      </c>
      <c r="F530" s="138"/>
      <c r="G530" s="138"/>
      <c r="H530" s="138"/>
      <c r="I530" s="138" t="s">
        <v>195</v>
      </c>
      <c r="J530" s="138">
        <v>2015</v>
      </c>
      <c r="K530" s="139">
        <v>3</v>
      </c>
    </row>
    <row r="531" spans="1:11" x14ac:dyDescent="0.25">
      <c r="A531" s="138" t="s">
        <v>1339</v>
      </c>
      <c r="B531" s="138" t="s">
        <v>1340</v>
      </c>
      <c r="C531" s="138" t="s">
        <v>196</v>
      </c>
      <c r="D531" s="138" t="s">
        <v>355</v>
      </c>
      <c r="E531" s="138" t="s">
        <v>1295</v>
      </c>
      <c r="F531" s="138"/>
      <c r="G531" s="138"/>
      <c r="H531" s="138"/>
      <c r="I531" s="138" t="s">
        <v>195</v>
      </c>
      <c r="J531" s="138">
        <v>2020</v>
      </c>
      <c r="K531" s="139">
        <v>3</v>
      </c>
    </row>
    <row r="532" spans="1:11" x14ac:dyDescent="0.25">
      <c r="A532" s="138" t="s">
        <v>1339</v>
      </c>
      <c r="B532" s="138" t="s">
        <v>1340</v>
      </c>
      <c r="C532" s="138" t="s">
        <v>196</v>
      </c>
      <c r="D532" s="138" t="s">
        <v>355</v>
      </c>
      <c r="E532" s="138" t="s">
        <v>1295</v>
      </c>
      <c r="F532" s="138"/>
      <c r="G532" s="138"/>
      <c r="H532" s="138"/>
      <c r="I532" s="138" t="s">
        <v>195</v>
      </c>
      <c r="J532" s="138">
        <v>2030</v>
      </c>
      <c r="K532" s="139">
        <v>3</v>
      </c>
    </row>
    <row r="533" spans="1:11" x14ac:dyDescent="0.25">
      <c r="A533" s="138" t="s">
        <v>1339</v>
      </c>
      <c r="B533" s="138" t="s">
        <v>1340</v>
      </c>
      <c r="C533" s="138" t="s">
        <v>196</v>
      </c>
      <c r="D533" s="138" t="s">
        <v>355</v>
      </c>
      <c r="E533" s="138" t="s">
        <v>1295</v>
      </c>
      <c r="F533" s="138"/>
      <c r="G533" s="138"/>
      <c r="H533" s="138"/>
      <c r="I533" s="138" t="s">
        <v>195</v>
      </c>
      <c r="J533" s="138">
        <v>2050</v>
      </c>
      <c r="K533" s="139">
        <v>3</v>
      </c>
    </row>
    <row r="534" spans="1:11" x14ac:dyDescent="0.25">
      <c r="A534" s="138" t="s">
        <v>1339</v>
      </c>
      <c r="B534" s="138" t="s">
        <v>1340</v>
      </c>
      <c r="C534" s="138" t="s">
        <v>196</v>
      </c>
      <c r="D534" s="138" t="s">
        <v>216</v>
      </c>
      <c r="E534" s="138" t="s">
        <v>203</v>
      </c>
      <c r="F534" s="138"/>
      <c r="G534" s="138"/>
      <c r="H534" s="138"/>
      <c r="I534" s="138" t="s">
        <v>195</v>
      </c>
      <c r="J534" s="138">
        <v>2015</v>
      </c>
      <c r="K534" s="139">
        <v>15</v>
      </c>
    </row>
    <row r="535" spans="1:11" x14ac:dyDescent="0.25">
      <c r="A535" s="138" t="s">
        <v>1339</v>
      </c>
      <c r="B535" s="138" t="s">
        <v>1340</v>
      </c>
      <c r="C535" s="138" t="s">
        <v>196</v>
      </c>
      <c r="D535" s="138" t="s">
        <v>216</v>
      </c>
      <c r="E535" s="138" t="s">
        <v>203</v>
      </c>
      <c r="F535" s="138"/>
      <c r="G535" s="138"/>
      <c r="H535" s="138"/>
      <c r="I535" s="138" t="s">
        <v>195</v>
      </c>
      <c r="J535" s="138">
        <v>2020</v>
      </c>
      <c r="K535" s="139">
        <v>20</v>
      </c>
    </row>
    <row r="536" spans="1:11" x14ac:dyDescent="0.25">
      <c r="A536" s="138" t="s">
        <v>1339</v>
      </c>
      <c r="B536" s="138" t="s">
        <v>1340</v>
      </c>
      <c r="C536" s="138" t="s">
        <v>196</v>
      </c>
      <c r="D536" s="138" t="s">
        <v>216</v>
      </c>
      <c r="E536" s="138" t="s">
        <v>203</v>
      </c>
      <c r="F536" s="138"/>
      <c r="G536" s="138"/>
      <c r="H536" s="138"/>
      <c r="I536" s="138" t="s">
        <v>195</v>
      </c>
      <c r="J536" s="138">
        <v>2030</v>
      </c>
      <c r="K536" s="139">
        <v>20</v>
      </c>
    </row>
    <row r="537" spans="1:11" x14ac:dyDescent="0.25">
      <c r="A537" s="138" t="s">
        <v>1339</v>
      </c>
      <c r="B537" s="138" t="s">
        <v>1340</v>
      </c>
      <c r="C537" s="138" t="s">
        <v>196</v>
      </c>
      <c r="D537" s="138" t="s">
        <v>216</v>
      </c>
      <c r="E537" s="138" t="s">
        <v>203</v>
      </c>
      <c r="F537" s="138"/>
      <c r="G537" s="138"/>
      <c r="H537" s="138"/>
      <c r="I537" s="138" t="s">
        <v>195</v>
      </c>
      <c r="J537" s="138">
        <v>2050</v>
      </c>
      <c r="K537" s="139">
        <v>20</v>
      </c>
    </row>
    <row r="538" spans="1:11" x14ac:dyDescent="0.25">
      <c r="A538" s="138" t="s">
        <v>1339</v>
      </c>
      <c r="B538" s="138" t="s">
        <v>1340</v>
      </c>
      <c r="C538" s="138" t="s">
        <v>196</v>
      </c>
      <c r="D538" s="138" t="s">
        <v>1329</v>
      </c>
      <c r="E538" s="138" t="s">
        <v>1330</v>
      </c>
      <c r="F538" s="138"/>
      <c r="G538" s="138"/>
      <c r="H538" s="138" t="s">
        <v>1343</v>
      </c>
      <c r="I538" s="138" t="s">
        <v>195</v>
      </c>
      <c r="J538" s="138">
        <v>2015</v>
      </c>
      <c r="K538" s="139">
        <v>32</v>
      </c>
    </row>
    <row r="539" spans="1:11" x14ac:dyDescent="0.25">
      <c r="A539" s="138" t="s">
        <v>1339</v>
      </c>
      <c r="B539" s="138" t="s">
        <v>1340</v>
      </c>
      <c r="C539" s="138" t="s">
        <v>196</v>
      </c>
      <c r="D539" s="138" t="s">
        <v>1329</v>
      </c>
      <c r="E539" s="138" t="s">
        <v>1330</v>
      </c>
      <c r="F539" s="138"/>
      <c r="G539" s="138"/>
      <c r="H539" s="138" t="s">
        <v>1343</v>
      </c>
      <c r="I539" s="138" t="s">
        <v>195</v>
      </c>
      <c r="J539" s="138">
        <v>2020</v>
      </c>
      <c r="K539" s="139">
        <v>154</v>
      </c>
    </row>
    <row r="540" spans="1:11" x14ac:dyDescent="0.25">
      <c r="A540" s="138" t="s">
        <v>1339</v>
      </c>
      <c r="B540" s="138" t="s">
        <v>1340</v>
      </c>
      <c r="C540" s="138" t="s">
        <v>196</v>
      </c>
      <c r="D540" s="138" t="s">
        <v>1329</v>
      </c>
      <c r="E540" s="138" t="s">
        <v>1330</v>
      </c>
      <c r="F540" s="138"/>
      <c r="G540" s="138"/>
      <c r="H540" s="138" t="s">
        <v>1343</v>
      </c>
      <c r="I540" s="138" t="s">
        <v>195</v>
      </c>
      <c r="J540" s="138">
        <v>2030</v>
      </c>
      <c r="K540" s="139">
        <v>400</v>
      </c>
    </row>
    <row r="541" spans="1:11" x14ac:dyDescent="0.25">
      <c r="A541" s="138" t="s">
        <v>1339</v>
      </c>
      <c r="B541" s="138" t="s">
        <v>1340</v>
      </c>
      <c r="C541" s="138" t="s">
        <v>196</v>
      </c>
      <c r="D541" s="138" t="s">
        <v>1329</v>
      </c>
      <c r="E541" s="138" t="s">
        <v>1330</v>
      </c>
      <c r="F541" s="138"/>
      <c r="G541" s="138"/>
      <c r="H541" s="138" t="s">
        <v>1343</v>
      </c>
      <c r="I541" s="138" t="s">
        <v>195</v>
      </c>
      <c r="J541" s="138">
        <v>2050</v>
      </c>
      <c r="K541" s="139">
        <v>400</v>
      </c>
    </row>
    <row r="542" spans="1:11" x14ac:dyDescent="0.25">
      <c r="A542" s="138" t="s">
        <v>1339</v>
      </c>
      <c r="B542" s="138" t="s">
        <v>1340</v>
      </c>
      <c r="C542" s="138" t="s">
        <v>196</v>
      </c>
      <c r="D542" s="138" t="s">
        <v>1331</v>
      </c>
      <c r="E542" s="138" t="s">
        <v>1206</v>
      </c>
      <c r="F542" s="138"/>
      <c r="G542" s="138"/>
      <c r="H542" s="138"/>
      <c r="I542" s="138" t="s">
        <v>195</v>
      </c>
      <c r="J542" s="138">
        <v>2015</v>
      </c>
      <c r="K542" s="139">
        <v>3</v>
      </c>
    </row>
    <row r="543" spans="1:11" x14ac:dyDescent="0.25">
      <c r="A543" s="138" t="s">
        <v>1339</v>
      </c>
      <c r="B543" s="138" t="s">
        <v>1340</v>
      </c>
      <c r="C543" s="138" t="s">
        <v>196</v>
      </c>
      <c r="D543" s="138" t="s">
        <v>1331</v>
      </c>
      <c r="E543" s="138" t="s">
        <v>1206</v>
      </c>
      <c r="F543" s="138"/>
      <c r="G543" s="138"/>
      <c r="H543" s="138"/>
      <c r="I543" s="138" t="s">
        <v>195</v>
      </c>
      <c r="J543" s="138">
        <v>2020</v>
      </c>
      <c r="K543" s="139">
        <v>3</v>
      </c>
    </row>
    <row r="544" spans="1:11" x14ac:dyDescent="0.25">
      <c r="A544" s="138" t="s">
        <v>1339</v>
      </c>
      <c r="B544" s="138" t="s">
        <v>1340</v>
      </c>
      <c r="C544" s="138" t="s">
        <v>196</v>
      </c>
      <c r="D544" s="138" t="s">
        <v>1331</v>
      </c>
      <c r="E544" s="138" t="s">
        <v>1206</v>
      </c>
      <c r="F544" s="138"/>
      <c r="G544" s="138"/>
      <c r="H544" s="138"/>
      <c r="I544" s="138" t="s">
        <v>195</v>
      </c>
      <c r="J544" s="138">
        <v>2030</v>
      </c>
      <c r="K544" s="139">
        <v>3</v>
      </c>
    </row>
    <row r="545" spans="1:11" x14ac:dyDescent="0.25">
      <c r="A545" s="138" t="s">
        <v>1339</v>
      </c>
      <c r="B545" s="138" t="s">
        <v>1340</v>
      </c>
      <c r="C545" s="138" t="s">
        <v>196</v>
      </c>
      <c r="D545" s="138" t="s">
        <v>1331</v>
      </c>
      <c r="E545" s="138" t="s">
        <v>1206</v>
      </c>
      <c r="F545" s="138"/>
      <c r="G545" s="138"/>
      <c r="H545" s="138"/>
      <c r="I545" s="138" t="s">
        <v>195</v>
      </c>
      <c r="J545" s="138">
        <v>2050</v>
      </c>
      <c r="K545" s="139">
        <v>3</v>
      </c>
    </row>
    <row r="546" spans="1:11" x14ac:dyDescent="0.25">
      <c r="A546" s="138" t="s">
        <v>1339</v>
      </c>
      <c r="B546" s="138" t="s">
        <v>1340</v>
      </c>
      <c r="C546" s="138" t="s">
        <v>219</v>
      </c>
      <c r="D546" s="138" t="s">
        <v>1344</v>
      </c>
      <c r="E546" s="138" t="s">
        <v>1345</v>
      </c>
      <c r="F546" s="138"/>
      <c r="G546" s="138" t="s">
        <v>252</v>
      </c>
      <c r="H546" s="138">
        <v>29</v>
      </c>
      <c r="I546" s="138" t="s">
        <v>195</v>
      </c>
      <c r="J546" s="138">
        <v>2015</v>
      </c>
      <c r="K546" s="139">
        <v>0</v>
      </c>
    </row>
    <row r="547" spans="1:11" x14ac:dyDescent="0.25">
      <c r="A547" s="138" t="s">
        <v>1339</v>
      </c>
      <c r="B547" s="138" t="s">
        <v>1340</v>
      </c>
      <c r="C547" s="138" t="s">
        <v>219</v>
      </c>
      <c r="D547" s="138" t="s">
        <v>1344</v>
      </c>
      <c r="E547" s="138" t="s">
        <v>1345</v>
      </c>
      <c r="F547" s="138"/>
      <c r="G547" s="138" t="s">
        <v>252</v>
      </c>
      <c r="H547" s="138">
        <v>29</v>
      </c>
      <c r="I547" s="138" t="s">
        <v>195</v>
      </c>
      <c r="J547" s="138">
        <v>2020</v>
      </c>
      <c r="K547" s="139">
        <v>0</v>
      </c>
    </row>
    <row r="548" spans="1:11" x14ac:dyDescent="0.25">
      <c r="A548" s="138" t="s">
        <v>1339</v>
      </c>
      <c r="B548" s="138" t="s">
        <v>1340</v>
      </c>
      <c r="C548" s="138" t="s">
        <v>219</v>
      </c>
      <c r="D548" s="138" t="s">
        <v>1344</v>
      </c>
      <c r="E548" s="138" t="s">
        <v>1345</v>
      </c>
      <c r="F548" s="138"/>
      <c r="G548" s="138" t="s">
        <v>252</v>
      </c>
      <c r="H548" s="138">
        <v>29</v>
      </c>
      <c r="I548" s="138" t="s">
        <v>195</v>
      </c>
      <c r="J548" s="138">
        <v>2030</v>
      </c>
      <c r="K548" s="139">
        <v>0</v>
      </c>
    </row>
    <row r="549" spans="1:11" x14ac:dyDescent="0.25">
      <c r="A549" s="138" t="s">
        <v>1339</v>
      </c>
      <c r="B549" s="138" t="s">
        <v>1340</v>
      </c>
      <c r="C549" s="138" t="s">
        <v>219</v>
      </c>
      <c r="D549" s="138" t="s">
        <v>1344</v>
      </c>
      <c r="E549" s="138" t="s">
        <v>1345</v>
      </c>
      <c r="F549" s="138"/>
      <c r="G549" s="138" t="s">
        <v>252</v>
      </c>
      <c r="H549" s="138">
        <v>29</v>
      </c>
      <c r="I549" s="138" t="s">
        <v>195</v>
      </c>
      <c r="J549" s="138">
        <v>2050</v>
      </c>
      <c r="K549" s="139">
        <v>0</v>
      </c>
    </row>
    <row r="550" spans="1:11" x14ac:dyDescent="0.25">
      <c r="A550" s="138" t="s">
        <v>1339</v>
      </c>
      <c r="B550" s="138" t="s">
        <v>1340</v>
      </c>
      <c r="C550" s="138" t="s">
        <v>219</v>
      </c>
      <c r="D550" s="138" t="s">
        <v>1346</v>
      </c>
      <c r="E550" s="138" t="s">
        <v>1345</v>
      </c>
      <c r="F550" s="138"/>
      <c r="G550" s="138" t="s">
        <v>252</v>
      </c>
      <c r="H550" s="138" t="s">
        <v>1347</v>
      </c>
      <c r="I550" s="138" t="s">
        <v>195</v>
      </c>
      <c r="J550" s="138">
        <v>2015</v>
      </c>
      <c r="K550" s="139">
        <v>0.3</v>
      </c>
    </row>
    <row r="551" spans="1:11" x14ac:dyDescent="0.25">
      <c r="A551" s="138" t="s">
        <v>1339</v>
      </c>
      <c r="B551" s="138" t="s">
        <v>1340</v>
      </c>
      <c r="C551" s="138" t="s">
        <v>219</v>
      </c>
      <c r="D551" s="138" t="s">
        <v>1346</v>
      </c>
      <c r="E551" s="138" t="s">
        <v>1345</v>
      </c>
      <c r="F551" s="138"/>
      <c r="G551" s="138" t="s">
        <v>252</v>
      </c>
      <c r="H551" s="138" t="s">
        <v>1347</v>
      </c>
      <c r="I551" s="138" t="s">
        <v>195</v>
      </c>
      <c r="J551" s="138">
        <v>2020</v>
      </c>
      <c r="K551" s="139">
        <v>1</v>
      </c>
    </row>
    <row r="552" spans="1:11" x14ac:dyDescent="0.25">
      <c r="A552" s="138" t="s">
        <v>1339</v>
      </c>
      <c r="B552" s="138" t="s">
        <v>1340</v>
      </c>
      <c r="C552" s="138" t="s">
        <v>219</v>
      </c>
      <c r="D552" s="138" t="s">
        <v>1346</v>
      </c>
      <c r="E552" s="138" t="s">
        <v>1345</v>
      </c>
      <c r="F552" s="138"/>
      <c r="G552" s="138" t="s">
        <v>252</v>
      </c>
      <c r="H552" s="138" t="s">
        <v>1347</v>
      </c>
      <c r="I552" s="138" t="s">
        <v>195</v>
      </c>
      <c r="J552" s="138">
        <v>2030</v>
      </c>
      <c r="K552" s="139">
        <v>1</v>
      </c>
    </row>
    <row r="553" spans="1:11" x14ac:dyDescent="0.25">
      <c r="A553" s="138" t="s">
        <v>1339</v>
      </c>
      <c r="B553" s="138" t="s">
        <v>1340</v>
      </c>
      <c r="C553" s="138" t="s">
        <v>219</v>
      </c>
      <c r="D553" s="138" t="s">
        <v>1346</v>
      </c>
      <c r="E553" s="138" t="s">
        <v>1345</v>
      </c>
      <c r="F553" s="138"/>
      <c r="G553" s="138" t="s">
        <v>252</v>
      </c>
      <c r="H553" s="138" t="s">
        <v>1347</v>
      </c>
      <c r="I553" s="138" t="s">
        <v>195</v>
      </c>
      <c r="J553" s="138">
        <v>2050</v>
      </c>
      <c r="K553" s="139">
        <v>0</v>
      </c>
    </row>
    <row r="554" spans="1:11" x14ac:dyDescent="0.25">
      <c r="A554" s="138" t="s">
        <v>1339</v>
      </c>
      <c r="B554" s="138" t="s">
        <v>1340</v>
      </c>
      <c r="C554" s="138" t="s">
        <v>219</v>
      </c>
      <c r="D554" s="138" t="s">
        <v>1348</v>
      </c>
      <c r="E554" s="138" t="s">
        <v>1345</v>
      </c>
      <c r="F554" s="138"/>
      <c r="G554" s="138" t="s">
        <v>252</v>
      </c>
      <c r="H554" s="138" t="s">
        <v>1347</v>
      </c>
      <c r="I554" s="138" t="s">
        <v>195</v>
      </c>
      <c r="J554" s="138">
        <v>2015</v>
      </c>
      <c r="K554" s="139">
        <v>16</v>
      </c>
    </row>
    <row r="555" spans="1:11" x14ac:dyDescent="0.25">
      <c r="A555" s="138" t="s">
        <v>1339</v>
      </c>
      <c r="B555" s="138" t="s">
        <v>1340</v>
      </c>
      <c r="C555" s="138" t="s">
        <v>219</v>
      </c>
      <c r="D555" s="138" t="s">
        <v>1348</v>
      </c>
      <c r="E555" s="138" t="s">
        <v>1345</v>
      </c>
      <c r="F555" s="138"/>
      <c r="G555" s="138" t="s">
        <v>252</v>
      </c>
      <c r="H555" s="138" t="s">
        <v>1347</v>
      </c>
      <c r="I555" s="138" t="s">
        <v>195</v>
      </c>
      <c r="J555" s="138">
        <v>2020</v>
      </c>
      <c r="K555" s="139">
        <v>20</v>
      </c>
    </row>
    <row r="556" spans="1:11" x14ac:dyDescent="0.25">
      <c r="A556" s="138" t="s">
        <v>1339</v>
      </c>
      <c r="B556" s="138" t="s">
        <v>1340</v>
      </c>
      <c r="C556" s="138" t="s">
        <v>219</v>
      </c>
      <c r="D556" s="138" t="s">
        <v>1348</v>
      </c>
      <c r="E556" s="138" t="s">
        <v>1345</v>
      </c>
      <c r="F556" s="138"/>
      <c r="G556" s="138" t="s">
        <v>252</v>
      </c>
      <c r="H556" s="138" t="s">
        <v>1347</v>
      </c>
      <c r="I556" s="138" t="s">
        <v>195</v>
      </c>
      <c r="J556" s="138">
        <v>2030</v>
      </c>
      <c r="K556" s="139">
        <v>20</v>
      </c>
    </row>
    <row r="557" spans="1:11" x14ac:dyDescent="0.25">
      <c r="A557" s="138" t="s">
        <v>1339</v>
      </c>
      <c r="B557" s="138" t="s">
        <v>1340</v>
      </c>
      <c r="C557" s="138" t="s">
        <v>219</v>
      </c>
      <c r="D557" s="138" t="s">
        <v>1348</v>
      </c>
      <c r="E557" s="138" t="s">
        <v>1345</v>
      </c>
      <c r="F557" s="138"/>
      <c r="G557" s="138" t="s">
        <v>252</v>
      </c>
      <c r="H557" s="138" t="s">
        <v>1347</v>
      </c>
      <c r="I557" s="138" t="s">
        <v>195</v>
      </c>
      <c r="J557" s="138">
        <v>2050</v>
      </c>
      <c r="K557" s="139">
        <v>20</v>
      </c>
    </row>
    <row r="558" spans="1:11" x14ac:dyDescent="0.25">
      <c r="A558" s="138" t="s">
        <v>1339</v>
      </c>
      <c r="B558" s="138" t="s">
        <v>1340</v>
      </c>
      <c r="C558" s="138" t="s">
        <v>234</v>
      </c>
      <c r="D558" s="138" t="s">
        <v>1227</v>
      </c>
      <c r="E558" s="138"/>
      <c r="F558" s="138"/>
      <c r="G558" s="138"/>
      <c r="H558" s="138"/>
      <c r="I558" s="138" t="s">
        <v>195</v>
      </c>
      <c r="J558" s="138">
        <v>2015</v>
      </c>
      <c r="K558" s="139" t="s">
        <v>31</v>
      </c>
    </row>
    <row r="559" spans="1:11" x14ac:dyDescent="0.25">
      <c r="A559" s="138" t="s">
        <v>1339</v>
      </c>
      <c r="B559" s="138" t="s">
        <v>1340</v>
      </c>
      <c r="C559" s="138" t="s">
        <v>234</v>
      </c>
      <c r="D559" s="138" t="s">
        <v>1228</v>
      </c>
      <c r="E559" s="138"/>
      <c r="F559" s="138"/>
      <c r="G559" s="138"/>
      <c r="H559" s="138"/>
      <c r="I559" s="138" t="s">
        <v>195</v>
      </c>
      <c r="J559" s="138">
        <v>2015</v>
      </c>
      <c r="K559" s="139" t="s">
        <v>31</v>
      </c>
    </row>
    <row r="560" spans="1:11" x14ac:dyDescent="0.25">
      <c r="A560" s="138" t="s">
        <v>1339</v>
      </c>
      <c r="B560" s="138" t="s">
        <v>1340</v>
      </c>
      <c r="C560" s="138" t="s">
        <v>234</v>
      </c>
      <c r="D560" s="138" t="s">
        <v>1332</v>
      </c>
      <c r="E560" s="138" t="s">
        <v>1333</v>
      </c>
      <c r="F560" s="138"/>
      <c r="G560" s="138" t="s">
        <v>345</v>
      </c>
      <c r="H560" s="138" t="s">
        <v>1349</v>
      </c>
      <c r="I560" s="138" t="s">
        <v>990</v>
      </c>
      <c r="J560" s="138">
        <v>2020</v>
      </c>
      <c r="K560" s="139">
        <v>30200</v>
      </c>
    </row>
    <row r="561" spans="1:11" x14ac:dyDescent="0.25">
      <c r="A561" s="138" t="s">
        <v>1339</v>
      </c>
      <c r="B561" s="138" t="s">
        <v>1340</v>
      </c>
      <c r="C561" s="138" t="s">
        <v>234</v>
      </c>
      <c r="D561" s="138" t="s">
        <v>1332</v>
      </c>
      <c r="E561" s="138" t="s">
        <v>1333</v>
      </c>
      <c r="F561" s="138"/>
      <c r="G561" s="138" t="s">
        <v>345</v>
      </c>
      <c r="H561" s="138" t="s">
        <v>1349</v>
      </c>
      <c r="I561" s="138" t="s">
        <v>990</v>
      </c>
      <c r="J561" s="138">
        <v>2050</v>
      </c>
      <c r="K561" s="139">
        <v>18100</v>
      </c>
    </row>
    <row r="562" spans="1:11" x14ac:dyDescent="0.25">
      <c r="A562" s="138" t="s">
        <v>1339</v>
      </c>
      <c r="B562" s="138" t="s">
        <v>1340</v>
      </c>
      <c r="C562" s="138" t="s">
        <v>234</v>
      </c>
      <c r="D562" s="138" t="s">
        <v>1332</v>
      </c>
      <c r="E562" s="138" t="s">
        <v>1333</v>
      </c>
      <c r="F562" s="138"/>
      <c r="G562" s="138" t="s">
        <v>345</v>
      </c>
      <c r="H562" s="138" t="s">
        <v>1349</v>
      </c>
      <c r="I562" s="138" t="s">
        <v>991</v>
      </c>
      <c r="J562" s="138">
        <v>2020</v>
      </c>
      <c r="K562" s="139">
        <v>50300</v>
      </c>
    </row>
    <row r="563" spans="1:11" x14ac:dyDescent="0.25">
      <c r="A563" s="138" t="s">
        <v>1339</v>
      </c>
      <c r="B563" s="138" t="s">
        <v>1340</v>
      </c>
      <c r="C563" s="138" t="s">
        <v>234</v>
      </c>
      <c r="D563" s="138" t="s">
        <v>1332</v>
      </c>
      <c r="E563" s="138" t="s">
        <v>1333</v>
      </c>
      <c r="F563" s="138"/>
      <c r="G563" s="138" t="s">
        <v>345</v>
      </c>
      <c r="H563" s="138" t="s">
        <v>1349</v>
      </c>
      <c r="I563" s="138" t="s">
        <v>991</v>
      </c>
      <c r="J563" s="138">
        <v>2050</v>
      </c>
      <c r="K563" s="139">
        <v>30200</v>
      </c>
    </row>
    <row r="564" spans="1:11" x14ac:dyDescent="0.25">
      <c r="A564" s="138" t="s">
        <v>1339</v>
      </c>
      <c r="B564" s="138" t="s">
        <v>1340</v>
      </c>
      <c r="C564" s="138" t="s">
        <v>234</v>
      </c>
      <c r="D564" s="138" t="s">
        <v>1332</v>
      </c>
      <c r="E564" s="138" t="s">
        <v>1333</v>
      </c>
      <c r="F564" s="138"/>
      <c r="G564" s="138" t="s">
        <v>345</v>
      </c>
      <c r="H564" s="138" t="s">
        <v>1349</v>
      </c>
      <c r="I564" s="138" t="s">
        <v>195</v>
      </c>
      <c r="J564" s="138">
        <v>2015</v>
      </c>
      <c r="K564" s="139">
        <v>80500</v>
      </c>
    </row>
    <row r="565" spans="1:11" x14ac:dyDescent="0.25">
      <c r="A565" s="138" t="s">
        <v>1339</v>
      </c>
      <c r="B565" s="138" t="s">
        <v>1340</v>
      </c>
      <c r="C565" s="138" t="s">
        <v>234</v>
      </c>
      <c r="D565" s="138" t="s">
        <v>1332</v>
      </c>
      <c r="E565" s="138" t="s">
        <v>1333</v>
      </c>
      <c r="F565" s="138"/>
      <c r="G565" s="138" t="s">
        <v>345</v>
      </c>
      <c r="H565" s="138" t="s">
        <v>1349</v>
      </c>
      <c r="I565" s="138" t="s">
        <v>195</v>
      </c>
      <c r="J565" s="138">
        <v>2020</v>
      </c>
      <c r="K565" s="139">
        <v>40200</v>
      </c>
    </row>
    <row r="566" spans="1:11" x14ac:dyDescent="0.25">
      <c r="A566" s="138" t="s">
        <v>1339</v>
      </c>
      <c r="B566" s="138" t="s">
        <v>1340</v>
      </c>
      <c r="C566" s="138" t="s">
        <v>234</v>
      </c>
      <c r="D566" s="138" t="s">
        <v>1332</v>
      </c>
      <c r="E566" s="138" t="s">
        <v>1333</v>
      </c>
      <c r="F566" s="138"/>
      <c r="G566" s="138" t="s">
        <v>345</v>
      </c>
      <c r="H566" s="138" t="s">
        <v>1349</v>
      </c>
      <c r="I566" s="138" t="s">
        <v>195</v>
      </c>
      <c r="J566" s="138">
        <v>2030</v>
      </c>
      <c r="K566" s="139">
        <v>26200</v>
      </c>
    </row>
    <row r="567" spans="1:11" x14ac:dyDescent="0.25">
      <c r="A567" s="138" t="s">
        <v>1339</v>
      </c>
      <c r="B567" s="138" t="s">
        <v>1340</v>
      </c>
      <c r="C567" s="138" t="s">
        <v>234</v>
      </c>
      <c r="D567" s="138" t="s">
        <v>1332</v>
      </c>
      <c r="E567" s="138" t="s">
        <v>1333</v>
      </c>
      <c r="F567" s="138"/>
      <c r="G567" s="138" t="s">
        <v>345</v>
      </c>
      <c r="H567" s="138" t="s">
        <v>1349</v>
      </c>
      <c r="I567" s="138" t="s">
        <v>195</v>
      </c>
      <c r="J567" s="138">
        <v>2050</v>
      </c>
      <c r="K567" s="139">
        <v>24100</v>
      </c>
    </row>
    <row r="568" spans="1:11" x14ac:dyDescent="0.25">
      <c r="A568" s="138" t="s">
        <v>1339</v>
      </c>
      <c r="B568" s="138" t="s">
        <v>1340</v>
      </c>
      <c r="C568" s="138" t="s">
        <v>234</v>
      </c>
      <c r="D568" s="138" t="s">
        <v>1335</v>
      </c>
      <c r="E568" s="138" t="s">
        <v>1336</v>
      </c>
      <c r="F568" s="138"/>
      <c r="G568" s="138" t="s">
        <v>193</v>
      </c>
      <c r="H568" s="138" t="s">
        <v>1350</v>
      </c>
      <c r="I568" s="138" t="s">
        <v>990</v>
      </c>
      <c r="J568" s="138">
        <v>2020</v>
      </c>
      <c r="K568" s="139">
        <v>1.8</v>
      </c>
    </row>
    <row r="569" spans="1:11" x14ac:dyDescent="0.25">
      <c r="A569" s="138" t="s">
        <v>1339</v>
      </c>
      <c r="B569" s="138" t="s">
        <v>1340</v>
      </c>
      <c r="C569" s="138" t="s">
        <v>234</v>
      </c>
      <c r="D569" s="138" t="s">
        <v>1335</v>
      </c>
      <c r="E569" s="138" t="s">
        <v>1336</v>
      </c>
      <c r="F569" s="138"/>
      <c r="G569" s="138" t="s">
        <v>193</v>
      </c>
      <c r="H569" s="138" t="s">
        <v>1350</v>
      </c>
      <c r="I569" s="138" t="s">
        <v>990</v>
      </c>
      <c r="J569" s="138">
        <v>2050</v>
      </c>
      <c r="K569" s="139">
        <v>1.4</v>
      </c>
    </row>
    <row r="570" spans="1:11" x14ac:dyDescent="0.25">
      <c r="A570" s="138" t="s">
        <v>1339</v>
      </c>
      <c r="B570" s="138" t="s">
        <v>1340</v>
      </c>
      <c r="C570" s="138" t="s">
        <v>234</v>
      </c>
      <c r="D570" s="138" t="s">
        <v>1335</v>
      </c>
      <c r="E570" s="138" t="s">
        <v>1336</v>
      </c>
      <c r="F570" s="138"/>
      <c r="G570" s="138" t="s">
        <v>193</v>
      </c>
      <c r="H570" s="138" t="s">
        <v>1350</v>
      </c>
      <c r="I570" s="138" t="s">
        <v>991</v>
      </c>
      <c r="J570" s="138">
        <v>2020</v>
      </c>
      <c r="K570" s="139">
        <v>3</v>
      </c>
    </row>
    <row r="571" spans="1:11" x14ac:dyDescent="0.25">
      <c r="A571" s="138" t="s">
        <v>1339</v>
      </c>
      <c r="B571" s="138" t="s">
        <v>1340</v>
      </c>
      <c r="C571" s="138" t="s">
        <v>234</v>
      </c>
      <c r="D571" s="138" t="s">
        <v>1335</v>
      </c>
      <c r="E571" s="138" t="s">
        <v>1336</v>
      </c>
      <c r="F571" s="138"/>
      <c r="G571" s="138" t="s">
        <v>193</v>
      </c>
      <c r="H571" s="138" t="s">
        <v>1350</v>
      </c>
      <c r="I571" s="138" t="s">
        <v>991</v>
      </c>
      <c r="J571" s="138">
        <v>2050</v>
      </c>
      <c r="K571" s="139">
        <v>2.6</v>
      </c>
    </row>
    <row r="572" spans="1:11" x14ac:dyDescent="0.25">
      <c r="A572" s="138" t="s">
        <v>1339</v>
      </c>
      <c r="B572" s="138" t="s">
        <v>1340</v>
      </c>
      <c r="C572" s="138" t="s">
        <v>234</v>
      </c>
      <c r="D572" s="138" t="s">
        <v>1335</v>
      </c>
      <c r="E572" s="138" t="s">
        <v>1336</v>
      </c>
      <c r="F572" s="138"/>
      <c r="G572" s="138" t="s">
        <v>193</v>
      </c>
      <c r="H572" s="138" t="s">
        <v>1350</v>
      </c>
      <c r="I572" s="138" t="s">
        <v>195</v>
      </c>
      <c r="J572" s="138">
        <v>2015</v>
      </c>
      <c r="K572" s="139">
        <v>4</v>
      </c>
    </row>
    <row r="573" spans="1:11" x14ac:dyDescent="0.25">
      <c r="A573" s="138" t="s">
        <v>1339</v>
      </c>
      <c r="B573" s="138" t="s">
        <v>1340</v>
      </c>
      <c r="C573" s="138" t="s">
        <v>234</v>
      </c>
      <c r="D573" s="138" t="s">
        <v>1335</v>
      </c>
      <c r="E573" s="138" t="s">
        <v>1336</v>
      </c>
      <c r="F573" s="138"/>
      <c r="G573" s="138" t="s">
        <v>193</v>
      </c>
      <c r="H573" s="138" t="s">
        <v>1350</v>
      </c>
      <c r="I573" s="138" t="s">
        <v>195</v>
      </c>
      <c r="J573" s="138">
        <v>2020</v>
      </c>
      <c r="K573" s="139">
        <v>2.5</v>
      </c>
    </row>
    <row r="574" spans="1:11" x14ac:dyDescent="0.25">
      <c r="A574" s="138" t="s">
        <v>1339</v>
      </c>
      <c r="B574" s="138" t="s">
        <v>1340</v>
      </c>
      <c r="C574" s="138" t="s">
        <v>234</v>
      </c>
      <c r="D574" s="138" t="s">
        <v>1335</v>
      </c>
      <c r="E574" s="138" t="s">
        <v>1336</v>
      </c>
      <c r="F574" s="138"/>
      <c r="G574" s="138" t="s">
        <v>193</v>
      </c>
      <c r="H574" s="138" t="s">
        <v>1350</v>
      </c>
      <c r="I574" s="138" t="s">
        <v>195</v>
      </c>
      <c r="J574" s="138">
        <v>2030</v>
      </c>
      <c r="K574" s="139">
        <v>1.6</v>
      </c>
    </row>
    <row r="575" spans="1:11" x14ac:dyDescent="0.25">
      <c r="A575" s="138" t="s">
        <v>1339</v>
      </c>
      <c r="B575" s="138" t="s">
        <v>1340</v>
      </c>
      <c r="C575" s="138" t="s">
        <v>234</v>
      </c>
      <c r="D575" s="138" t="s">
        <v>1335</v>
      </c>
      <c r="E575" s="138" t="s">
        <v>1336</v>
      </c>
      <c r="F575" s="138"/>
      <c r="G575" s="138" t="s">
        <v>193</v>
      </c>
      <c r="H575" s="138" t="s">
        <v>1350</v>
      </c>
      <c r="I575" s="138" t="s">
        <v>195</v>
      </c>
      <c r="J575" s="138">
        <v>2050</v>
      </c>
      <c r="K575" s="139">
        <v>1.5</v>
      </c>
    </row>
    <row r="576" spans="1:11" x14ac:dyDescent="0.25">
      <c r="A576" s="138" t="s">
        <v>1339</v>
      </c>
      <c r="B576" s="138" t="s">
        <v>1340</v>
      </c>
      <c r="C576" s="138" t="s">
        <v>234</v>
      </c>
      <c r="D576" s="138" t="s">
        <v>1337</v>
      </c>
      <c r="E576" s="138" t="s">
        <v>1338</v>
      </c>
      <c r="F576" s="138"/>
      <c r="G576" s="138" t="s">
        <v>345</v>
      </c>
      <c r="H576" s="138" t="s">
        <v>1349</v>
      </c>
      <c r="I576" s="138" t="s">
        <v>990</v>
      </c>
      <c r="J576" s="138">
        <v>2020</v>
      </c>
      <c r="K576" s="139">
        <v>1.8</v>
      </c>
    </row>
    <row r="577" spans="1:11" x14ac:dyDescent="0.25">
      <c r="A577" s="138" t="s">
        <v>1339</v>
      </c>
      <c r="B577" s="138" t="s">
        <v>1340</v>
      </c>
      <c r="C577" s="138" t="s">
        <v>234</v>
      </c>
      <c r="D577" s="138" t="s">
        <v>1337</v>
      </c>
      <c r="E577" s="138" t="s">
        <v>1338</v>
      </c>
      <c r="F577" s="138"/>
      <c r="G577" s="138" t="s">
        <v>345</v>
      </c>
      <c r="H577" s="138" t="s">
        <v>1349</v>
      </c>
      <c r="I577" s="138" t="s">
        <v>990</v>
      </c>
      <c r="J577" s="138">
        <v>2050</v>
      </c>
      <c r="K577" s="139">
        <v>1.1000000000000001</v>
      </c>
    </row>
    <row r="578" spans="1:11" x14ac:dyDescent="0.25">
      <c r="A578" s="138" t="s">
        <v>1339</v>
      </c>
      <c r="B578" s="138" t="s">
        <v>1340</v>
      </c>
      <c r="C578" s="138" t="s">
        <v>234</v>
      </c>
      <c r="D578" s="138" t="s">
        <v>1337</v>
      </c>
      <c r="E578" s="138" t="s">
        <v>1338</v>
      </c>
      <c r="F578" s="138"/>
      <c r="G578" s="138" t="s">
        <v>345</v>
      </c>
      <c r="H578" s="138" t="s">
        <v>1349</v>
      </c>
      <c r="I578" s="138" t="s">
        <v>991</v>
      </c>
      <c r="J578" s="138">
        <v>2020</v>
      </c>
      <c r="K578" s="139">
        <v>3.5</v>
      </c>
    </row>
    <row r="579" spans="1:11" x14ac:dyDescent="0.25">
      <c r="A579" s="138" t="s">
        <v>1339</v>
      </c>
      <c r="B579" s="138" t="s">
        <v>1340</v>
      </c>
      <c r="C579" s="138" t="s">
        <v>234</v>
      </c>
      <c r="D579" s="138" t="s">
        <v>1337</v>
      </c>
      <c r="E579" s="138" t="s">
        <v>1338</v>
      </c>
      <c r="F579" s="138"/>
      <c r="G579" s="138" t="s">
        <v>345</v>
      </c>
      <c r="H579" s="138" t="s">
        <v>1349</v>
      </c>
      <c r="I579" s="138" t="s">
        <v>991</v>
      </c>
      <c r="J579" s="138">
        <v>2050</v>
      </c>
      <c r="K579" s="139">
        <v>2.1</v>
      </c>
    </row>
    <row r="580" spans="1:11" x14ac:dyDescent="0.25">
      <c r="A580" s="138" t="s">
        <v>1339</v>
      </c>
      <c r="B580" s="138" t="s">
        <v>1340</v>
      </c>
      <c r="C580" s="138" t="s">
        <v>234</v>
      </c>
      <c r="D580" s="138" t="s">
        <v>1337</v>
      </c>
      <c r="E580" s="138" t="s">
        <v>1338</v>
      </c>
      <c r="F580" s="138"/>
      <c r="G580" s="138" t="s">
        <v>345</v>
      </c>
      <c r="H580" s="138" t="s">
        <v>1349</v>
      </c>
      <c r="I580" s="138" t="s">
        <v>195</v>
      </c>
      <c r="J580" s="138">
        <v>2015</v>
      </c>
      <c r="K580" s="139">
        <v>5.3</v>
      </c>
    </row>
    <row r="581" spans="1:11" x14ac:dyDescent="0.25">
      <c r="A581" s="138" t="s">
        <v>1339</v>
      </c>
      <c r="B581" s="138" t="s">
        <v>1340</v>
      </c>
      <c r="C581" s="138" t="s">
        <v>234</v>
      </c>
      <c r="D581" s="138" t="s">
        <v>1337</v>
      </c>
      <c r="E581" s="138" t="s">
        <v>1338</v>
      </c>
      <c r="F581" s="138"/>
      <c r="G581" s="138" t="s">
        <v>345</v>
      </c>
      <c r="H581" s="138" t="s">
        <v>1349</v>
      </c>
      <c r="I581" s="138" t="s">
        <v>195</v>
      </c>
      <c r="J581" s="138">
        <v>2020</v>
      </c>
      <c r="K581" s="139">
        <v>2.7</v>
      </c>
    </row>
    <row r="582" spans="1:11" x14ac:dyDescent="0.25">
      <c r="A582" s="138" t="s">
        <v>1339</v>
      </c>
      <c r="B582" s="138" t="s">
        <v>1340</v>
      </c>
      <c r="C582" s="138" t="s">
        <v>234</v>
      </c>
      <c r="D582" s="138" t="s">
        <v>1337</v>
      </c>
      <c r="E582" s="138" t="s">
        <v>1338</v>
      </c>
      <c r="F582" s="138"/>
      <c r="G582" s="138" t="s">
        <v>345</v>
      </c>
      <c r="H582" s="138" t="s">
        <v>1349</v>
      </c>
      <c r="I582" s="138" t="s">
        <v>195</v>
      </c>
      <c r="J582" s="138">
        <v>2030</v>
      </c>
      <c r="K582" s="139">
        <v>1.7</v>
      </c>
    </row>
    <row r="583" spans="1:11" x14ac:dyDescent="0.25">
      <c r="A583" s="138" t="s">
        <v>1339</v>
      </c>
      <c r="B583" s="138" t="s">
        <v>1340</v>
      </c>
      <c r="C583" s="138" t="s">
        <v>234</v>
      </c>
      <c r="D583" s="138" t="s">
        <v>1337</v>
      </c>
      <c r="E583" s="138" t="s">
        <v>1338</v>
      </c>
      <c r="F583" s="138"/>
      <c r="G583" s="138" t="s">
        <v>345</v>
      </c>
      <c r="H583" s="138" t="s">
        <v>1349</v>
      </c>
      <c r="I583" s="138" t="s">
        <v>195</v>
      </c>
      <c r="J583" s="138">
        <v>2050</v>
      </c>
      <c r="K583" s="139">
        <v>1.6</v>
      </c>
    </row>
    <row r="584" spans="1:11" x14ac:dyDescent="0.25">
      <c r="A584" s="138" t="s">
        <v>1339</v>
      </c>
      <c r="B584" s="138" t="s">
        <v>1340</v>
      </c>
      <c r="C584" s="138" t="s">
        <v>189</v>
      </c>
      <c r="D584" s="138" t="s">
        <v>357</v>
      </c>
      <c r="E584" s="138" t="s">
        <v>78</v>
      </c>
      <c r="F584" s="138"/>
      <c r="G584" s="138" t="s">
        <v>211</v>
      </c>
      <c r="H584" s="138"/>
      <c r="I584" s="138" t="s">
        <v>195</v>
      </c>
      <c r="J584" s="138">
        <v>2015</v>
      </c>
      <c r="K584" s="139">
        <v>12</v>
      </c>
    </row>
    <row r="585" spans="1:11" x14ac:dyDescent="0.25">
      <c r="A585" s="138" t="s">
        <v>1339</v>
      </c>
      <c r="B585" s="138" t="s">
        <v>1340</v>
      </c>
      <c r="C585" s="138" t="s">
        <v>189</v>
      </c>
      <c r="D585" s="138" t="s">
        <v>357</v>
      </c>
      <c r="E585" s="138" t="s">
        <v>78</v>
      </c>
      <c r="F585" s="138"/>
      <c r="G585" s="138" t="s">
        <v>211</v>
      </c>
      <c r="H585" s="138"/>
      <c r="I585" s="138" t="s">
        <v>195</v>
      </c>
      <c r="J585" s="138">
        <v>2020</v>
      </c>
      <c r="K585" s="139">
        <v>12</v>
      </c>
    </row>
    <row r="586" spans="1:11" x14ac:dyDescent="0.25">
      <c r="A586" s="138" t="s">
        <v>1339</v>
      </c>
      <c r="B586" s="138" t="s">
        <v>1340</v>
      </c>
      <c r="C586" s="138" t="s">
        <v>189</v>
      </c>
      <c r="D586" s="138" t="s">
        <v>357</v>
      </c>
      <c r="E586" s="138" t="s">
        <v>78</v>
      </c>
      <c r="F586" s="138"/>
      <c r="G586" s="138" t="s">
        <v>211</v>
      </c>
      <c r="H586" s="138"/>
      <c r="I586" s="138" t="s">
        <v>195</v>
      </c>
      <c r="J586" s="138">
        <v>2030</v>
      </c>
      <c r="K586" s="139">
        <v>12</v>
      </c>
    </row>
    <row r="587" spans="1:11" x14ac:dyDescent="0.25">
      <c r="A587" s="138" t="s">
        <v>1339</v>
      </c>
      <c r="B587" s="138" t="s">
        <v>1340</v>
      </c>
      <c r="C587" s="138" t="s">
        <v>189</v>
      </c>
      <c r="D587" s="138" t="s">
        <v>357</v>
      </c>
      <c r="E587" s="138" t="s">
        <v>78</v>
      </c>
      <c r="F587" s="138"/>
      <c r="G587" s="138" t="s">
        <v>211</v>
      </c>
      <c r="H587" s="138"/>
      <c r="I587" s="138" t="s">
        <v>195</v>
      </c>
      <c r="J587" s="138">
        <v>2050</v>
      </c>
      <c r="K587" s="139">
        <v>12</v>
      </c>
    </row>
    <row r="588" spans="1:11" x14ac:dyDescent="0.25">
      <c r="A588" s="138" t="s">
        <v>1339</v>
      </c>
      <c r="B588" s="138" t="s">
        <v>1340</v>
      </c>
      <c r="C588" s="138" t="s">
        <v>189</v>
      </c>
      <c r="D588" s="138" t="s">
        <v>358</v>
      </c>
      <c r="E588" s="138" t="s">
        <v>78</v>
      </c>
      <c r="F588" s="138"/>
      <c r="G588" s="138" t="s">
        <v>211</v>
      </c>
      <c r="H588" s="138"/>
      <c r="I588" s="138" t="s">
        <v>195</v>
      </c>
      <c r="J588" s="138">
        <v>2015</v>
      </c>
      <c r="K588" s="139">
        <v>6</v>
      </c>
    </row>
    <row r="589" spans="1:11" x14ac:dyDescent="0.25">
      <c r="A589" s="138" t="s">
        <v>1339</v>
      </c>
      <c r="B589" s="138" t="s">
        <v>1340</v>
      </c>
      <c r="C589" s="138" t="s">
        <v>189</v>
      </c>
      <c r="D589" s="138" t="s">
        <v>358</v>
      </c>
      <c r="E589" s="138" t="s">
        <v>78</v>
      </c>
      <c r="F589" s="138"/>
      <c r="G589" s="138" t="s">
        <v>211</v>
      </c>
      <c r="H589" s="138"/>
      <c r="I589" s="138" t="s">
        <v>195</v>
      </c>
      <c r="J589" s="138">
        <v>2020</v>
      </c>
      <c r="K589" s="139">
        <v>6</v>
      </c>
    </row>
    <row r="590" spans="1:11" x14ac:dyDescent="0.25">
      <c r="A590" s="138" t="s">
        <v>1339</v>
      </c>
      <c r="B590" s="138" t="s">
        <v>1340</v>
      </c>
      <c r="C590" s="138" t="s">
        <v>189</v>
      </c>
      <c r="D590" s="138" t="s">
        <v>358</v>
      </c>
      <c r="E590" s="138" t="s">
        <v>78</v>
      </c>
      <c r="F590" s="138"/>
      <c r="G590" s="138" t="s">
        <v>211</v>
      </c>
      <c r="H590" s="138"/>
      <c r="I590" s="138" t="s">
        <v>195</v>
      </c>
      <c r="J590" s="138">
        <v>2030</v>
      </c>
      <c r="K590" s="139">
        <v>6</v>
      </c>
    </row>
    <row r="591" spans="1:11" x14ac:dyDescent="0.25">
      <c r="A591" s="138" t="s">
        <v>1339</v>
      </c>
      <c r="B591" s="138" t="s">
        <v>1340</v>
      </c>
      <c r="C591" s="138" t="s">
        <v>189</v>
      </c>
      <c r="D591" s="138" t="s">
        <v>358</v>
      </c>
      <c r="E591" s="138" t="s">
        <v>78</v>
      </c>
      <c r="F591" s="138"/>
      <c r="G591" s="138" t="s">
        <v>211</v>
      </c>
      <c r="H591" s="138"/>
      <c r="I591" s="138" t="s">
        <v>195</v>
      </c>
      <c r="J591" s="138">
        <v>2050</v>
      </c>
      <c r="K591" s="139">
        <v>6</v>
      </c>
    </row>
    <row r="592" spans="1:11" x14ac:dyDescent="0.25">
      <c r="A592" s="138" t="s">
        <v>1351</v>
      </c>
      <c r="B592" s="138" t="s">
        <v>1352</v>
      </c>
      <c r="C592" s="138" t="s">
        <v>196</v>
      </c>
      <c r="D592" s="138" t="s">
        <v>201</v>
      </c>
      <c r="E592" s="138" t="s">
        <v>203</v>
      </c>
      <c r="F592" s="138"/>
      <c r="G592" s="138"/>
      <c r="H592" s="138"/>
      <c r="I592" s="138" t="s">
        <v>195</v>
      </c>
      <c r="J592" s="138">
        <v>2015</v>
      </c>
      <c r="K592" s="139">
        <v>2</v>
      </c>
    </row>
    <row r="593" spans="1:11" x14ac:dyDescent="0.25">
      <c r="A593" s="138" t="s">
        <v>1351</v>
      </c>
      <c r="B593" s="138" t="s">
        <v>1352</v>
      </c>
      <c r="C593" s="138" t="s">
        <v>196</v>
      </c>
      <c r="D593" s="138" t="s">
        <v>201</v>
      </c>
      <c r="E593" s="138" t="s">
        <v>203</v>
      </c>
      <c r="F593" s="138"/>
      <c r="G593" s="138"/>
      <c r="H593" s="138"/>
      <c r="I593" s="138" t="s">
        <v>195</v>
      </c>
      <c r="J593" s="138">
        <v>2020</v>
      </c>
      <c r="K593" s="139">
        <v>2</v>
      </c>
    </row>
    <row r="594" spans="1:11" x14ac:dyDescent="0.25">
      <c r="A594" s="138" t="s">
        <v>1351</v>
      </c>
      <c r="B594" s="138" t="s">
        <v>1352</v>
      </c>
      <c r="C594" s="138" t="s">
        <v>196</v>
      </c>
      <c r="D594" s="138" t="s">
        <v>201</v>
      </c>
      <c r="E594" s="138" t="s">
        <v>203</v>
      </c>
      <c r="F594" s="138"/>
      <c r="G594" s="138"/>
      <c r="H594" s="138"/>
      <c r="I594" s="138" t="s">
        <v>195</v>
      </c>
      <c r="J594" s="138">
        <v>2030</v>
      </c>
      <c r="K594" s="139">
        <v>2</v>
      </c>
    </row>
    <row r="595" spans="1:11" x14ac:dyDescent="0.25">
      <c r="A595" s="138" t="s">
        <v>1351</v>
      </c>
      <c r="B595" s="138" t="s">
        <v>1352</v>
      </c>
      <c r="C595" s="138" t="s">
        <v>196</v>
      </c>
      <c r="D595" s="138" t="s">
        <v>201</v>
      </c>
      <c r="E595" s="138" t="s">
        <v>203</v>
      </c>
      <c r="F595" s="138"/>
      <c r="G595" s="138"/>
      <c r="H595" s="138"/>
      <c r="I595" s="138" t="s">
        <v>195</v>
      </c>
      <c r="J595" s="138">
        <v>2040</v>
      </c>
      <c r="K595" s="139">
        <v>2</v>
      </c>
    </row>
    <row r="596" spans="1:11" x14ac:dyDescent="0.25">
      <c r="A596" s="138" t="s">
        <v>1351</v>
      </c>
      <c r="B596" s="138" t="s">
        <v>1352</v>
      </c>
      <c r="C596" s="138" t="s">
        <v>196</v>
      </c>
      <c r="D596" s="138" t="s">
        <v>201</v>
      </c>
      <c r="E596" s="138" t="s">
        <v>203</v>
      </c>
      <c r="F596" s="138"/>
      <c r="G596" s="138"/>
      <c r="H596" s="138"/>
      <c r="I596" s="138" t="s">
        <v>195</v>
      </c>
      <c r="J596" s="138">
        <v>2050</v>
      </c>
      <c r="K596" s="139">
        <v>2</v>
      </c>
    </row>
    <row r="597" spans="1:11" x14ac:dyDescent="0.25">
      <c r="A597" s="138" t="s">
        <v>1351</v>
      </c>
      <c r="B597" s="138" t="s">
        <v>1352</v>
      </c>
      <c r="C597" s="138" t="s">
        <v>196</v>
      </c>
      <c r="D597" s="138" t="s">
        <v>1353</v>
      </c>
      <c r="E597" s="138" t="s">
        <v>1354</v>
      </c>
      <c r="F597" s="138"/>
      <c r="G597" s="138" t="s">
        <v>252</v>
      </c>
      <c r="H597" s="138">
        <v>1</v>
      </c>
      <c r="I597" s="138" t="s">
        <v>990</v>
      </c>
      <c r="J597" s="138">
        <v>2020</v>
      </c>
      <c r="K597" s="139">
        <v>0.8</v>
      </c>
    </row>
    <row r="598" spans="1:11" x14ac:dyDescent="0.25">
      <c r="A598" s="138" t="s">
        <v>1351</v>
      </c>
      <c r="B598" s="138" t="s">
        <v>1352</v>
      </c>
      <c r="C598" s="138" t="s">
        <v>196</v>
      </c>
      <c r="D598" s="138" t="s">
        <v>1353</v>
      </c>
      <c r="E598" s="138" t="s">
        <v>1354</v>
      </c>
      <c r="F598" s="138"/>
      <c r="G598" s="138" t="s">
        <v>252</v>
      </c>
      <c r="H598" s="138">
        <v>1</v>
      </c>
      <c r="I598" s="138" t="s">
        <v>990</v>
      </c>
      <c r="J598" s="138">
        <v>2050</v>
      </c>
      <c r="K598" s="139">
        <v>0.8</v>
      </c>
    </row>
    <row r="599" spans="1:11" x14ac:dyDescent="0.25">
      <c r="A599" s="138" t="s">
        <v>1351</v>
      </c>
      <c r="B599" s="138" t="s">
        <v>1352</v>
      </c>
      <c r="C599" s="138" t="s">
        <v>196</v>
      </c>
      <c r="D599" s="138" t="s">
        <v>1353</v>
      </c>
      <c r="E599" s="138" t="s">
        <v>1354</v>
      </c>
      <c r="F599" s="138"/>
      <c r="G599" s="138" t="s">
        <v>252</v>
      </c>
      <c r="H599" s="138">
        <v>1</v>
      </c>
      <c r="I599" s="138" t="s">
        <v>991</v>
      </c>
      <c r="J599" s="138">
        <v>2020</v>
      </c>
      <c r="K599" s="139">
        <v>1.1000000000000001</v>
      </c>
    </row>
    <row r="600" spans="1:11" x14ac:dyDescent="0.25">
      <c r="A600" s="138" t="s">
        <v>1351</v>
      </c>
      <c r="B600" s="138" t="s">
        <v>1352</v>
      </c>
      <c r="C600" s="138" t="s">
        <v>196</v>
      </c>
      <c r="D600" s="138" t="s">
        <v>1353</v>
      </c>
      <c r="E600" s="138" t="s">
        <v>1354</v>
      </c>
      <c r="F600" s="138"/>
      <c r="G600" s="138" t="s">
        <v>252</v>
      </c>
      <c r="H600" s="138">
        <v>1</v>
      </c>
      <c r="I600" s="138" t="s">
        <v>991</v>
      </c>
      <c r="J600" s="138">
        <v>2050</v>
      </c>
      <c r="K600" s="139">
        <v>1.1000000000000001</v>
      </c>
    </row>
    <row r="601" spans="1:11" x14ac:dyDescent="0.25">
      <c r="A601" s="138" t="s">
        <v>1351</v>
      </c>
      <c r="B601" s="138" t="s">
        <v>1352</v>
      </c>
      <c r="C601" s="138" t="s">
        <v>196</v>
      </c>
      <c r="D601" s="138" t="s">
        <v>1353</v>
      </c>
      <c r="E601" s="138" t="s">
        <v>1354</v>
      </c>
      <c r="F601" s="138"/>
      <c r="G601" s="138" t="s">
        <v>252</v>
      </c>
      <c r="H601" s="138">
        <v>1</v>
      </c>
      <c r="I601" s="138" t="s">
        <v>195</v>
      </c>
      <c r="J601" s="138">
        <v>2015</v>
      </c>
      <c r="K601" s="139">
        <v>9.98E-2</v>
      </c>
    </row>
    <row r="602" spans="1:11" x14ac:dyDescent="0.25">
      <c r="A602" s="138" t="s">
        <v>1351</v>
      </c>
      <c r="B602" s="138" t="s">
        <v>1352</v>
      </c>
      <c r="C602" s="138" t="s">
        <v>196</v>
      </c>
      <c r="D602" s="138" t="s">
        <v>1353</v>
      </c>
      <c r="E602" s="138" t="s">
        <v>1354</v>
      </c>
      <c r="F602" s="138"/>
      <c r="G602" s="138" t="s">
        <v>252</v>
      </c>
      <c r="H602" s="138">
        <v>1</v>
      </c>
      <c r="I602" s="138" t="s">
        <v>195</v>
      </c>
      <c r="J602" s="138">
        <v>2020</v>
      </c>
      <c r="K602" s="139">
        <v>9.98E-2</v>
      </c>
    </row>
    <row r="603" spans="1:11" x14ac:dyDescent="0.25">
      <c r="A603" s="138" t="s">
        <v>1351</v>
      </c>
      <c r="B603" s="138" t="s">
        <v>1352</v>
      </c>
      <c r="C603" s="138" t="s">
        <v>196</v>
      </c>
      <c r="D603" s="138" t="s">
        <v>1353</v>
      </c>
      <c r="E603" s="138" t="s">
        <v>1354</v>
      </c>
      <c r="F603" s="138"/>
      <c r="G603" s="138" t="s">
        <v>252</v>
      </c>
      <c r="H603" s="138">
        <v>1</v>
      </c>
      <c r="I603" s="138" t="s">
        <v>195</v>
      </c>
      <c r="J603" s="138">
        <v>2030</v>
      </c>
      <c r="K603" s="139">
        <v>0.1050526315789474</v>
      </c>
    </row>
    <row r="604" spans="1:11" x14ac:dyDescent="0.25">
      <c r="A604" s="138" t="s">
        <v>1351</v>
      </c>
      <c r="B604" s="138" t="s">
        <v>1352</v>
      </c>
      <c r="C604" s="138" t="s">
        <v>196</v>
      </c>
      <c r="D604" s="138" t="s">
        <v>1353</v>
      </c>
      <c r="E604" s="138" t="s">
        <v>1354</v>
      </c>
      <c r="F604" s="138"/>
      <c r="G604" s="138" t="s">
        <v>252</v>
      </c>
      <c r="H604" s="138">
        <v>1</v>
      </c>
      <c r="I604" s="138" t="s">
        <v>195</v>
      </c>
      <c r="J604" s="138">
        <v>2040</v>
      </c>
      <c r="K604" s="139">
        <v>0.1116184210526316</v>
      </c>
    </row>
    <row r="605" spans="1:11" x14ac:dyDescent="0.25">
      <c r="A605" s="138" t="s">
        <v>1351</v>
      </c>
      <c r="B605" s="138" t="s">
        <v>1352</v>
      </c>
      <c r="C605" s="138" t="s">
        <v>196</v>
      </c>
      <c r="D605" s="138" t="s">
        <v>1353</v>
      </c>
      <c r="E605" s="138" t="s">
        <v>1354</v>
      </c>
      <c r="F605" s="138"/>
      <c r="G605" s="138" t="s">
        <v>252</v>
      </c>
      <c r="H605" s="138">
        <v>1</v>
      </c>
      <c r="I605" s="138" t="s">
        <v>195</v>
      </c>
      <c r="J605" s="138">
        <v>2050</v>
      </c>
      <c r="K605" s="139">
        <v>0.11818421052631579</v>
      </c>
    </row>
    <row r="606" spans="1:11" x14ac:dyDescent="0.25">
      <c r="A606" s="138" t="s">
        <v>1351</v>
      </c>
      <c r="B606" s="138" t="s">
        <v>1352</v>
      </c>
      <c r="C606" s="138" t="s">
        <v>196</v>
      </c>
      <c r="D606" s="138" t="s">
        <v>1355</v>
      </c>
      <c r="E606" s="138" t="s">
        <v>1354</v>
      </c>
      <c r="F606" s="138"/>
      <c r="G606" s="138" t="s">
        <v>252</v>
      </c>
      <c r="H606" s="138">
        <v>1</v>
      </c>
      <c r="I606" s="138" t="s">
        <v>990</v>
      </c>
      <c r="J606" s="138">
        <v>2020</v>
      </c>
      <c r="K606" s="139">
        <v>0.8</v>
      </c>
    </row>
    <row r="607" spans="1:11" x14ac:dyDescent="0.25">
      <c r="A607" s="138" t="s">
        <v>1351</v>
      </c>
      <c r="B607" s="138" t="s">
        <v>1352</v>
      </c>
      <c r="C607" s="138" t="s">
        <v>196</v>
      </c>
      <c r="D607" s="138" t="s">
        <v>1355</v>
      </c>
      <c r="E607" s="138" t="s">
        <v>1354</v>
      </c>
      <c r="F607" s="138"/>
      <c r="G607" s="138" t="s">
        <v>252</v>
      </c>
      <c r="H607" s="138">
        <v>1</v>
      </c>
      <c r="I607" s="138" t="s">
        <v>990</v>
      </c>
      <c r="J607" s="138">
        <v>2050</v>
      </c>
      <c r="K607" s="139">
        <v>0.8</v>
      </c>
    </row>
    <row r="608" spans="1:11" x14ac:dyDescent="0.25">
      <c r="A608" s="138" t="s">
        <v>1351</v>
      </c>
      <c r="B608" s="138" t="s">
        <v>1352</v>
      </c>
      <c r="C608" s="138" t="s">
        <v>196</v>
      </c>
      <c r="D608" s="138" t="s">
        <v>1355</v>
      </c>
      <c r="E608" s="138" t="s">
        <v>1354</v>
      </c>
      <c r="F608" s="138"/>
      <c r="G608" s="138" t="s">
        <v>252</v>
      </c>
      <c r="H608" s="138">
        <v>1</v>
      </c>
      <c r="I608" s="138" t="s">
        <v>991</v>
      </c>
      <c r="J608" s="138">
        <v>2020</v>
      </c>
      <c r="K608" s="139">
        <v>1.1000000000000001</v>
      </c>
    </row>
    <row r="609" spans="1:11" x14ac:dyDescent="0.25">
      <c r="A609" s="138" t="s">
        <v>1351</v>
      </c>
      <c r="B609" s="138" t="s">
        <v>1352</v>
      </c>
      <c r="C609" s="138" t="s">
        <v>196</v>
      </c>
      <c r="D609" s="138" t="s">
        <v>1355</v>
      </c>
      <c r="E609" s="138" t="s">
        <v>1354</v>
      </c>
      <c r="F609" s="138"/>
      <c r="G609" s="138" t="s">
        <v>252</v>
      </c>
      <c r="H609" s="138">
        <v>1</v>
      </c>
      <c r="I609" s="138" t="s">
        <v>991</v>
      </c>
      <c r="J609" s="138">
        <v>2050</v>
      </c>
      <c r="K609" s="139">
        <v>1.1000000000000001</v>
      </c>
    </row>
    <row r="610" spans="1:11" x14ac:dyDescent="0.25">
      <c r="A610" s="138" t="s">
        <v>1351</v>
      </c>
      <c r="B610" s="138" t="s">
        <v>1352</v>
      </c>
      <c r="C610" s="138" t="s">
        <v>196</v>
      </c>
      <c r="D610" s="138" t="s">
        <v>1355</v>
      </c>
      <c r="E610" s="138" t="s">
        <v>1354</v>
      </c>
      <c r="F610" s="138"/>
      <c r="G610" s="138" t="s">
        <v>252</v>
      </c>
      <c r="H610" s="138">
        <v>1</v>
      </c>
      <c r="I610" s="138" t="s">
        <v>195</v>
      </c>
      <c r="J610" s="138">
        <v>2015</v>
      </c>
      <c r="K610" s="139">
        <v>1.17E-2</v>
      </c>
    </row>
    <row r="611" spans="1:11" x14ac:dyDescent="0.25">
      <c r="A611" s="138" t="s">
        <v>1351</v>
      </c>
      <c r="B611" s="138" t="s">
        <v>1352</v>
      </c>
      <c r="C611" s="138" t="s">
        <v>196</v>
      </c>
      <c r="D611" s="138" t="s">
        <v>1355</v>
      </c>
      <c r="E611" s="138" t="s">
        <v>1354</v>
      </c>
      <c r="F611" s="138"/>
      <c r="G611" s="138" t="s">
        <v>252</v>
      </c>
      <c r="H611" s="138">
        <v>1</v>
      </c>
      <c r="I611" s="138" t="s">
        <v>195</v>
      </c>
      <c r="J611" s="138">
        <v>2020</v>
      </c>
      <c r="K611" s="139">
        <v>1.17E-2</v>
      </c>
    </row>
    <row r="612" spans="1:11" x14ac:dyDescent="0.25">
      <c r="A612" s="138" t="s">
        <v>1351</v>
      </c>
      <c r="B612" s="138" t="s">
        <v>1352</v>
      </c>
      <c r="C612" s="138" t="s">
        <v>196</v>
      </c>
      <c r="D612" s="138" t="s">
        <v>1355</v>
      </c>
      <c r="E612" s="138" t="s">
        <v>1354</v>
      </c>
      <c r="F612" s="138"/>
      <c r="G612" s="138" t="s">
        <v>252</v>
      </c>
      <c r="H612" s="138">
        <v>1</v>
      </c>
      <c r="I612" s="138" t="s">
        <v>195</v>
      </c>
      <c r="J612" s="138">
        <v>2030</v>
      </c>
      <c r="K612" s="139">
        <v>1.6E-2</v>
      </c>
    </row>
    <row r="613" spans="1:11" x14ac:dyDescent="0.25">
      <c r="A613" s="138" t="s">
        <v>1351</v>
      </c>
      <c r="B613" s="138" t="s">
        <v>1352</v>
      </c>
      <c r="C613" s="138" t="s">
        <v>196</v>
      </c>
      <c r="D613" s="138" t="s">
        <v>1355</v>
      </c>
      <c r="E613" s="138" t="s">
        <v>1354</v>
      </c>
      <c r="F613" s="138"/>
      <c r="G613" s="138" t="s">
        <v>252</v>
      </c>
      <c r="H613" s="138">
        <v>1</v>
      </c>
      <c r="I613" s="138" t="s">
        <v>195</v>
      </c>
      <c r="J613" s="138">
        <v>2040</v>
      </c>
      <c r="K613" s="139">
        <v>1.7999999999999999E-2</v>
      </c>
    </row>
    <row r="614" spans="1:11" x14ac:dyDescent="0.25">
      <c r="A614" s="138" t="s">
        <v>1351</v>
      </c>
      <c r="B614" s="138" t="s">
        <v>1352</v>
      </c>
      <c r="C614" s="138" t="s">
        <v>196</v>
      </c>
      <c r="D614" s="138" t="s">
        <v>1355</v>
      </c>
      <c r="E614" s="138" t="s">
        <v>1354</v>
      </c>
      <c r="F614" s="138"/>
      <c r="G614" s="138" t="s">
        <v>252</v>
      </c>
      <c r="H614" s="138">
        <v>1</v>
      </c>
      <c r="I614" s="138" t="s">
        <v>195</v>
      </c>
      <c r="J614" s="138">
        <v>2050</v>
      </c>
      <c r="K614" s="139">
        <v>0.02</v>
      </c>
    </row>
    <row r="615" spans="1:11" x14ac:dyDescent="0.25">
      <c r="A615" s="138" t="s">
        <v>1351</v>
      </c>
      <c r="B615" s="138" t="s">
        <v>1352</v>
      </c>
      <c r="C615" s="138" t="s">
        <v>196</v>
      </c>
      <c r="D615" s="138" t="s">
        <v>1356</v>
      </c>
      <c r="E615" s="138" t="s">
        <v>1354</v>
      </c>
      <c r="F615" s="138"/>
      <c r="G615" s="138" t="s">
        <v>211</v>
      </c>
      <c r="H615" s="138">
        <v>1</v>
      </c>
      <c r="I615" s="138" t="s">
        <v>990</v>
      </c>
      <c r="J615" s="138">
        <v>2020</v>
      </c>
      <c r="K615" s="139">
        <v>0.8</v>
      </c>
    </row>
    <row r="616" spans="1:11" x14ac:dyDescent="0.25">
      <c r="A616" s="138" t="s">
        <v>1351</v>
      </c>
      <c r="B616" s="138" t="s">
        <v>1352</v>
      </c>
      <c r="C616" s="138" t="s">
        <v>196</v>
      </c>
      <c r="D616" s="138" t="s">
        <v>1356</v>
      </c>
      <c r="E616" s="138" t="s">
        <v>1354</v>
      </c>
      <c r="F616" s="138"/>
      <c r="G616" s="138" t="s">
        <v>211</v>
      </c>
      <c r="H616" s="138">
        <v>1</v>
      </c>
      <c r="I616" s="138" t="s">
        <v>990</v>
      </c>
      <c r="J616" s="138">
        <v>2050</v>
      </c>
      <c r="K616" s="139">
        <v>0.8</v>
      </c>
    </row>
    <row r="617" spans="1:11" x14ac:dyDescent="0.25">
      <c r="A617" s="138" t="s">
        <v>1351</v>
      </c>
      <c r="B617" s="138" t="s">
        <v>1352</v>
      </c>
      <c r="C617" s="138" t="s">
        <v>196</v>
      </c>
      <c r="D617" s="138" t="s">
        <v>1356</v>
      </c>
      <c r="E617" s="138" t="s">
        <v>1354</v>
      </c>
      <c r="F617" s="138"/>
      <c r="G617" s="138" t="s">
        <v>211</v>
      </c>
      <c r="H617" s="138">
        <v>1</v>
      </c>
      <c r="I617" s="138" t="s">
        <v>991</v>
      </c>
      <c r="J617" s="138">
        <v>2020</v>
      </c>
      <c r="K617" s="139">
        <v>1</v>
      </c>
    </row>
    <row r="618" spans="1:11" x14ac:dyDescent="0.25">
      <c r="A618" s="138" t="s">
        <v>1351</v>
      </c>
      <c r="B618" s="138" t="s">
        <v>1352</v>
      </c>
      <c r="C618" s="138" t="s">
        <v>196</v>
      </c>
      <c r="D618" s="138" t="s">
        <v>1356</v>
      </c>
      <c r="E618" s="138" t="s">
        <v>1354</v>
      </c>
      <c r="F618" s="138"/>
      <c r="G618" s="138" t="s">
        <v>211</v>
      </c>
      <c r="H618" s="138">
        <v>1</v>
      </c>
      <c r="I618" s="138" t="s">
        <v>991</v>
      </c>
      <c r="J618" s="138">
        <v>2050</v>
      </c>
      <c r="K618" s="139">
        <v>1</v>
      </c>
    </row>
    <row r="619" spans="1:11" x14ac:dyDescent="0.25">
      <c r="A619" s="138" t="s">
        <v>1351</v>
      </c>
      <c r="B619" s="138" t="s">
        <v>1352</v>
      </c>
      <c r="C619" s="138" t="s">
        <v>196</v>
      </c>
      <c r="D619" s="138" t="s">
        <v>1356</v>
      </c>
      <c r="E619" s="138" t="s">
        <v>1354</v>
      </c>
      <c r="F619" s="138"/>
      <c r="G619" s="138" t="s">
        <v>211</v>
      </c>
      <c r="H619" s="138">
        <v>1</v>
      </c>
      <c r="I619" s="138" t="s">
        <v>195</v>
      </c>
      <c r="J619" s="138">
        <v>2015</v>
      </c>
      <c r="K619" s="139">
        <v>1</v>
      </c>
    </row>
    <row r="620" spans="1:11" x14ac:dyDescent="0.25">
      <c r="A620" s="138" t="s">
        <v>1351</v>
      </c>
      <c r="B620" s="138" t="s">
        <v>1352</v>
      </c>
      <c r="C620" s="138" t="s">
        <v>196</v>
      </c>
      <c r="D620" s="138" t="s">
        <v>1356</v>
      </c>
      <c r="E620" s="138" t="s">
        <v>1354</v>
      </c>
      <c r="F620" s="138"/>
      <c r="G620" s="138" t="s">
        <v>211</v>
      </c>
      <c r="H620" s="138">
        <v>1</v>
      </c>
      <c r="I620" s="138" t="s">
        <v>195</v>
      </c>
      <c r="J620" s="138">
        <v>2020</v>
      </c>
      <c r="K620" s="139">
        <v>1</v>
      </c>
    </row>
    <row r="621" spans="1:11" x14ac:dyDescent="0.25">
      <c r="A621" s="138" t="s">
        <v>1351</v>
      </c>
      <c r="B621" s="138" t="s">
        <v>1352</v>
      </c>
      <c r="C621" s="138" t="s">
        <v>196</v>
      </c>
      <c r="D621" s="138" t="s">
        <v>1356</v>
      </c>
      <c r="E621" s="138" t="s">
        <v>1354</v>
      </c>
      <c r="F621" s="138"/>
      <c r="G621" s="138" t="s">
        <v>211</v>
      </c>
      <c r="H621" s="138">
        <v>1</v>
      </c>
      <c r="I621" s="138" t="s">
        <v>195</v>
      </c>
      <c r="J621" s="138">
        <v>2030</v>
      </c>
      <c r="K621" s="139">
        <v>1</v>
      </c>
    </row>
    <row r="622" spans="1:11" x14ac:dyDescent="0.25">
      <c r="A622" s="138" t="s">
        <v>1351</v>
      </c>
      <c r="B622" s="138" t="s">
        <v>1352</v>
      </c>
      <c r="C622" s="138" t="s">
        <v>196</v>
      </c>
      <c r="D622" s="138" t="s">
        <v>1356</v>
      </c>
      <c r="E622" s="138" t="s">
        <v>1354</v>
      </c>
      <c r="F622" s="138"/>
      <c r="G622" s="138" t="s">
        <v>211</v>
      </c>
      <c r="H622" s="138">
        <v>1</v>
      </c>
      <c r="I622" s="138" t="s">
        <v>195</v>
      </c>
      <c r="J622" s="138">
        <v>2040</v>
      </c>
      <c r="K622" s="139">
        <v>1</v>
      </c>
    </row>
    <row r="623" spans="1:11" x14ac:dyDescent="0.25">
      <c r="A623" s="138" t="s">
        <v>1351</v>
      </c>
      <c r="B623" s="138" t="s">
        <v>1352</v>
      </c>
      <c r="C623" s="138" t="s">
        <v>196</v>
      </c>
      <c r="D623" s="138" t="s">
        <v>1356</v>
      </c>
      <c r="E623" s="138" t="s">
        <v>1354</v>
      </c>
      <c r="F623" s="138"/>
      <c r="G623" s="138" t="s">
        <v>211</v>
      </c>
      <c r="H623" s="138">
        <v>1</v>
      </c>
      <c r="I623" s="138" t="s">
        <v>195</v>
      </c>
      <c r="J623" s="138">
        <v>2050</v>
      </c>
      <c r="K623" s="139">
        <v>1</v>
      </c>
    </row>
    <row r="624" spans="1:11" x14ac:dyDescent="0.25">
      <c r="A624" s="138" t="s">
        <v>1351</v>
      </c>
      <c r="B624" s="138" t="s">
        <v>1352</v>
      </c>
      <c r="C624" s="138" t="s">
        <v>196</v>
      </c>
      <c r="D624" s="138" t="s">
        <v>1218</v>
      </c>
      <c r="E624" s="138" t="s">
        <v>1206</v>
      </c>
      <c r="F624" s="138"/>
      <c r="G624" s="138"/>
      <c r="H624" s="138"/>
      <c r="I624" s="138" t="s">
        <v>195</v>
      </c>
      <c r="J624" s="138">
        <v>2015</v>
      </c>
      <c r="K624" s="139">
        <v>4</v>
      </c>
    </row>
    <row r="625" spans="1:11" x14ac:dyDescent="0.25">
      <c r="A625" s="138" t="s">
        <v>1351</v>
      </c>
      <c r="B625" s="138" t="s">
        <v>1352</v>
      </c>
      <c r="C625" s="138" t="s">
        <v>196</v>
      </c>
      <c r="D625" s="138" t="s">
        <v>1218</v>
      </c>
      <c r="E625" s="138" t="s">
        <v>1206</v>
      </c>
      <c r="F625" s="138"/>
      <c r="G625" s="138"/>
      <c r="H625" s="138"/>
      <c r="I625" s="138" t="s">
        <v>195</v>
      </c>
      <c r="J625" s="138">
        <v>2020</v>
      </c>
      <c r="K625" s="139">
        <v>4</v>
      </c>
    </row>
    <row r="626" spans="1:11" x14ac:dyDescent="0.25">
      <c r="A626" s="138" t="s">
        <v>1351</v>
      </c>
      <c r="B626" s="138" t="s">
        <v>1352</v>
      </c>
      <c r="C626" s="138" t="s">
        <v>196</v>
      </c>
      <c r="D626" s="138" t="s">
        <v>1218</v>
      </c>
      <c r="E626" s="138" t="s">
        <v>1206</v>
      </c>
      <c r="F626" s="138"/>
      <c r="G626" s="138"/>
      <c r="H626" s="138"/>
      <c r="I626" s="138" t="s">
        <v>195</v>
      </c>
      <c r="J626" s="138">
        <v>2030</v>
      </c>
      <c r="K626" s="139">
        <v>0</v>
      </c>
    </row>
    <row r="627" spans="1:11" x14ac:dyDescent="0.25">
      <c r="A627" s="138" t="s">
        <v>1351</v>
      </c>
      <c r="B627" s="138" t="s">
        <v>1352</v>
      </c>
      <c r="C627" s="138" t="s">
        <v>196</v>
      </c>
      <c r="D627" s="138" t="s">
        <v>1218</v>
      </c>
      <c r="E627" s="138" t="s">
        <v>1206</v>
      </c>
      <c r="F627" s="138"/>
      <c r="G627" s="138"/>
      <c r="H627" s="138"/>
      <c r="I627" s="138" t="s">
        <v>195</v>
      </c>
      <c r="J627" s="138">
        <v>2040</v>
      </c>
      <c r="K627" s="139">
        <v>0</v>
      </c>
    </row>
    <row r="628" spans="1:11" x14ac:dyDescent="0.25">
      <c r="A628" s="138" t="s">
        <v>1351</v>
      </c>
      <c r="B628" s="138" t="s">
        <v>1352</v>
      </c>
      <c r="C628" s="138" t="s">
        <v>196</v>
      </c>
      <c r="D628" s="138" t="s">
        <v>1218</v>
      </c>
      <c r="E628" s="138" t="s">
        <v>1206</v>
      </c>
      <c r="F628" s="138"/>
      <c r="G628" s="138"/>
      <c r="H628" s="138"/>
      <c r="I628" s="138" t="s">
        <v>195</v>
      </c>
      <c r="J628" s="138">
        <v>2050</v>
      </c>
      <c r="K628" s="139">
        <v>0</v>
      </c>
    </row>
    <row r="629" spans="1:11" x14ac:dyDescent="0.25">
      <c r="A629" s="138" t="s">
        <v>1351</v>
      </c>
      <c r="B629" s="138" t="s">
        <v>1352</v>
      </c>
      <c r="C629" s="138" t="s">
        <v>196</v>
      </c>
      <c r="D629" s="138" t="s">
        <v>1357</v>
      </c>
      <c r="E629" s="138" t="s">
        <v>1354</v>
      </c>
      <c r="F629" s="138"/>
      <c r="G629" s="138" t="s">
        <v>252</v>
      </c>
      <c r="H629" s="138">
        <v>1</v>
      </c>
      <c r="I629" s="138" t="s">
        <v>990</v>
      </c>
      <c r="J629" s="138">
        <v>2020</v>
      </c>
      <c r="K629" s="139">
        <v>0.8</v>
      </c>
    </row>
    <row r="630" spans="1:11" x14ac:dyDescent="0.25">
      <c r="A630" s="138" t="s">
        <v>1351</v>
      </c>
      <c r="B630" s="138" t="s">
        <v>1352</v>
      </c>
      <c r="C630" s="138" t="s">
        <v>196</v>
      </c>
      <c r="D630" s="138" t="s">
        <v>1357</v>
      </c>
      <c r="E630" s="138" t="s">
        <v>1354</v>
      </c>
      <c r="F630" s="138"/>
      <c r="G630" s="138" t="s">
        <v>252</v>
      </c>
      <c r="H630" s="138">
        <v>1</v>
      </c>
      <c r="I630" s="138" t="s">
        <v>990</v>
      </c>
      <c r="J630" s="138">
        <v>2050</v>
      </c>
      <c r="K630" s="139">
        <v>0.8</v>
      </c>
    </row>
    <row r="631" spans="1:11" x14ac:dyDescent="0.25">
      <c r="A631" s="138" t="s">
        <v>1351</v>
      </c>
      <c r="B631" s="138" t="s">
        <v>1352</v>
      </c>
      <c r="C631" s="138" t="s">
        <v>196</v>
      </c>
      <c r="D631" s="138" t="s">
        <v>1357</v>
      </c>
      <c r="E631" s="138" t="s">
        <v>1354</v>
      </c>
      <c r="F631" s="138"/>
      <c r="G631" s="138" t="s">
        <v>252</v>
      </c>
      <c r="H631" s="138">
        <v>1</v>
      </c>
      <c r="I631" s="138" t="s">
        <v>991</v>
      </c>
      <c r="J631" s="138">
        <v>2020</v>
      </c>
      <c r="K631" s="139">
        <v>1.1000000000000001</v>
      </c>
    </row>
    <row r="632" spans="1:11" x14ac:dyDescent="0.25">
      <c r="A632" s="138" t="s">
        <v>1351</v>
      </c>
      <c r="B632" s="138" t="s">
        <v>1352</v>
      </c>
      <c r="C632" s="138" t="s">
        <v>196</v>
      </c>
      <c r="D632" s="138" t="s">
        <v>1357</v>
      </c>
      <c r="E632" s="138" t="s">
        <v>1354</v>
      </c>
      <c r="F632" s="138"/>
      <c r="G632" s="138" t="s">
        <v>252</v>
      </c>
      <c r="H632" s="138">
        <v>1</v>
      </c>
      <c r="I632" s="138" t="s">
        <v>991</v>
      </c>
      <c r="J632" s="138">
        <v>2050</v>
      </c>
      <c r="K632" s="139">
        <v>1.1000000000000001</v>
      </c>
    </row>
    <row r="633" spans="1:11" x14ac:dyDescent="0.25">
      <c r="A633" s="138" t="s">
        <v>1351</v>
      </c>
      <c r="B633" s="138" t="s">
        <v>1352</v>
      </c>
      <c r="C633" s="138" t="s">
        <v>196</v>
      </c>
      <c r="D633" s="138" t="s">
        <v>1357</v>
      </c>
      <c r="E633" s="138" t="s">
        <v>1354</v>
      </c>
      <c r="F633" s="138"/>
      <c r="G633" s="138" t="s">
        <v>252</v>
      </c>
      <c r="H633" s="138">
        <v>1</v>
      </c>
      <c r="I633" s="138" t="s">
        <v>195</v>
      </c>
      <c r="J633" s="138">
        <v>2015</v>
      </c>
      <c r="K633" s="139">
        <v>1.47E-2</v>
      </c>
    </row>
    <row r="634" spans="1:11" x14ac:dyDescent="0.25">
      <c r="A634" s="138" t="s">
        <v>1351</v>
      </c>
      <c r="B634" s="138" t="s">
        <v>1352</v>
      </c>
      <c r="C634" s="138" t="s">
        <v>196</v>
      </c>
      <c r="D634" s="138" t="s">
        <v>1357</v>
      </c>
      <c r="E634" s="138" t="s">
        <v>1354</v>
      </c>
      <c r="F634" s="138"/>
      <c r="G634" s="138" t="s">
        <v>252</v>
      </c>
      <c r="H634" s="138">
        <v>1</v>
      </c>
      <c r="I634" s="138" t="s">
        <v>195</v>
      </c>
      <c r="J634" s="138">
        <v>2020</v>
      </c>
      <c r="K634" s="139">
        <v>1.47E-2</v>
      </c>
    </row>
    <row r="635" spans="1:11" x14ac:dyDescent="0.25">
      <c r="A635" s="138" t="s">
        <v>1351</v>
      </c>
      <c r="B635" s="138" t="s">
        <v>1352</v>
      </c>
      <c r="C635" s="138" t="s">
        <v>196</v>
      </c>
      <c r="D635" s="138" t="s">
        <v>1357</v>
      </c>
      <c r="E635" s="138" t="s">
        <v>1354</v>
      </c>
      <c r="F635" s="138"/>
      <c r="G635" s="138" t="s">
        <v>252</v>
      </c>
      <c r="H635" s="138">
        <v>1</v>
      </c>
      <c r="I635" s="138" t="s">
        <v>195</v>
      </c>
      <c r="J635" s="138">
        <v>2030</v>
      </c>
      <c r="K635" s="139">
        <v>1.547368421052631E-2</v>
      </c>
    </row>
    <row r="636" spans="1:11" x14ac:dyDescent="0.25">
      <c r="A636" s="138" t="s">
        <v>1351</v>
      </c>
      <c r="B636" s="138" t="s">
        <v>1352</v>
      </c>
      <c r="C636" s="138" t="s">
        <v>196</v>
      </c>
      <c r="D636" s="138" t="s">
        <v>1357</v>
      </c>
      <c r="E636" s="138" t="s">
        <v>1354</v>
      </c>
      <c r="F636" s="138"/>
      <c r="G636" s="138" t="s">
        <v>252</v>
      </c>
      <c r="H636" s="138">
        <v>1</v>
      </c>
      <c r="I636" s="138" t="s">
        <v>195</v>
      </c>
      <c r="J636" s="138">
        <v>2040</v>
      </c>
      <c r="K636" s="139">
        <v>1.6440789473684211E-2</v>
      </c>
    </row>
    <row r="637" spans="1:11" x14ac:dyDescent="0.25">
      <c r="A637" s="138" t="s">
        <v>1351</v>
      </c>
      <c r="B637" s="138" t="s">
        <v>1352</v>
      </c>
      <c r="C637" s="138" t="s">
        <v>196</v>
      </c>
      <c r="D637" s="138" t="s">
        <v>1357</v>
      </c>
      <c r="E637" s="138" t="s">
        <v>1354</v>
      </c>
      <c r="F637" s="138"/>
      <c r="G637" s="138" t="s">
        <v>252</v>
      </c>
      <c r="H637" s="138">
        <v>1</v>
      </c>
      <c r="I637" s="138" t="s">
        <v>195</v>
      </c>
      <c r="J637" s="138">
        <v>2050</v>
      </c>
      <c r="K637" s="139">
        <v>1.7407894736842101E-2</v>
      </c>
    </row>
    <row r="638" spans="1:11" x14ac:dyDescent="0.25">
      <c r="A638" s="138" t="s">
        <v>1351</v>
      </c>
      <c r="B638" s="138" t="s">
        <v>1352</v>
      </c>
      <c r="C638" s="138" t="s">
        <v>196</v>
      </c>
      <c r="D638" s="138" t="s">
        <v>1358</v>
      </c>
      <c r="E638" s="138" t="s">
        <v>1354</v>
      </c>
      <c r="F638" s="138"/>
      <c r="G638" s="138" t="s">
        <v>252</v>
      </c>
      <c r="H638" s="138">
        <v>1</v>
      </c>
      <c r="I638" s="138" t="s">
        <v>990</v>
      </c>
      <c r="J638" s="138">
        <v>2020</v>
      </c>
      <c r="K638" s="139">
        <v>0.8</v>
      </c>
    </row>
    <row r="639" spans="1:11" x14ac:dyDescent="0.25">
      <c r="A639" s="138" t="s">
        <v>1351</v>
      </c>
      <c r="B639" s="138" t="s">
        <v>1352</v>
      </c>
      <c r="C639" s="138" t="s">
        <v>196</v>
      </c>
      <c r="D639" s="138" t="s">
        <v>1358</v>
      </c>
      <c r="E639" s="138" t="s">
        <v>1354</v>
      </c>
      <c r="F639" s="138"/>
      <c r="G639" s="138" t="s">
        <v>252</v>
      </c>
      <c r="H639" s="138">
        <v>1</v>
      </c>
      <c r="I639" s="138" t="s">
        <v>990</v>
      </c>
      <c r="J639" s="138">
        <v>2050</v>
      </c>
      <c r="K639" s="139">
        <v>0.8</v>
      </c>
    </row>
    <row r="640" spans="1:11" x14ac:dyDescent="0.25">
      <c r="A640" s="138" t="s">
        <v>1351</v>
      </c>
      <c r="B640" s="138" t="s">
        <v>1352</v>
      </c>
      <c r="C640" s="138" t="s">
        <v>196</v>
      </c>
      <c r="D640" s="138" t="s">
        <v>1358</v>
      </c>
      <c r="E640" s="138" t="s">
        <v>1354</v>
      </c>
      <c r="F640" s="138"/>
      <c r="G640" s="138" t="s">
        <v>252</v>
      </c>
      <c r="H640" s="138">
        <v>1</v>
      </c>
      <c r="I640" s="138" t="s">
        <v>991</v>
      </c>
      <c r="J640" s="138">
        <v>2020</v>
      </c>
      <c r="K640" s="139">
        <v>1.1000000000000001</v>
      </c>
    </row>
    <row r="641" spans="1:11" x14ac:dyDescent="0.25">
      <c r="A641" s="138" t="s">
        <v>1351</v>
      </c>
      <c r="B641" s="138" t="s">
        <v>1352</v>
      </c>
      <c r="C641" s="138" t="s">
        <v>196</v>
      </c>
      <c r="D641" s="138" t="s">
        <v>1358</v>
      </c>
      <c r="E641" s="138" t="s">
        <v>1354</v>
      </c>
      <c r="F641" s="138"/>
      <c r="G641" s="138" t="s">
        <v>252</v>
      </c>
      <c r="H641" s="138">
        <v>1</v>
      </c>
      <c r="I641" s="138" t="s">
        <v>991</v>
      </c>
      <c r="J641" s="138">
        <v>2050</v>
      </c>
      <c r="K641" s="139">
        <v>1.1000000000000001</v>
      </c>
    </row>
    <row r="642" spans="1:11" x14ac:dyDescent="0.25">
      <c r="A642" s="138" t="s">
        <v>1351</v>
      </c>
      <c r="B642" s="138" t="s">
        <v>1352</v>
      </c>
      <c r="C642" s="138" t="s">
        <v>196</v>
      </c>
      <c r="D642" s="138" t="s">
        <v>1358</v>
      </c>
      <c r="E642" s="138" t="s">
        <v>1354</v>
      </c>
      <c r="F642" s="138"/>
      <c r="G642" s="138" t="s">
        <v>252</v>
      </c>
      <c r="H642" s="138">
        <v>1</v>
      </c>
      <c r="I642" s="138" t="s">
        <v>195</v>
      </c>
      <c r="J642" s="138">
        <v>2015</v>
      </c>
      <c r="K642" s="139">
        <v>0.1376</v>
      </c>
    </row>
    <row r="643" spans="1:11" x14ac:dyDescent="0.25">
      <c r="A643" s="138" t="s">
        <v>1351</v>
      </c>
      <c r="B643" s="138" t="s">
        <v>1352</v>
      </c>
      <c r="C643" s="138" t="s">
        <v>196</v>
      </c>
      <c r="D643" s="138" t="s">
        <v>1358</v>
      </c>
      <c r="E643" s="138" t="s">
        <v>1354</v>
      </c>
      <c r="F643" s="138"/>
      <c r="G643" s="138" t="s">
        <v>252</v>
      </c>
      <c r="H643" s="138">
        <v>1</v>
      </c>
      <c r="I643" s="138" t="s">
        <v>195</v>
      </c>
      <c r="J643" s="138">
        <v>2020</v>
      </c>
      <c r="K643" s="139">
        <v>0.1376</v>
      </c>
    </row>
    <row r="644" spans="1:11" x14ac:dyDescent="0.25">
      <c r="A644" s="138" t="s">
        <v>1351</v>
      </c>
      <c r="B644" s="138" t="s">
        <v>1352</v>
      </c>
      <c r="C644" s="138" t="s">
        <v>196</v>
      </c>
      <c r="D644" s="138" t="s">
        <v>1358</v>
      </c>
      <c r="E644" s="138" t="s">
        <v>1354</v>
      </c>
      <c r="F644" s="138"/>
      <c r="G644" s="138" t="s">
        <v>252</v>
      </c>
      <c r="H644" s="138">
        <v>1</v>
      </c>
      <c r="I644" s="138" t="s">
        <v>195</v>
      </c>
      <c r="J644" s="138">
        <v>2030</v>
      </c>
      <c r="K644" s="139">
        <v>0.14484210526315791</v>
      </c>
    </row>
    <row r="645" spans="1:11" x14ac:dyDescent="0.25">
      <c r="A645" s="138" t="s">
        <v>1351</v>
      </c>
      <c r="B645" s="138" t="s">
        <v>1352</v>
      </c>
      <c r="C645" s="138" t="s">
        <v>196</v>
      </c>
      <c r="D645" s="138" t="s">
        <v>1358</v>
      </c>
      <c r="E645" s="138" t="s">
        <v>1354</v>
      </c>
      <c r="F645" s="138"/>
      <c r="G645" s="138" t="s">
        <v>252</v>
      </c>
      <c r="H645" s="138">
        <v>1</v>
      </c>
      <c r="I645" s="138" t="s">
        <v>195</v>
      </c>
      <c r="J645" s="138">
        <v>2040</v>
      </c>
      <c r="K645" s="139">
        <v>0.15389473684210531</v>
      </c>
    </row>
    <row r="646" spans="1:11" x14ac:dyDescent="0.25">
      <c r="A646" s="138" t="s">
        <v>1351</v>
      </c>
      <c r="B646" s="138" t="s">
        <v>1352</v>
      </c>
      <c r="C646" s="138" t="s">
        <v>196</v>
      </c>
      <c r="D646" s="138" t="s">
        <v>1358</v>
      </c>
      <c r="E646" s="138" t="s">
        <v>1354</v>
      </c>
      <c r="F646" s="138"/>
      <c r="G646" s="138" t="s">
        <v>252</v>
      </c>
      <c r="H646" s="138">
        <v>1</v>
      </c>
      <c r="I646" s="138" t="s">
        <v>195</v>
      </c>
      <c r="J646" s="138">
        <v>2050</v>
      </c>
      <c r="K646" s="139">
        <v>0.16294736842105259</v>
      </c>
    </row>
    <row r="647" spans="1:11" x14ac:dyDescent="0.25">
      <c r="A647" s="138" t="s">
        <v>1351</v>
      </c>
      <c r="B647" s="138" t="s">
        <v>1352</v>
      </c>
      <c r="C647" s="138" t="s">
        <v>196</v>
      </c>
      <c r="D647" s="138" t="s">
        <v>355</v>
      </c>
      <c r="E647" s="138" t="s">
        <v>1295</v>
      </c>
      <c r="F647" s="138"/>
      <c r="G647" s="138"/>
      <c r="H647" s="138"/>
      <c r="I647" s="138" t="s">
        <v>195</v>
      </c>
      <c r="J647" s="138">
        <v>2015</v>
      </c>
      <c r="K647" s="139">
        <v>2</v>
      </c>
    </row>
    <row r="648" spans="1:11" x14ac:dyDescent="0.25">
      <c r="A648" s="138" t="s">
        <v>1351</v>
      </c>
      <c r="B648" s="138" t="s">
        <v>1352</v>
      </c>
      <c r="C648" s="138" t="s">
        <v>196</v>
      </c>
      <c r="D648" s="138" t="s">
        <v>355</v>
      </c>
      <c r="E648" s="138" t="s">
        <v>1295</v>
      </c>
      <c r="F648" s="138"/>
      <c r="G648" s="138"/>
      <c r="H648" s="138"/>
      <c r="I648" s="138" t="s">
        <v>195</v>
      </c>
      <c r="J648" s="138">
        <v>2020</v>
      </c>
      <c r="K648" s="139">
        <v>2</v>
      </c>
    </row>
    <row r="649" spans="1:11" x14ac:dyDescent="0.25">
      <c r="A649" s="138" t="s">
        <v>1351</v>
      </c>
      <c r="B649" s="138" t="s">
        <v>1352</v>
      </c>
      <c r="C649" s="138" t="s">
        <v>196</v>
      </c>
      <c r="D649" s="138" t="s">
        <v>355</v>
      </c>
      <c r="E649" s="138" t="s">
        <v>1295</v>
      </c>
      <c r="F649" s="138"/>
      <c r="G649" s="138"/>
      <c r="H649" s="138"/>
      <c r="I649" s="138" t="s">
        <v>195</v>
      </c>
      <c r="J649" s="138">
        <v>2030</v>
      </c>
      <c r="K649" s="139">
        <v>2</v>
      </c>
    </row>
    <row r="650" spans="1:11" x14ac:dyDescent="0.25">
      <c r="A650" s="138" t="s">
        <v>1351</v>
      </c>
      <c r="B650" s="138" t="s">
        <v>1352</v>
      </c>
      <c r="C650" s="138" t="s">
        <v>196</v>
      </c>
      <c r="D650" s="138" t="s">
        <v>355</v>
      </c>
      <c r="E650" s="138" t="s">
        <v>1295</v>
      </c>
      <c r="F650" s="138"/>
      <c r="G650" s="138"/>
      <c r="H650" s="138"/>
      <c r="I650" s="138" t="s">
        <v>195</v>
      </c>
      <c r="J650" s="138">
        <v>2040</v>
      </c>
      <c r="K650" s="139">
        <v>2</v>
      </c>
    </row>
    <row r="651" spans="1:11" x14ac:dyDescent="0.25">
      <c r="A651" s="138" t="s">
        <v>1351</v>
      </c>
      <c r="B651" s="138" t="s">
        <v>1352</v>
      </c>
      <c r="C651" s="138" t="s">
        <v>196</v>
      </c>
      <c r="D651" s="138" t="s">
        <v>355</v>
      </c>
      <c r="E651" s="138" t="s">
        <v>1295</v>
      </c>
      <c r="F651" s="138"/>
      <c r="G651" s="138"/>
      <c r="H651" s="138"/>
      <c r="I651" s="138" t="s">
        <v>195</v>
      </c>
      <c r="J651" s="138">
        <v>2050</v>
      </c>
      <c r="K651" s="139">
        <v>2</v>
      </c>
    </row>
    <row r="652" spans="1:11" x14ac:dyDescent="0.25">
      <c r="A652" s="138" t="s">
        <v>1351</v>
      </c>
      <c r="B652" s="138" t="s">
        <v>1352</v>
      </c>
      <c r="C652" s="138" t="s">
        <v>196</v>
      </c>
      <c r="D652" s="138" t="s">
        <v>216</v>
      </c>
      <c r="E652" s="138" t="s">
        <v>203</v>
      </c>
      <c r="F652" s="138"/>
      <c r="G652" s="138"/>
      <c r="H652" s="138"/>
      <c r="I652" s="138" t="s">
        <v>195</v>
      </c>
      <c r="J652" s="138">
        <v>2015</v>
      </c>
      <c r="K652" s="139">
        <v>20</v>
      </c>
    </row>
    <row r="653" spans="1:11" x14ac:dyDescent="0.25">
      <c r="A653" s="138" t="s">
        <v>1351</v>
      </c>
      <c r="B653" s="138" t="s">
        <v>1352</v>
      </c>
      <c r="C653" s="138" t="s">
        <v>196</v>
      </c>
      <c r="D653" s="138" t="s">
        <v>216</v>
      </c>
      <c r="E653" s="138" t="s">
        <v>203</v>
      </c>
      <c r="F653" s="138"/>
      <c r="G653" s="138"/>
      <c r="H653" s="138"/>
      <c r="I653" s="138" t="s">
        <v>195</v>
      </c>
      <c r="J653" s="138">
        <v>2020</v>
      </c>
      <c r="K653" s="139">
        <v>25</v>
      </c>
    </row>
    <row r="654" spans="1:11" x14ac:dyDescent="0.25">
      <c r="A654" s="138" t="s">
        <v>1351</v>
      </c>
      <c r="B654" s="138" t="s">
        <v>1352</v>
      </c>
      <c r="C654" s="138" t="s">
        <v>196</v>
      </c>
      <c r="D654" s="138" t="s">
        <v>216</v>
      </c>
      <c r="E654" s="138" t="s">
        <v>203</v>
      </c>
      <c r="F654" s="138"/>
      <c r="G654" s="138"/>
      <c r="H654" s="138"/>
      <c r="I654" s="138" t="s">
        <v>195</v>
      </c>
      <c r="J654" s="138">
        <v>2030</v>
      </c>
      <c r="K654" s="139">
        <v>25</v>
      </c>
    </row>
    <row r="655" spans="1:11" x14ac:dyDescent="0.25">
      <c r="A655" s="138" t="s">
        <v>1351</v>
      </c>
      <c r="B655" s="138" t="s">
        <v>1352</v>
      </c>
      <c r="C655" s="138" t="s">
        <v>196</v>
      </c>
      <c r="D655" s="138" t="s">
        <v>216</v>
      </c>
      <c r="E655" s="138" t="s">
        <v>203</v>
      </c>
      <c r="F655" s="138"/>
      <c r="G655" s="138"/>
      <c r="H655" s="138"/>
      <c r="I655" s="138" t="s">
        <v>195</v>
      </c>
      <c r="J655" s="138">
        <v>2040</v>
      </c>
      <c r="K655" s="139">
        <v>25</v>
      </c>
    </row>
    <row r="656" spans="1:11" x14ac:dyDescent="0.25">
      <c r="A656" s="138" t="s">
        <v>1351</v>
      </c>
      <c r="B656" s="138" t="s">
        <v>1352</v>
      </c>
      <c r="C656" s="138" t="s">
        <v>196</v>
      </c>
      <c r="D656" s="138" t="s">
        <v>216</v>
      </c>
      <c r="E656" s="138" t="s">
        <v>203</v>
      </c>
      <c r="F656" s="138"/>
      <c r="G656" s="138"/>
      <c r="H656" s="138"/>
      <c r="I656" s="138" t="s">
        <v>195</v>
      </c>
      <c r="J656" s="138">
        <v>2050</v>
      </c>
      <c r="K656" s="139">
        <v>25</v>
      </c>
    </row>
    <row r="657" spans="1:11" x14ac:dyDescent="0.25">
      <c r="A657" s="138" t="s">
        <v>1351</v>
      </c>
      <c r="B657" s="138" t="s">
        <v>1352</v>
      </c>
      <c r="C657" s="138" t="s">
        <v>196</v>
      </c>
      <c r="D657" s="138" t="s">
        <v>1359</v>
      </c>
      <c r="E657" s="138" t="s">
        <v>1360</v>
      </c>
      <c r="F657" s="138"/>
      <c r="G657" s="138" t="s">
        <v>1361</v>
      </c>
      <c r="H657" s="138" t="s">
        <v>1362</v>
      </c>
      <c r="I657" s="138" t="s">
        <v>990</v>
      </c>
      <c r="J657" s="138">
        <v>2020</v>
      </c>
      <c r="K657" s="139">
        <v>1</v>
      </c>
    </row>
    <row r="658" spans="1:11" x14ac:dyDescent="0.25">
      <c r="A658" s="138" t="s">
        <v>1351</v>
      </c>
      <c r="B658" s="138" t="s">
        <v>1352</v>
      </c>
      <c r="C658" s="138" t="s">
        <v>196</v>
      </c>
      <c r="D658" s="138" t="s">
        <v>1359</v>
      </c>
      <c r="E658" s="138" t="s">
        <v>1360</v>
      </c>
      <c r="F658" s="138"/>
      <c r="G658" s="138" t="s">
        <v>1361</v>
      </c>
      <c r="H658" s="138" t="s">
        <v>1362</v>
      </c>
      <c r="I658" s="138" t="s">
        <v>990</v>
      </c>
      <c r="J658" s="138">
        <v>2050</v>
      </c>
      <c r="K658" s="139">
        <v>0.5</v>
      </c>
    </row>
    <row r="659" spans="1:11" x14ac:dyDescent="0.25">
      <c r="A659" s="138" t="s">
        <v>1351</v>
      </c>
      <c r="B659" s="138" t="s">
        <v>1352</v>
      </c>
      <c r="C659" s="138" t="s">
        <v>196</v>
      </c>
      <c r="D659" s="138" t="s">
        <v>1359</v>
      </c>
      <c r="E659" s="138" t="s">
        <v>1360</v>
      </c>
      <c r="F659" s="138"/>
      <c r="G659" s="138" t="s">
        <v>1361</v>
      </c>
      <c r="H659" s="138" t="s">
        <v>1362</v>
      </c>
      <c r="I659" s="138" t="s">
        <v>991</v>
      </c>
      <c r="J659" s="138">
        <v>2020</v>
      </c>
      <c r="K659" s="139">
        <v>1.5</v>
      </c>
    </row>
    <row r="660" spans="1:11" x14ac:dyDescent="0.25">
      <c r="A660" s="138" t="s">
        <v>1351</v>
      </c>
      <c r="B660" s="138" t="s">
        <v>1352</v>
      </c>
      <c r="C660" s="138" t="s">
        <v>196</v>
      </c>
      <c r="D660" s="138" t="s">
        <v>1359</v>
      </c>
      <c r="E660" s="138" t="s">
        <v>1360</v>
      </c>
      <c r="F660" s="138"/>
      <c r="G660" s="138" t="s">
        <v>1361</v>
      </c>
      <c r="H660" s="138" t="s">
        <v>1362</v>
      </c>
      <c r="I660" s="138" t="s">
        <v>991</v>
      </c>
      <c r="J660" s="138">
        <v>2050</v>
      </c>
      <c r="K660" s="139">
        <v>1.5</v>
      </c>
    </row>
    <row r="661" spans="1:11" x14ac:dyDescent="0.25">
      <c r="A661" s="138" t="s">
        <v>1351</v>
      </c>
      <c r="B661" s="138" t="s">
        <v>1352</v>
      </c>
      <c r="C661" s="138" t="s">
        <v>196</v>
      </c>
      <c r="D661" s="138" t="s">
        <v>1359</v>
      </c>
      <c r="E661" s="138" t="s">
        <v>1360</v>
      </c>
      <c r="F661" s="138"/>
      <c r="G661" s="138" t="s">
        <v>1361</v>
      </c>
      <c r="H661" s="138" t="s">
        <v>1362</v>
      </c>
      <c r="I661" s="138" t="s">
        <v>195</v>
      </c>
      <c r="J661" s="138">
        <v>2015</v>
      </c>
      <c r="K661" s="139">
        <v>50</v>
      </c>
    </row>
    <row r="662" spans="1:11" x14ac:dyDescent="0.25">
      <c r="A662" s="138" t="s">
        <v>1351</v>
      </c>
      <c r="B662" s="138" t="s">
        <v>1352</v>
      </c>
      <c r="C662" s="138" t="s">
        <v>196</v>
      </c>
      <c r="D662" s="138" t="s">
        <v>1359</v>
      </c>
      <c r="E662" s="138" t="s">
        <v>1360</v>
      </c>
      <c r="F662" s="138"/>
      <c r="G662" s="138" t="s">
        <v>1361</v>
      </c>
      <c r="H662" s="138" t="s">
        <v>1362</v>
      </c>
      <c r="I662" s="138" t="s">
        <v>195</v>
      </c>
      <c r="J662" s="138">
        <v>2020</v>
      </c>
      <c r="K662" s="139">
        <v>50</v>
      </c>
    </row>
    <row r="663" spans="1:11" x14ac:dyDescent="0.25">
      <c r="A663" s="138" t="s">
        <v>1351</v>
      </c>
      <c r="B663" s="138" t="s">
        <v>1352</v>
      </c>
      <c r="C663" s="138" t="s">
        <v>196</v>
      </c>
      <c r="D663" s="138" t="s">
        <v>1359</v>
      </c>
      <c r="E663" s="138" t="s">
        <v>1360</v>
      </c>
      <c r="F663" s="138"/>
      <c r="G663" s="138" t="s">
        <v>1361</v>
      </c>
      <c r="H663" s="138" t="s">
        <v>1362</v>
      </c>
      <c r="I663" s="138" t="s">
        <v>195</v>
      </c>
      <c r="J663" s="138">
        <v>2030</v>
      </c>
      <c r="K663" s="139">
        <v>100</v>
      </c>
    </row>
    <row r="664" spans="1:11" x14ac:dyDescent="0.25">
      <c r="A664" s="138" t="s">
        <v>1351</v>
      </c>
      <c r="B664" s="138" t="s">
        <v>1352</v>
      </c>
      <c r="C664" s="138" t="s">
        <v>196</v>
      </c>
      <c r="D664" s="138" t="s">
        <v>1359</v>
      </c>
      <c r="E664" s="138" t="s">
        <v>1360</v>
      </c>
      <c r="F664" s="138"/>
      <c r="G664" s="138" t="s">
        <v>1361</v>
      </c>
      <c r="H664" s="138" t="s">
        <v>1362</v>
      </c>
      <c r="I664" s="138" t="s">
        <v>195</v>
      </c>
      <c r="J664" s="138">
        <v>2040</v>
      </c>
      <c r="K664" s="139">
        <v>125</v>
      </c>
    </row>
    <row r="665" spans="1:11" x14ac:dyDescent="0.25">
      <c r="A665" s="138" t="s">
        <v>1351</v>
      </c>
      <c r="B665" s="138" t="s">
        <v>1352</v>
      </c>
      <c r="C665" s="138" t="s">
        <v>196</v>
      </c>
      <c r="D665" s="138" t="s">
        <v>1359</v>
      </c>
      <c r="E665" s="138" t="s">
        <v>1360</v>
      </c>
      <c r="F665" s="138"/>
      <c r="G665" s="138" t="s">
        <v>1361</v>
      </c>
      <c r="H665" s="138" t="s">
        <v>1362</v>
      </c>
      <c r="I665" s="138" t="s">
        <v>195</v>
      </c>
      <c r="J665" s="138">
        <v>2050</v>
      </c>
      <c r="K665" s="139">
        <v>150</v>
      </c>
    </row>
    <row r="666" spans="1:11" x14ac:dyDescent="0.25">
      <c r="A666" s="138" t="s">
        <v>1351</v>
      </c>
      <c r="B666" s="138" t="s">
        <v>1352</v>
      </c>
      <c r="C666" s="138" t="s">
        <v>196</v>
      </c>
      <c r="D666" s="138" t="s">
        <v>1363</v>
      </c>
      <c r="E666" s="138" t="s">
        <v>1222</v>
      </c>
      <c r="F666" s="138"/>
      <c r="G666" s="138" t="s">
        <v>1364</v>
      </c>
      <c r="H666" s="138" t="s">
        <v>1362</v>
      </c>
      <c r="I666" s="138" t="s">
        <v>990</v>
      </c>
      <c r="J666" s="138">
        <v>2020</v>
      </c>
      <c r="K666" s="139">
        <v>1</v>
      </c>
    </row>
    <row r="667" spans="1:11" x14ac:dyDescent="0.25">
      <c r="A667" s="138" t="s">
        <v>1351</v>
      </c>
      <c r="B667" s="138" t="s">
        <v>1352</v>
      </c>
      <c r="C667" s="138" t="s">
        <v>196</v>
      </c>
      <c r="D667" s="138" t="s">
        <v>1363</v>
      </c>
      <c r="E667" s="138" t="s">
        <v>1222</v>
      </c>
      <c r="F667" s="138"/>
      <c r="G667" s="138" t="s">
        <v>1364</v>
      </c>
      <c r="H667" s="138" t="s">
        <v>1362</v>
      </c>
      <c r="I667" s="138" t="s">
        <v>990</v>
      </c>
      <c r="J667" s="138">
        <v>2050</v>
      </c>
      <c r="K667" s="139">
        <v>0.5</v>
      </c>
    </row>
    <row r="668" spans="1:11" x14ac:dyDescent="0.25">
      <c r="A668" s="138" t="s">
        <v>1351</v>
      </c>
      <c r="B668" s="138" t="s">
        <v>1352</v>
      </c>
      <c r="C668" s="138" t="s">
        <v>196</v>
      </c>
      <c r="D668" s="138" t="s">
        <v>1363</v>
      </c>
      <c r="E668" s="138" t="s">
        <v>1222</v>
      </c>
      <c r="F668" s="138"/>
      <c r="G668" s="138" t="s">
        <v>1364</v>
      </c>
      <c r="H668" s="138" t="s">
        <v>1362</v>
      </c>
      <c r="I668" s="138" t="s">
        <v>991</v>
      </c>
      <c r="J668" s="138">
        <v>2020</v>
      </c>
      <c r="K668" s="139">
        <v>1.5</v>
      </c>
    </row>
    <row r="669" spans="1:11" x14ac:dyDescent="0.25">
      <c r="A669" s="138" t="s">
        <v>1351</v>
      </c>
      <c r="B669" s="138" t="s">
        <v>1352</v>
      </c>
      <c r="C669" s="138" t="s">
        <v>196</v>
      </c>
      <c r="D669" s="138" t="s">
        <v>1363</v>
      </c>
      <c r="E669" s="138" t="s">
        <v>1222</v>
      </c>
      <c r="F669" s="138"/>
      <c r="G669" s="138" t="s">
        <v>1364</v>
      </c>
      <c r="H669" s="138" t="s">
        <v>1362</v>
      </c>
      <c r="I669" s="138" t="s">
        <v>991</v>
      </c>
      <c r="J669" s="138">
        <v>2050</v>
      </c>
      <c r="K669" s="139">
        <v>1.5</v>
      </c>
    </row>
    <row r="670" spans="1:11" x14ac:dyDescent="0.25">
      <c r="A670" s="138" t="s">
        <v>1351</v>
      </c>
      <c r="B670" s="138" t="s">
        <v>1352</v>
      </c>
      <c r="C670" s="138" t="s">
        <v>196</v>
      </c>
      <c r="D670" s="138" t="s">
        <v>1363</v>
      </c>
      <c r="E670" s="138" t="s">
        <v>1222</v>
      </c>
      <c r="F670" s="138"/>
      <c r="G670" s="138" t="s">
        <v>1364</v>
      </c>
      <c r="H670" s="138" t="s">
        <v>1362</v>
      </c>
      <c r="I670" s="138" t="s">
        <v>195</v>
      </c>
      <c r="J670" s="138">
        <v>2015</v>
      </c>
      <c r="K670" s="139">
        <v>75</v>
      </c>
    </row>
    <row r="671" spans="1:11" x14ac:dyDescent="0.25">
      <c r="A671" s="138" t="s">
        <v>1351</v>
      </c>
      <c r="B671" s="138" t="s">
        <v>1352</v>
      </c>
      <c r="C671" s="138" t="s">
        <v>196</v>
      </c>
      <c r="D671" s="138" t="s">
        <v>1363</v>
      </c>
      <c r="E671" s="138" t="s">
        <v>1222</v>
      </c>
      <c r="F671" s="138"/>
      <c r="G671" s="138" t="s">
        <v>1364</v>
      </c>
      <c r="H671" s="138" t="s">
        <v>1362</v>
      </c>
      <c r="I671" s="138" t="s">
        <v>195</v>
      </c>
      <c r="J671" s="138">
        <v>2020</v>
      </c>
      <c r="K671" s="139">
        <v>75</v>
      </c>
    </row>
    <row r="672" spans="1:11" x14ac:dyDescent="0.25">
      <c r="A672" s="138" t="s">
        <v>1351</v>
      </c>
      <c r="B672" s="138" t="s">
        <v>1352</v>
      </c>
      <c r="C672" s="138" t="s">
        <v>196</v>
      </c>
      <c r="D672" s="138" t="s">
        <v>1363</v>
      </c>
      <c r="E672" s="138" t="s">
        <v>1222</v>
      </c>
      <c r="F672" s="138"/>
      <c r="G672" s="138" t="s">
        <v>1364</v>
      </c>
      <c r="H672" s="138" t="s">
        <v>1362</v>
      </c>
      <c r="I672" s="138" t="s">
        <v>195</v>
      </c>
      <c r="J672" s="138">
        <v>2030</v>
      </c>
      <c r="K672" s="139">
        <v>150</v>
      </c>
    </row>
    <row r="673" spans="1:11" x14ac:dyDescent="0.25">
      <c r="A673" s="138" t="s">
        <v>1351</v>
      </c>
      <c r="B673" s="138" t="s">
        <v>1352</v>
      </c>
      <c r="C673" s="138" t="s">
        <v>196</v>
      </c>
      <c r="D673" s="138" t="s">
        <v>1363</v>
      </c>
      <c r="E673" s="138" t="s">
        <v>1222</v>
      </c>
      <c r="F673" s="138"/>
      <c r="G673" s="138" t="s">
        <v>1364</v>
      </c>
      <c r="H673" s="138" t="s">
        <v>1362</v>
      </c>
      <c r="I673" s="138" t="s">
        <v>195</v>
      </c>
      <c r="J673" s="138">
        <v>2040</v>
      </c>
      <c r="K673" s="139">
        <v>190</v>
      </c>
    </row>
    <row r="674" spans="1:11" x14ac:dyDescent="0.25">
      <c r="A674" s="138" t="s">
        <v>1351</v>
      </c>
      <c r="B674" s="138" t="s">
        <v>1352</v>
      </c>
      <c r="C674" s="138" t="s">
        <v>196</v>
      </c>
      <c r="D674" s="138" t="s">
        <v>1363</v>
      </c>
      <c r="E674" s="138" t="s">
        <v>1222</v>
      </c>
      <c r="F674" s="138"/>
      <c r="G674" s="138" t="s">
        <v>1364</v>
      </c>
      <c r="H674" s="138" t="s">
        <v>1362</v>
      </c>
      <c r="I674" s="138" t="s">
        <v>195</v>
      </c>
      <c r="J674" s="138">
        <v>2050</v>
      </c>
      <c r="K674" s="139">
        <v>225</v>
      </c>
    </row>
    <row r="675" spans="1:11" x14ac:dyDescent="0.25">
      <c r="A675" s="138" t="s">
        <v>1351</v>
      </c>
      <c r="B675" s="138" t="s">
        <v>1352</v>
      </c>
      <c r="C675" s="138" t="s">
        <v>234</v>
      </c>
      <c r="D675" s="138" t="s">
        <v>1365</v>
      </c>
      <c r="E675" s="138" t="s">
        <v>1206</v>
      </c>
      <c r="F675" s="138"/>
      <c r="G675" s="138"/>
      <c r="H675" s="138"/>
      <c r="I675" s="138" t="s">
        <v>195</v>
      </c>
      <c r="J675" s="138">
        <v>2015</v>
      </c>
      <c r="K675" s="139">
        <v>75</v>
      </c>
    </row>
    <row r="676" spans="1:11" x14ac:dyDescent="0.25">
      <c r="A676" s="138" t="s">
        <v>1351</v>
      </c>
      <c r="B676" s="138" t="s">
        <v>1352</v>
      </c>
      <c r="C676" s="138" t="s">
        <v>234</v>
      </c>
      <c r="D676" s="138" t="s">
        <v>1365</v>
      </c>
      <c r="E676" s="138" t="s">
        <v>1206</v>
      </c>
      <c r="F676" s="138"/>
      <c r="G676" s="138"/>
      <c r="H676" s="138"/>
      <c r="I676" s="138" t="s">
        <v>195</v>
      </c>
      <c r="J676" s="138">
        <v>2020</v>
      </c>
      <c r="K676" s="139">
        <v>75</v>
      </c>
    </row>
    <row r="677" spans="1:11" x14ac:dyDescent="0.25">
      <c r="A677" s="138" t="s">
        <v>1351</v>
      </c>
      <c r="B677" s="138" t="s">
        <v>1352</v>
      </c>
      <c r="C677" s="138" t="s">
        <v>234</v>
      </c>
      <c r="D677" s="138" t="s">
        <v>1365</v>
      </c>
      <c r="E677" s="138" t="s">
        <v>1206</v>
      </c>
      <c r="F677" s="138"/>
      <c r="G677" s="138"/>
      <c r="H677" s="138"/>
      <c r="I677" s="138" t="s">
        <v>195</v>
      </c>
      <c r="J677" s="138">
        <v>2030</v>
      </c>
      <c r="K677" s="139">
        <v>75</v>
      </c>
    </row>
    <row r="678" spans="1:11" x14ac:dyDescent="0.25">
      <c r="A678" s="138" t="s">
        <v>1351</v>
      </c>
      <c r="B678" s="138" t="s">
        <v>1352</v>
      </c>
      <c r="C678" s="138" t="s">
        <v>234</v>
      </c>
      <c r="D678" s="138" t="s">
        <v>1365</v>
      </c>
      <c r="E678" s="138" t="s">
        <v>1206</v>
      </c>
      <c r="F678" s="138"/>
      <c r="G678" s="138"/>
      <c r="H678" s="138"/>
      <c r="I678" s="138" t="s">
        <v>195</v>
      </c>
      <c r="J678" s="138">
        <v>2040</v>
      </c>
      <c r="K678" s="139">
        <v>75</v>
      </c>
    </row>
    <row r="679" spans="1:11" x14ac:dyDescent="0.25">
      <c r="A679" s="138" t="s">
        <v>1351</v>
      </c>
      <c r="B679" s="138" t="s">
        <v>1352</v>
      </c>
      <c r="C679" s="138" t="s">
        <v>234</v>
      </c>
      <c r="D679" s="138" t="s">
        <v>1365</v>
      </c>
      <c r="E679" s="138" t="s">
        <v>1206</v>
      </c>
      <c r="F679" s="138"/>
      <c r="G679" s="138"/>
      <c r="H679" s="138"/>
      <c r="I679" s="138" t="s">
        <v>195</v>
      </c>
      <c r="J679" s="138">
        <v>2050</v>
      </c>
      <c r="K679" s="139">
        <v>75</v>
      </c>
    </row>
    <row r="680" spans="1:11" x14ac:dyDescent="0.25">
      <c r="A680" s="138" t="s">
        <v>1351</v>
      </c>
      <c r="B680" s="138" t="s">
        <v>1352</v>
      </c>
      <c r="C680" s="138" t="s">
        <v>234</v>
      </c>
      <c r="D680" s="138" t="s">
        <v>1366</v>
      </c>
      <c r="E680" s="138" t="s">
        <v>1206</v>
      </c>
      <c r="F680" s="138"/>
      <c r="G680" s="138"/>
      <c r="H680" s="138"/>
      <c r="I680" s="138" t="s">
        <v>195</v>
      </c>
      <c r="J680" s="138">
        <v>2015</v>
      </c>
      <c r="K680" s="139">
        <v>25</v>
      </c>
    </row>
    <row r="681" spans="1:11" x14ac:dyDescent="0.25">
      <c r="A681" s="138" t="s">
        <v>1351</v>
      </c>
      <c r="B681" s="138" t="s">
        <v>1352</v>
      </c>
      <c r="C681" s="138" t="s">
        <v>234</v>
      </c>
      <c r="D681" s="138" t="s">
        <v>1366</v>
      </c>
      <c r="E681" s="138" t="s">
        <v>1206</v>
      </c>
      <c r="F681" s="138"/>
      <c r="G681" s="138"/>
      <c r="H681" s="138"/>
      <c r="I681" s="138" t="s">
        <v>195</v>
      </c>
      <c r="J681" s="138">
        <v>2020</v>
      </c>
      <c r="K681" s="139">
        <v>25</v>
      </c>
    </row>
    <row r="682" spans="1:11" x14ac:dyDescent="0.25">
      <c r="A682" s="138" t="s">
        <v>1351</v>
      </c>
      <c r="B682" s="138" t="s">
        <v>1352</v>
      </c>
      <c r="C682" s="138" t="s">
        <v>234</v>
      </c>
      <c r="D682" s="138" t="s">
        <v>1366</v>
      </c>
      <c r="E682" s="138" t="s">
        <v>1206</v>
      </c>
      <c r="F682" s="138"/>
      <c r="G682" s="138"/>
      <c r="H682" s="138"/>
      <c r="I682" s="138" t="s">
        <v>195</v>
      </c>
      <c r="J682" s="138">
        <v>2030</v>
      </c>
      <c r="K682" s="139">
        <v>25</v>
      </c>
    </row>
    <row r="683" spans="1:11" x14ac:dyDescent="0.25">
      <c r="A683" s="138" t="s">
        <v>1351</v>
      </c>
      <c r="B683" s="138" t="s">
        <v>1352</v>
      </c>
      <c r="C683" s="138" t="s">
        <v>234</v>
      </c>
      <c r="D683" s="138" t="s">
        <v>1366</v>
      </c>
      <c r="E683" s="138" t="s">
        <v>1206</v>
      </c>
      <c r="F683" s="138"/>
      <c r="G683" s="138"/>
      <c r="H683" s="138"/>
      <c r="I683" s="138" t="s">
        <v>195</v>
      </c>
      <c r="J683" s="138">
        <v>2040</v>
      </c>
      <c r="K683" s="139">
        <v>25</v>
      </c>
    </row>
    <row r="684" spans="1:11" x14ac:dyDescent="0.25">
      <c r="A684" s="138" t="s">
        <v>1351</v>
      </c>
      <c r="B684" s="138" t="s">
        <v>1352</v>
      </c>
      <c r="C684" s="138" t="s">
        <v>234</v>
      </c>
      <c r="D684" s="138" t="s">
        <v>1366</v>
      </c>
      <c r="E684" s="138" t="s">
        <v>1206</v>
      </c>
      <c r="F684" s="138"/>
      <c r="G684" s="138"/>
      <c r="H684" s="138"/>
      <c r="I684" s="138" t="s">
        <v>195</v>
      </c>
      <c r="J684" s="138">
        <v>2050</v>
      </c>
      <c r="K684" s="139">
        <v>25</v>
      </c>
    </row>
    <row r="685" spans="1:11" x14ac:dyDescent="0.25">
      <c r="A685" s="138" t="s">
        <v>1351</v>
      </c>
      <c r="B685" s="138" t="s">
        <v>1352</v>
      </c>
      <c r="C685" s="138" t="s">
        <v>234</v>
      </c>
      <c r="D685" s="138" t="s">
        <v>1367</v>
      </c>
      <c r="E685" s="138" t="s">
        <v>1368</v>
      </c>
      <c r="F685" s="138"/>
      <c r="G685" s="138" t="s">
        <v>380</v>
      </c>
      <c r="H685" s="138">
        <v>1</v>
      </c>
      <c r="I685" s="138" t="s">
        <v>990</v>
      </c>
      <c r="J685" s="138">
        <v>2020</v>
      </c>
      <c r="K685" s="139">
        <v>0.75</v>
      </c>
    </row>
    <row r="686" spans="1:11" x14ac:dyDescent="0.25">
      <c r="A686" s="138" t="s">
        <v>1351</v>
      </c>
      <c r="B686" s="138" t="s">
        <v>1352</v>
      </c>
      <c r="C686" s="138" t="s">
        <v>234</v>
      </c>
      <c r="D686" s="138" t="s">
        <v>1367</v>
      </c>
      <c r="E686" s="138" t="s">
        <v>1368</v>
      </c>
      <c r="F686" s="138"/>
      <c r="G686" s="138" t="s">
        <v>380</v>
      </c>
      <c r="H686" s="138">
        <v>1</v>
      </c>
      <c r="I686" s="138" t="s">
        <v>990</v>
      </c>
      <c r="J686" s="138">
        <v>2050</v>
      </c>
      <c r="K686" s="139">
        <v>0.75</v>
      </c>
    </row>
    <row r="687" spans="1:11" x14ac:dyDescent="0.25">
      <c r="A687" s="138" t="s">
        <v>1351</v>
      </c>
      <c r="B687" s="138" t="s">
        <v>1352</v>
      </c>
      <c r="C687" s="138" t="s">
        <v>234</v>
      </c>
      <c r="D687" s="138" t="s">
        <v>1367</v>
      </c>
      <c r="E687" s="138" t="s">
        <v>1368</v>
      </c>
      <c r="F687" s="138"/>
      <c r="G687" s="138" t="s">
        <v>380</v>
      </c>
      <c r="H687" s="138">
        <v>1</v>
      </c>
      <c r="I687" s="138" t="s">
        <v>991</v>
      </c>
      <c r="J687" s="138">
        <v>2020</v>
      </c>
      <c r="K687" s="139">
        <v>1.2</v>
      </c>
    </row>
    <row r="688" spans="1:11" x14ac:dyDescent="0.25">
      <c r="A688" s="138" t="s">
        <v>1351</v>
      </c>
      <c r="B688" s="138" t="s">
        <v>1352</v>
      </c>
      <c r="C688" s="138" t="s">
        <v>234</v>
      </c>
      <c r="D688" s="138" t="s">
        <v>1367</v>
      </c>
      <c r="E688" s="138" t="s">
        <v>1368</v>
      </c>
      <c r="F688" s="138"/>
      <c r="G688" s="138" t="s">
        <v>380</v>
      </c>
      <c r="H688" s="138">
        <v>1</v>
      </c>
      <c r="I688" s="138" t="s">
        <v>991</v>
      </c>
      <c r="J688" s="138">
        <v>2050</v>
      </c>
      <c r="K688" s="139">
        <v>1.2</v>
      </c>
    </row>
    <row r="689" spans="1:11" x14ac:dyDescent="0.25">
      <c r="A689" s="138" t="s">
        <v>1351</v>
      </c>
      <c r="B689" s="138" t="s">
        <v>1352</v>
      </c>
      <c r="C689" s="138" t="s">
        <v>234</v>
      </c>
      <c r="D689" s="138" t="s">
        <v>1367</v>
      </c>
      <c r="E689" s="138" t="s">
        <v>1368</v>
      </c>
      <c r="F689" s="138"/>
      <c r="G689" s="138" t="s">
        <v>380</v>
      </c>
      <c r="H689" s="138">
        <v>1</v>
      </c>
      <c r="I689" s="138" t="s">
        <v>195</v>
      </c>
      <c r="J689" s="138">
        <v>2015</v>
      </c>
      <c r="K689" s="139">
        <v>0.1038961038961039</v>
      </c>
    </row>
    <row r="690" spans="1:11" x14ac:dyDescent="0.25">
      <c r="A690" s="138" t="s">
        <v>1351</v>
      </c>
      <c r="B690" s="138" t="s">
        <v>1352</v>
      </c>
      <c r="C690" s="138" t="s">
        <v>234</v>
      </c>
      <c r="D690" s="138" t="s">
        <v>1367</v>
      </c>
      <c r="E690" s="138" t="s">
        <v>1368</v>
      </c>
      <c r="F690" s="138"/>
      <c r="G690" s="138" t="s">
        <v>380</v>
      </c>
      <c r="H690" s="138">
        <v>1</v>
      </c>
      <c r="I690" s="138" t="s">
        <v>195</v>
      </c>
      <c r="J690" s="138">
        <v>2020</v>
      </c>
      <c r="K690" s="139">
        <v>0.1038961038961039</v>
      </c>
    </row>
    <row r="691" spans="1:11" x14ac:dyDescent="0.25">
      <c r="A691" s="138" t="s">
        <v>1351</v>
      </c>
      <c r="B691" s="138" t="s">
        <v>1352</v>
      </c>
      <c r="C691" s="138" t="s">
        <v>234</v>
      </c>
      <c r="D691" s="138" t="s">
        <v>1367</v>
      </c>
      <c r="E691" s="138" t="s">
        <v>1368</v>
      </c>
      <c r="F691" s="138"/>
      <c r="G691" s="138" t="s">
        <v>380</v>
      </c>
      <c r="H691" s="138">
        <v>1</v>
      </c>
      <c r="I691" s="138" t="s">
        <v>195</v>
      </c>
      <c r="J691" s="138">
        <v>2030</v>
      </c>
      <c r="K691" s="139">
        <v>0.1038961038961039</v>
      </c>
    </row>
    <row r="692" spans="1:11" x14ac:dyDescent="0.25">
      <c r="A692" s="138" t="s">
        <v>1351</v>
      </c>
      <c r="B692" s="138" t="s">
        <v>1352</v>
      </c>
      <c r="C692" s="138" t="s">
        <v>234</v>
      </c>
      <c r="D692" s="138" t="s">
        <v>1367</v>
      </c>
      <c r="E692" s="138" t="s">
        <v>1368</v>
      </c>
      <c r="F692" s="138"/>
      <c r="G692" s="138" t="s">
        <v>380</v>
      </c>
      <c r="H692" s="138">
        <v>1</v>
      </c>
      <c r="I692" s="138" t="s">
        <v>195</v>
      </c>
      <c r="J692" s="138">
        <v>2040</v>
      </c>
      <c r="K692" s="139">
        <v>0.10263157894736839</v>
      </c>
    </row>
    <row r="693" spans="1:11" x14ac:dyDescent="0.25">
      <c r="A693" s="138" t="s">
        <v>1351</v>
      </c>
      <c r="B693" s="138" t="s">
        <v>1352</v>
      </c>
      <c r="C693" s="138" t="s">
        <v>234</v>
      </c>
      <c r="D693" s="138" t="s">
        <v>1367</v>
      </c>
      <c r="E693" s="138" t="s">
        <v>1368</v>
      </c>
      <c r="F693" s="138"/>
      <c r="G693" s="138" t="s">
        <v>380</v>
      </c>
      <c r="H693" s="138">
        <v>1</v>
      </c>
      <c r="I693" s="138" t="s">
        <v>195</v>
      </c>
      <c r="J693" s="138">
        <v>2050</v>
      </c>
      <c r="K693" s="139">
        <v>0.1038961038961039</v>
      </c>
    </row>
    <row r="694" spans="1:11" x14ac:dyDescent="0.25">
      <c r="A694" s="138" t="s">
        <v>1351</v>
      </c>
      <c r="B694" s="138" t="s">
        <v>1352</v>
      </c>
      <c r="C694" s="138" t="s">
        <v>234</v>
      </c>
      <c r="D694" s="138" t="s">
        <v>1369</v>
      </c>
      <c r="E694" s="138" t="s">
        <v>1370</v>
      </c>
      <c r="F694" s="138"/>
      <c r="G694" s="138" t="s">
        <v>1371</v>
      </c>
      <c r="H694" s="138" t="s">
        <v>1372</v>
      </c>
      <c r="I694" s="138" t="s">
        <v>990</v>
      </c>
      <c r="J694" s="138">
        <v>2020</v>
      </c>
      <c r="K694" s="139">
        <v>0.75</v>
      </c>
    </row>
    <row r="695" spans="1:11" x14ac:dyDescent="0.25">
      <c r="A695" s="138" t="s">
        <v>1351</v>
      </c>
      <c r="B695" s="138" t="s">
        <v>1352</v>
      </c>
      <c r="C695" s="138" t="s">
        <v>234</v>
      </c>
      <c r="D695" s="138" t="s">
        <v>1369</v>
      </c>
      <c r="E695" s="138" t="s">
        <v>1370</v>
      </c>
      <c r="F695" s="138"/>
      <c r="G695" s="138" t="s">
        <v>1371</v>
      </c>
      <c r="H695" s="138" t="s">
        <v>1372</v>
      </c>
      <c r="I695" s="138" t="s">
        <v>990</v>
      </c>
      <c r="J695" s="138">
        <v>2050</v>
      </c>
      <c r="K695" s="139">
        <v>0.75</v>
      </c>
    </row>
    <row r="696" spans="1:11" x14ac:dyDescent="0.25">
      <c r="A696" s="138" t="s">
        <v>1351</v>
      </c>
      <c r="B696" s="138" t="s">
        <v>1352</v>
      </c>
      <c r="C696" s="138" t="s">
        <v>234</v>
      </c>
      <c r="D696" s="138" t="s">
        <v>1369</v>
      </c>
      <c r="E696" s="138" t="s">
        <v>1370</v>
      </c>
      <c r="F696" s="138"/>
      <c r="G696" s="138" t="s">
        <v>1371</v>
      </c>
      <c r="H696" s="138" t="s">
        <v>1372</v>
      </c>
      <c r="I696" s="138" t="s">
        <v>991</v>
      </c>
      <c r="J696" s="138">
        <v>2020</v>
      </c>
      <c r="K696" s="139">
        <v>1.2</v>
      </c>
    </row>
    <row r="697" spans="1:11" x14ac:dyDescent="0.25">
      <c r="A697" s="138" t="s">
        <v>1351</v>
      </c>
      <c r="B697" s="138" t="s">
        <v>1352</v>
      </c>
      <c r="C697" s="138" t="s">
        <v>234</v>
      </c>
      <c r="D697" s="138" t="s">
        <v>1369</v>
      </c>
      <c r="E697" s="138" t="s">
        <v>1370</v>
      </c>
      <c r="F697" s="138"/>
      <c r="G697" s="138" t="s">
        <v>1371</v>
      </c>
      <c r="H697" s="138" t="s">
        <v>1372</v>
      </c>
      <c r="I697" s="138" t="s">
        <v>991</v>
      </c>
      <c r="J697" s="138">
        <v>2050</v>
      </c>
      <c r="K697" s="139">
        <v>1.2</v>
      </c>
    </row>
    <row r="698" spans="1:11" x14ac:dyDescent="0.25">
      <c r="A698" s="138" t="s">
        <v>1351</v>
      </c>
      <c r="B698" s="138" t="s">
        <v>1352</v>
      </c>
      <c r="C698" s="138" t="s">
        <v>234</v>
      </c>
      <c r="D698" s="138" t="s">
        <v>1369</v>
      </c>
      <c r="E698" s="138" t="s">
        <v>1370</v>
      </c>
      <c r="F698" s="138"/>
      <c r="G698" s="138" t="s">
        <v>1371</v>
      </c>
      <c r="H698" s="138" t="s">
        <v>1372</v>
      </c>
      <c r="I698" s="138" t="s">
        <v>195</v>
      </c>
      <c r="J698" s="138">
        <v>2015</v>
      </c>
      <c r="K698" s="139">
        <v>4.329004329004329</v>
      </c>
    </row>
    <row r="699" spans="1:11" x14ac:dyDescent="0.25">
      <c r="A699" s="138" t="s">
        <v>1351</v>
      </c>
      <c r="B699" s="138" t="s">
        <v>1352</v>
      </c>
      <c r="C699" s="138" t="s">
        <v>234</v>
      </c>
      <c r="D699" s="138" t="s">
        <v>1369</v>
      </c>
      <c r="E699" s="138" t="s">
        <v>1370</v>
      </c>
      <c r="F699" s="138"/>
      <c r="G699" s="138" t="s">
        <v>1371</v>
      </c>
      <c r="H699" s="138" t="s">
        <v>1372</v>
      </c>
      <c r="I699" s="138" t="s">
        <v>195</v>
      </c>
      <c r="J699" s="138">
        <v>2020</v>
      </c>
      <c r="K699" s="139">
        <v>4.329004329004329</v>
      </c>
    </row>
    <row r="700" spans="1:11" x14ac:dyDescent="0.25">
      <c r="A700" s="138" t="s">
        <v>1351</v>
      </c>
      <c r="B700" s="138" t="s">
        <v>1352</v>
      </c>
      <c r="C700" s="138" t="s">
        <v>234</v>
      </c>
      <c r="D700" s="138" t="s">
        <v>1369</v>
      </c>
      <c r="E700" s="138" t="s">
        <v>1370</v>
      </c>
      <c r="F700" s="138"/>
      <c r="G700" s="138" t="s">
        <v>1371</v>
      </c>
      <c r="H700" s="138" t="s">
        <v>1372</v>
      </c>
      <c r="I700" s="138" t="s">
        <v>195</v>
      </c>
      <c r="J700" s="138">
        <v>2030</v>
      </c>
      <c r="K700" s="139">
        <v>3.8961038961038961</v>
      </c>
    </row>
    <row r="701" spans="1:11" x14ac:dyDescent="0.25">
      <c r="A701" s="138" t="s">
        <v>1351</v>
      </c>
      <c r="B701" s="138" t="s">
        <v>1352</v>
      </c>
      <c r="C701" s="138" t="s">
        <v>234</v>
      </c>
      <c r="D701" s="138" t="s">
        <v>1369</v>
      </c>
      <c r="E701" s="138" t="s">
        <v>1370</v>
      </c>
      <c r="F701" s="138"/>
      <c r="G701" s="138" t="s">
        <v>1371</v>
      </c>
      <c r="H701" s="138" t="s">
        <v>1372</v>
      </c>
      <c r="I701" s="138" t="s">
        <v>195</v>
      </c>
      <c r="J701" s="138">
        <v>2040</v>
      </c>
      <c r="K701" s="139">
        <v>3.6184210526315792</v>
      </c>
    </row>
    <row r="702" spans="1:11" x14ac:dyDescent="0.25">
      <c r="A702" s="138" t="s">
        <v>1351</v>
      </c>
      <c r="B702" s="138" t="s">
        <v>1352</v>
      </c>
      <c r="C702" s="138" t="s">
        <v>234</v>
      </c>
      <c r="D702" s="138" t="s">
        <v>1369</v>
      </c>
      <c r="E702" s="138" t="s">
        <v>1370</v>
      </c>
      <c r="F702" s="138"/>
      <c r="G702" s="138" t="s">
        <v>1371</v>
      </c>
      <c r="H702" s="138" t="s">
        <v>1372</v>
      </c>
      <c r="I702" s="138" t="s">
        <v>195</v>
      </c>
      <c r="J702" s="138">
        <v>2050</v>
      </c>
      <c r="K702" s="139">
        <v>3.4632034632034632</v>
      </c>
    </row>
    <row r="703" spans="1:11" x14ac:dyDescent="0.25">
      <c r="A703" s="138" t="s">
        <v>1351</v>
      </c>
      <c r="B703" s="138" t="s">
        <v>1352</v>
      </c>
      <c r="C703" s="138" t="s">
        <v>234</v>
      </c>
      <c r="D703" s="138" t="s">
        <v>1373</v>
      </c>
      <c r="E703" s="138" t="s">
        <v>1374</v>
      </c>
      <c r="F703" s="138"/>
      <c r="G703" s="138" t="s">
        <v>345</v>
      </c>
      <c r="H703" s="138"/>
      <c r="I703" s="138" t="s">
        <v>195</v>
      </c>
      <c r="J703" s="138">
        <v>2015</v>
      </c>
      <c r="K703" s="139">
        <v>0</v>
      </c>
    </row>
    <row r="704" spans="1:11" x14ac:dyDescent="0.25">
      <c r="A704" s="138" t="s">
        <v>1351</v>
      </c>
      <c r="B704" s="138" t="s">
        <v>1352</v>
      </c>
      <c r="C704" s="138" t="s">
        <v>234</v>
      </c>
      <c r="D704" s="138" t="s">
        <v>1373</v>
      </c>
      <c r="E704" s="138" t="s">
        <v>1374</v>
      </c>
      <c r="F704" s="138"/>
      <c r="G704" s="138" t="s">
        <v>345</v>
      </c>
      <c r="H704" s="138"/>
      <c r="I704" s="138" t="s">
        <v>195</v>
      </c>
      <c r="J704" s="138">
        <v>2020</v>
      </c>
      <c r="K704" s="139">
        <v>0</v>
      </c>
    </row>
    <row r="705" spans="1:11" x14ac:dyDescent="0.25">
      <c r="A705" s="138" t="s">
        <v>1351</v>
      </c>
      <c r="B705" s="138" t="s">
        <v>1352</v>
      </c>
      <c r="C705" s="138" t="s">
        <v>234</v>
      </c>
      <c r="D705" s="138" t="s">
        <v>1373</v>
      </c>
      <c r="E705" s="138" t="s">
        <v>1374</v>
      </c>
      <c r="F705" s="138"/>
      <c r="G705" s="138" t="s">
        <v>345</v>
      </c>
      <c r="H705" s="138"/>
      <c r="I705" s="138" t="s">
        <v>195</v>
      </c>
      <c r="J705" s="138">
        <v>2030</v>
      </c>
      <c r="K705" s="139">
        <v>0</v>
      </c>
    </row>
    <row r="706" spans="1:11" x14ac:dyDescent="0.25">
      <c r="A706" s="138" t="s">
        <v>1351</v>
      </c>
      <c r="B706" s="138" t="s">
        <v>1352</v>
      </c>
      <c r="C706" s="138" t="s">
        <v>234</v>
      </c>
      <c r="D706" s="138" t="s">
        <v>1373</v>
      </c>
      <c r="E706" s="138" t="s">
        <v>1374</v>
      </c>
      <c r="F706" s="138"/>
      <c r="G706" s="138" t="s">
        <v>345</v>
      </c>
      <c r="H706" s="138"/>
      <c r="I706" s="138" t="s">
        <v>195</v>
      </c>
      <c r="J706" s="138">
        <v>2040</v>
      </c>
      <c r="K706" s="139">
        <v>0</v>
      </c>
    </row>
    <row r="707" spans="1:11" x14ac:dyDescent="0.25">
      <c r="A707" s="138" t="s">
        <v>1351</v>
      </c>
      <c r="B707" s="138" t="s">
        <v>1352</v>
      </c>
      <c r="C707" s="138" t="s">
        <v>234</v>
      </c>
      <c r="D707" s="138" t="s">
        <v>1373</v>
      </c>
      <c r="E707" s="138" t="s">
        <v>1374</v>
      </c>
      <c r="F707" s="138"/>
      <c r="G707" s="138" t="s">
        <v>345</v>
      </c>
      <c r="H707" s="138"/>
      <c r="I707" s="138" t="s">
        <v>195</v>
      </c>
      <c r="J707" s="138">
        <v>2050</v>
      </c>
      <c r="K707" s="139">
        <v>0</v>
      </c>
    </row>
    <row r="708" spans="1:11" x14ac:dyDescent="0.25">
      <c r="A708" s="138" t="s">
        <v>1351</v>
      </c>
      <c r="B708" s="138" t="s">
        <v>1352</v>
      </c>
      <c r="C708" s="138" t="s">
        <v>234</v>
      </c>
      <c r="D708" s="138" t="s">
        <v>1375</v>
      </c>
      <c r="E708" s="138" t="s">
        <v>1376</v>
      </c>
      <c r="F708" s="138"/>
      <c r="G708" s="138" t="s">
        <v>380</v>
      </c>
      <c r="H708" s="138">
        <v>1</v>
      </c>
      <c r="I708" s="138" t="s">
        <v>990</v>
      </c>
      <c r="J708" s="138">
        <v>2020</v>
      </c>
      <c r="K708" s="139">
        <v>0.75</v>
      </c>
    </row>
    <row r="709" spans="1:11" x14ac:dyDescent="0.25">
      <c r="A709" s="138" t="s">
        <v>1351</v>
      </c>
      <c r="B709" s="138" t="s">
        <v>1352</v>
      </c>
      <c r="C709" s="138" t="s">
        <v>234</v>
      </c>
      <c r="D709" s="138" t="s">
        <v>1375</v>
      </c>
      <c r="E709" s="138" t="s">
        <v>1376</v>
      </c>
      <c r="F709" s="138"/>
      <c r="G709" s="138" t="s">
        <v>380</v>
      </c>
      <c r="H709" s="138">
        <v>1</v>
      </c>
      <c r="I709" s="138" t="s">
        <v>990</v>
      </c>
      <c r="J709" s="138">
        <v>2050</v>
      </c>
      <c r="K709" s="139">
        <v>0.75</v>
      </c>
    </row>
    <row r="710" spans="1:11" x14ac:dyDescent="0.25">
      <c r="A710" s="138" t="s">
        <v>1351</v>
      </c>
      <c r="B710" s="138" t="s">
        <v>1352</v>
      </c>
      <c r="C710" s="138" t="s">
        <v>234</v>
      </c>
      <c r="D710" s="138" t="s">
        <v>1375</v>
      </c>
      <c r="E710" s="138" t="s">
        <v>1376</v>
      </c>
      <c r="F710" s="138"/>
      <c r="G710" s="138" t="s">
        <v>380</v>
      </c>
      <c r="H710" s="138">
        <v>1</v>
      </c>
      <c r="I710" s="138" t="s">
        <v>991</v>
      </c>
      <c r="J710" s="138">
        <v>2020</v>
      </c>
      <c r="K710" s="139">
        <v>1.2</v>
      </c>
    </row>
    <row r="711" spans="1:11" x14ac:dyDescent="0.25">
      <c r="A711" s="138" t="s">
        <v>1351</v>
      </c>
      <c r="B711" s="138" t="s">
        <v>1352</v>
      </c>
      <c r="C711" s="138" t="s">
        <v>234</v>
      </c>
      <c r="D711" s="138" t="s">
        <v>1375</v>
      </c>
      <c r="E711" s="138" t="s">
        <v>1376</v>
      </c>
      <c r="F711" s="138"/>
      <c r="G711" s="138" t="s">
        <v>380</v>
      </c>
      <c r="H711" s="138">
        <v>1</v>
      </c>
      <c r="I711" s="138" t="s">
        <v>991</v>
      </c>
      <c r="J711" s="138">
        <v>2050</v>
      </c>
      <c r="K711" s="139">
        <v>1.2</v>
      </c>
    </row>
    <row r="712" spans="1:11" x14ac:dyDescent="0.25">
      <c r="A712" s="138" t="s">
        <v>1351</v>
      </c>
      <c r="B712" s="138" t="s">
        <v>1352</v>
      </c>
      <c r="C712" s="138" t="s">
        <v>234</v>
      </c>
      <c r="D712" s="138" t="s">
        <v>1375</v>
      </c>
      <c r="E712" s="138" t="s">
        <v>1376</v>
      </c>
      <c r="F712" s="138"/>
      <c r="G712" s="138" t="s">
        <v>380</v>
      </c>
      <c r="H712" s="138">
        <v>1</v>
      </c>
      <c r="I712" s="138" t="s">
        <v>195</v>
      </c>
      <c r="J712" s="138">
        <v>2015</v>
      </c>
      <c r="K712" s="139">
        <v>1.0625737898465171</v>
      </c>
    </row>
    <row r="713" spans="1:11" x14ac:dyDescent="0.25">
      <c r="A713" s="138" t="s">
        <v>1351</v>
      </c>
      <c r="B713" s="138" t="s">
        <v>1352</v>
      </c>
      <c r="C713" s="138" t="s">
        <v>234</v>
      </c>
      <c r="D713" s="138" t="s">
        <v>1375</v>
      </c>
      <c r="E713" s="138" t="s">
        <v>1376</v>
      </c>
      <c r="F713" s="138"/>
      <c r="G713" s="138" t="s">
        <v>380</v>
      </c>
      <c r="H713" s="138">
        <v>1</v>
      </c>
      <c r="I713" s="138" t="s">
        <v>195</v>
      </c>
      <c r="J713" s="138">
        <v>2020</v>
      </c>
      <c r="K713" s="139">
        <v>1.0625737898465171</v>
      </c>
    </row>
    <row r="714" spans="1:11" x14ac:dyDescent="0.25">
      <c r="A714" s="138" t="s">
        <v>1351</v>
      </c>
      <c r="B714" s="138" t="s">
        <v>1352</v>
      </c>
      <c r="C714" s="138" t="s">
        <v>234</v>
      </c>
      <c r="D714" s="138" t="s">
        <v>1375</v>
      </c>
      <c r="E714" s="138" t="s">
        <v>1376</v>
      </c>
      <c r="F714" s="138"/>
      <c r="G714" s="138" t="s">
        <v>380</v>
      </c>
      <c r="H714" s="138">
        <v>1</v>
      </c>
      <c r="I714" s="138" t="s">
        <v>195</v>
      </c>
      <c r="J714" s="138">
        <v>2030</v>
      </c>
      <c r="K714" s="139">
        <v>1.0625737898465171</v>
      </c>
    </row>
    <row r="715" spans="1:11" x14ac:dyDescent="0.25">
      <c r="A715" s="138" t="s">
        <v>1351</v>
      </c>
      <c r="B715" s="138" t="s">
        <v>1352</v>
      </c>
      <c r="C715" s="138" t="s">
        <v>234</v>
      </c>
      <c r="D715" s="138" t="s">
        <v>1375</v>
      </c>
      <c r="E715" s="138" t="s">
        <v>1376</v>
      </c>
      <c r="F715" s="138"/>
      <c r="G715" s="138" t="s">
        <v>380</v>
      </c>
      <c r="H715" s="138">
        <v>1</v>
      </c>
      <c r="I715" s="138" t="s">
        <v>195</v>
      </c>
      <c r="J715" s="138">
        <v>2040</v>
      </c>
      <c r="K715" s="139">
        <v>1.0636363636363639</v>
      </c>
    </row>
    <row r="716" spans="1:11" x14ac:dyDescent="0.25">
      <c r="A716" s="138" t="s">
        <v>1351</v>
      </c>
      <c r="B716" s="138" t="s">
        <v>1352</v>
      </c>
      <c r="C716" s="138" t="s">
        <v>234</v>
      </c>
      <c r="D716" s="138" t="s">
        <v>1375</v>
      </c>
      <c r="E716" s="138" t="s">
        <v>1376</v>
      </c>
      <c r="F716" s="138"/>
      <c r="G716" s="138" t="s">
        <v>380</v>
      </c>
      <c r="H716" s="138">
        <v>1</v>
      </c>
      <c r="I716" s="138" t="s">
        <v>195</v>
      </c>
      <c r="J716" s="138">
        <v>2050</v>
      </c>
      <c r="K716" s="139">
        <v>1.0625737898465171</v>
      </c>
    </row>
    <row r="717" spans="1:11" x14ac:dyDescent="0.25">
      <c r="A717" s="138" t="s">
        <v>1351</v>
      </c>
      <c r="B717" s="138" t="s">
        <v>1352</v>
      </c>
      <c r="C717" s="138" t="s">
        <v>1377</v>
      </c>
      <c r="D717" s="138" t="s">
        <v>1365</v>
      </c>
      <c r="E717" s="138" t="s">
        <v>1206</v>
      </c>
      <c r="F717" s="138"/>
      <c r="G717" s="138"/>
      <c r="H717" s="138"/>
      <c r="I717" s="138" t="s">
        <v>195</v>
      </c>
      <c r="J717" s="138">
        <v>2015</v>
      </c>
      <c r="K717" s="139">
        <v>75</v>
      </c>
    </row>
    <row r="718" spans="1:11" x14ac:dyDescent="0.25">
      <c r="A718" s="138" t="s">
        <v>1351</v>
      </c>
      <c r="B718" s="138" t="s">
        <v>1352</v>
      </c>
      <c r="C718" s="138" t="s">
        <v>1377</v>
      </c>
      <c r="D718" s="138" t="s">
        <v>1365</v>
      </c>
      <c r="E718" s="138" t="s">
        <v>1206</v>
      </c>
      <c r="F718" s="138"/>
      <c r="G718" s="138"/>
      <c r="H718" s="138"/>
      <c r="I718" s="138" t="s">
        <v>195</v>
      </c>
      <c r="J718" s="138">
        <v>2020</v>
      </c>
      <c r="K718" s="139">
        <v>75</v>
      </c>
    </row>
    <row r="719" spans="1:11" x14ac:dyDescent="0.25">
      <c r="A719" s="138" t="s">
        <v>1351</v>
      </c>
      <c r="B719" s="138" t="s">
        <v>1352</v>
      </c>
      <c r="C719" s="138" t="s">
        <v>1377</v>
      </c>
      <c r="D719" s="138" t="s">
        <v>1365</v>
      </c>
      <c r="E719" s="138" t="s">
        <v>1206</v>
      </c>
      <c r="F719" s="138"/>
      <c r="G719" s="138"/>
      <c r="H719" s="138"/>
      <c r="I719" s="138" t="s">
        <v>195</v>
      </c>
      <c r="J719" s="138">
        <v>2030</v>
      </c>
      <c r="K719" s="139">
        <v>75</v>
      </c>
    </row>
    <row r="720" spans="1:11" x14ac:dyDescent="0.25">
      <c r="A720" s="138" t="s">
        <v>1351</v>
      </c>
      <c r="B720" s="138" t="s">
        <v>1352</v>
      </c>
      <c r="C720" s="138" t="s">
        <v>1377</v>
      </c>
      <c r="D720" s="138" t="s">
        <v>1365</v>
      </c>
      <c r="E720" s="138" t="s">
        <v>1206</v>
      </c>
      <c r="F720" s="138"/>
      <c r="G720" s="138"/>
      <c r="H720" s="138"/>
      <c r="I720" s="138" t="s">
        <v>195</v>
      </c>
      <c r="J720" s="138">
        <v>2040</v>
      </c>
      <c r="K720" s="139">
        <v>75</v>
      </c>
    </row>
    <row r="721" spans="1:11" x14ac:dyDescent="0.25">
      <c r="A721" s="138" t="s">
        <v>1351</v>
      </c>
      <c r="B721" s="138" t="s">
        <v>1352</v>
      </c>
      <c r="C721" s="138" t="s">
        <v>1377</v>
      </c>
      <c r="D721" s="138" t="s">
        <v>1365</v>
      </c>
      <c r="E721" s="138" t="s">
        <v>1206</v>
      </c>
      <c r="F721" s="138"/>
      <c r="G721" s="138"/>
      <c r="H721" s="138"/>
      <c r="I721" s="138" t="s">
        <v>195</v>
      </c>
      <c r="J721" s="138">
        <v>2050</v>
      </c>
      <c r="K721" s="139">
        <v>75</v>
      </c>
    </row>
    <row r="722" spans="1:11" x14ac:dyDescent="0.25">
      <c r="A722" s="138" t="s">
        <v>1351</v>
      </c>
      <c r="B722" s="138" t="s">
        <v>1352</v>
      </c>
      <c r="C722" s="138" t="s">
        <v>1377</v>
      </c>
      <c r="D722" s="138" t="s">
        <v>1366</v>
      </c>
      <c r="E722" s="138" t="s">
        <v>1206</v>
      </c>
      <c r="F722" s="138"/>
      <c r="G722" s="138"/>
      <c r="H722" s="138"/>
      <c r="I722" s="138" t="s">
        <v>195</v>
      </c>
      <c r="J722" s="138">
        <v>2015</v>
      </c>
      <c r="K722" s="139">
        <v>25</v>
      </c>
    </row>
    <row r="723" spans="1:11" x14ac:dyDescent="0.25">
      <c r="A723" s="138" t="s">
        <v>1351</v>
      </c>
      <c r="B723" s="138" t="s">
        <v>1352</v>
      </c>
      <c r="C723" s="138" t="s">
        <v>1377</v>
      </c>
      <c r="D723" s="138" t="s">
        <v>1366</v>
      </c>
      <c r="E723" s="138" t="s">
        <v>1206</v>
      </c>
      <c r="F723" s="138"/>
      <c r="G723" s="138"/>
      <c r="H723" s="138"/>
      <c r="I723" s="138" t="s">
        <v>195</v>
      </c>
      <c r="J723" s="138">
        <v>2020</v>
      </c>
      <c r="K723" s="139">
        <v>25</v>
      </c>
    </row>
    <row r="724" spans="1:11" x14ac:dyDescent="0.25">
      <c r="A724" s="138" t="s">
        <v>1351</v>
      </c>
      <c r="B724" s="138" t="s">
        <v>1352</v>
      </c>
      <c r="C724" s="138" t="s">
        <v>1377</v>
      </c>
      <c r="D724" s="138" t="s">
        <v>1366</v>
      </c>
      <c r="E724" s="138" t="s">
        <v>1206</v>
      </c>
      <c r="F724" s="138"/>
      <c r="G724" s="138"/>
      <c r="H724" s="138"/>
      <c r="I724" s="138" t="s">
        <v>195</v>
      </c>
      <c r="J724" s="138">
        <v>2030</v>
      </c>
      <c r="K724" s="139">
        <v>25</v>
      </c>
    </row>
    <row r="725" spans="1:11" x14ac:dyDescent="0.25">
      <c r="A725" s="138" t="s">
        <v>1351</v>
      </c>
      <c r="B725" s="138" t="s">
        <v>1352</v>
      </c>
      <c r="C725" s="138" t="s">
        <v>1377</v>
      </c>
      <c r="D725" s="138" t="s">
        <v>1366</v>
      </c>
      <c r="E725" s="138" t="s">
        <v>1206</v>
      </c>
      <c r="F725" s="138"/>
      <c r="G725" s="138"/>
      <c r="H725" s="138"/>
      <c r="I725" s="138" t="s">
        <v>195</v>
      </c>
      <c r="J725" s="138">
        <v>2040</v>
      </c>
      <c r="K725" s="139">
        <v>25</v>
      </c>
    </row>
    <row r="726" spans="1:11" x14ac:dyDescent="0.25">
      <c r="A726" s="138" t="s">
        <v>1351</v>
      </c>
      <c r="B726" s="138" t="s">
        <v>1352</v>
      </c>
      <c r="C726" s="138" t="s">
        <v>1377</v>
      </c>
      <c r="D726" s="138" t="s">
        <v>1366</v>
      </c>
      <c r="E726" s="138" t="s">
        <v>1206</v>
      </c>
      <c r="F726" s="138"/>
      <c r="G726" s="138"/>
      <c r="H726" s="138"/>
      <c r="I726" s="138" t="s">
        <v>195</v>
      </c>
      <c r="J726" s="138">
        <v>2050</v>
      </c>
      <c r="K726" s="139">
        <v>25</v>
      </c>
    </row>
    <row r="727" spans="1:11" x14ac:dyDescent="0.25">
      <c r="A727" s="138" t="s">
        <v>1351</v>
      </c>
      <c r="B727" s="138" t="s">
        <v>1352</v>
      </c>
      <c r="C727" s="138" t="s">
        <v>1377</v>
      </c>
      <c r="D727" s="138" t="s">
        <v>1378</v>
      </c>
      <c r="E727" s="138" t="s">
        <v>1374</v>
      </c>
      <c r="F727" s="138"/>
      <c r="G727" s="138" t="s">
        <v>380</v>
      </c>
      <c r="H727" s="138">
        <v>1</v>
      </c>
      <c r="I727" s="138" t="s">
        <v>990</v>
      </c>
      <c r="J727" s="138">
        <v>2020</v>
      </c>
      <c r="K727" s="139">
        <v>0.75</v>
      </c>
    </row>
    <row r="728" spans="1:11" x14ac:dyDescent="0.25">
      <c r="A728" s="138" t="s">
        <v>1351</v>
      </c>
      <c r="B728" s="138" t="s">
        <v>1352</v>
      </c>
      <c r="C728" s="138" t="s">
        <v>1377</v>
      </c>
      <c r="D728" s="138" t="s">
        <v>1378</v>
      </c>
      <c r="E728" s="138" t="s">
        <v>1374</v>
      </c>
      <c r="F728" s="138"/>
      <c r="G728" s="138" t="s">
        <v>380</v>
      </c>
      <c r="H728" s="138">
        <v>1</v>
      </c>
      <c r="I728" s="138" t="s">
        <v>990</v>
      </c>
      <c r="J728" s="138">
        <v>2050</v>
      </c>
      <c r="K728" s="139">
        <v>0.75</v>
      </c>
    </row>
    <row r="729" spans="1:11" x14ac:dyDescent="0.25">
      <c r="A729" s="138" t="s">
        <v>1351</v>
      </c>
      <c r="B729" s="138" t="s">
        <v>1352</v>
      </c>
      <c r="C729" s="138" t="s">
        <v>1377</v>
      </c>
      <c r="D729" s="138" t="s">
        <v>1378</v>
      </c>
      <c r="E729" s="138" t="s">
        <v>1374</v>
      </c>
      <c r="F729" s="138"/>
      <c r="G729" s="138" t="s">
        <v>380</v>
      </c>
      <c r="H729" s="138">
        <v>1</v>
      </c>
      <c r="I729" s="138" t="s">
        <v>991</v>
      </c>
      <c r="J729" s="138">
        <v>2020</v>
      </c>
      <c r="K729" s="139">
        <v>1.2</v>
      </c>
    </row>
    <row r="730" spans="1:11" x14ac:dyDescent="0.25">
      <c r="A730" s="138" t="s">
        <v>1351</v>
      </c>
      <c r="B730" s="138" t="s">
        <v>1352</v>
      </c>
      <c r="C730" s="138" t="s">
        <v>1377</v>
      </c>
      <c r="D730" s="138" t="s">
        <v>1378</v>
      </c>
      <c r="E730" s="138" t="s">
        <v>1374</v>
      </c>
      <c r="F730" s="138"/>
      <c r="G730" s="138" t="s">
        <v>380</v>
      </c>
      <c r="H730" s="138">
        <v>1</v>
      </c>
      <c r="I730" s="138" t="s">
        <v>991</v>
      </c>
      <c r="J730" s="138">
        <v>2050</v>
      </c>
      <c r="K730" s="139">
        <v>1.2</v>
      </c>
    </row>
    <row r="731" spans="1:11" x14ac:dyDescent="0.25">
      <c r="A731" s="138" t="s">
        <v>1351</v>
      </c>
      <c r="B731" s="138" t="s">
        <v>1352</v>
      </c>
      <c r="C731" s="138" t="s">
        <v>1377</v>
      </c>
      <c r="D731" s="138" t="s">
        <v>1378</v>
      </c>
      <c r="E731" s="138" t="s">
        <v>1374</v>
      </c>
      <c r="F731" s="138"/>
      <c r="G731" s="138" t="s">
        <v>380</v>
      </c>
      <c r="H731" s="138">
        <v>1</v>
      </c>
      <c r="I731" s="138" t="s">
        <v>195</v>
      </c>
      <c r="J731" s="138">
        <v>2015</v>
      </c>
      <c r="K731" s="139">
        <v>0.15584415584415581</v>
      </c>
    </row>
    <row r="732" spans="1:11" x14ac:dyDescent="0.25">
      <c r="A732" s="138" t="s">
        <v>1351</v>
      </c>
      <c r="B732" s="138" t="s">
        <v>1352</v>
      </c>
      <c r="C732" s="138" t="s">
        <v>1377</v>
      </c>
      <c r="D732" s="138" t="s">
        <v>1378</v>
      </c>
      <c r="E732" s="138" t="s">
        <v>1374</v>
      </c>
      <c r="F732" s="138"/>
      <c r="G732" s="138" t="s">
        <v>380</v>
      </c>
      <c r="H732" s="138">
        <v>1</v>
      </c>
      <c r="I732" s="138" t="s">
        <v>195</v>
      </c>
      <c r="J732" s="138">
        <v>2020</v>
      </c>
      <c r="K732" s="139">
        <v>0.15584415584415581</v>
      </c>
    </row>
    <row r="733" spans="1:11" x14ac:dyDescent="0.25">
      <c r="A733" s="138" t="s">
        <v>1351</v>
      </c>
      <c r="B733" s="138" t="s">
        <v>1352</v>
      </c>
      <c r="C733" s="138" t="s">
        <v>1377</v>
      </c>
      <c r="D733" s="138" t="s">
        <v>1378</v>
      </c>
      <c r="E733" s="138" t="s">
        <v>1374</v>
      </c>
      <c r="F733" s="138"/>
      <c r="G733" s="138" t="s">
        <v>380</v>
      </c>
      <c r="H733" s="138">
        <v>1</v>
      </c>
      <c r="I733" s="138" t="s">
        <v>195</v>
      </c>
      <c r="J733" s="138">
        <v>2030</v>
      </c>
      <c r="K733" s="139">
        <v>0.15584415584415581</v>
      </c>
    </row>
    <row r="734" spans="1:11" x14ac:dyDescent="0.25">
      <c r="A734" s="138" t="s">
        <v>1351</v>
      </c>
      <c r="B734" s="138" t="s">
        <v>1352</v>
      </c>
      <c r="C734" s="138" t="s">
        <v>1377</v>
      </c>
      <c r="D734" s="138" t="s">
        <v>1378</v>
      </c>
      <c r="E734" s="138" t="s">
        <v>1374</v>
      </c>
      <c r="F734" s="138"/>
      <c r="G734" s="138" t="s">
        <v>380</v>
      </c>
      <c r="H734" s="138">
        <v>1</v>
      </c>
      <c r="I734" s="138" t="s">
        <v>195</v>
      </c>
      <c r="J734" s="138">
        <v>2040</v>
      </c>
      <c r="K734" s="139">
        <v>0.156</v>
      </c>
    </row>
    <row r="735" spans="1:11" x14ac:dyDescent="0.25">
      <c r="A735" s="138" t="s">
        <v>1351</v>
      </c>
      <c r="B735" s="138" t="s">
        <v>1352</v>
      </c>
      <c r="C735" s="138" t="s">
        <v>1377</v>
      </c>
      <c r="D735" s="138" t="s">
        <v>1378</v>
      </c>
      <c r="E735" s="138" t="s">
        <v>1374</v>
      </c>
      <c r="F735" s="138"/>
      <c r="G735" s="138" t="s">
        <v>380</v>
      </c>
      <c r="H735" s="138">
        <v>1</v>
      </c>
      <c r="I735" s="138" t="s">
        <v>195</v>
      </c>
      <c r="J735" s="138">
        <v>2050</v>
      </c>
      <c r="K735" s="139">
        <v>0.15584415584415581</v>
      </c>
    </row>
    <row r="736" spans="1:11" x14ac:dyDescent="0.25">
      <c r="A736" s="138" t="s">
        <v>1351</v>
      </c>
      <c r="B736" s="138" t="s">
        <v>1352</v>
      </c>
      <c r="C736" s="138" t="s">
        <v>1377</v>
      </c>
      <c r="D736" s="138" t="s">
        <v>1379</v>
      </c>
      <c r="E736" s="138" t="s">
        <v>1380</v>
      </c>
      <c r="F736" s="138"/>
      <c r="G736" s="138"/>
      <c r="H736" s="138"/>
      <c r="I736" s="138" t="s">
        <v>195</v>
      </c>
      <c r="J736" s="138">
        <v>2015</v>
      </c>
      <c r="K736" s="139">
        <v>0.77</v>
      </c>
    </row>
    <row r="737" spans="1:11" x14ac:dyDescent="0.25">
      <c r="A737" s="138" t="s">
        <v>1351</v>
      </c>
      <c r="B737" s="138" t="s">
        <v>1352</v>
      </c>
      <c r="C737" s="138" t="s">
        <v>1377</v>
      </c>
      <c r="D737" s="138" t="s">
        <v>1379</v>
      </c>
      <c r="E737" s="138" t="s">
        <v>1380</v>
      </c>
      <c r="F737" s="138"/>
      <c r="G737" s="138"/>
      <c r="H737" s="138"/>
      <c r="I737" s="138" t="s">
        <v>195</v>
      </c>
      <c r="J737" s="138">
        <v>2020</v>
      </c>
      <c r="K737" s="139">
        <v>0.77</v>
      </c>
    </row>
    <row r="738" spans="1:11" x14ac:dyDescent="0.25">
      <c r="A738" s="138" t="s">
        <v>1351</v>
      </c>
      <c r="B738" s="138" t="s">
        <v>1352</v>
      </c>
      <c r="C738" s="138" t="s">
        <v>1377</v>
      </c>
      <c r="D738" s="138" t="s">
        <v>1379</v>
      </c>
      <c r="E738" s="138" t="s">
        <v>1380</v>
      </c>
      <c r="F738" s="138"/>
      <c r="G738" s="138"/>
      <c r="H738" s="138"/>
      <c r="I738" s="138" t="s">
        <v>195</v>
      </c>
      <c r="J738" s="138">
        <v>2030</v>
      </c>
      <c r="K738" s="139">
        <v>0.77</v>
      </c>
    </row>
    <row r="739" spans="1:11" x14ac:dyDescent="0.25">
      <c r="A739" s="138" t="s">
        <v>1351</v>
      </c>
      <c r="B739" s="138" t="s">
        <v>1352</v>
      </c>
      <c r="C739" s="138" t="s">
        <v>1377</v>
      </c>
      <c r="D739" s="138" t="s">
        <v>1379</v>
      </c>
      <c r="E739" s="138" t="s">
        <v>1380</v>
      </c>
      <c r="F739" s="138"/>
      <c r="G739" s="138"/>
      <c r="H739" s="138"/>
      <c r="I739" s="138" t="s">
        <v>195</v>
      </c>
      <c r="J739" s="138">
        <v>2040</v>
      </c>
      <c r="K739" s="139">
        <v>0.77</v>
      </c>
    </row>
    <row r="740" spans="1:11" x14ac:dyDescent="0.25">
      <c r="A740" s="138" t="s">
        <v>1351</v>
      </c>
      <c r="B740" s="138" t="s">
        <v>1352</v>
      </c>
      <c r="C740" s="138" t="s">
        <v>1377</v>
      </c>
      <c r="D740" s="138" t="s">
        <v>1379</v>
      </c>
      <c r="E740" s="138" t="s">
        <v>1380</v>
      </c>
      <c r="F740" s="138"/>
      <c r="G740" s="138"/>
      <c r="H740" s="138"/>
      <c r="I740" s="138" t="s">
        <v>195</v>
      </c>
      <c r="J740" s="138">
        <v>2050</v>
      </c>
      <c r="K740" s="139">
        <v>0.77</v>
      </c>
    </row>
    <row r="741" spans="1:11" x14ac:dyDescent="0.25">
      <c r="A741" s="138" t="s">
        <v>1351</v>
      </c>
      <c r="B741" s="138" t="s">
        <v>1352</v>
      </c>
      <c r="C741" s="138" t="s">
        <v>1377</v>
      </c>
      <c r="D741" s="138" t="s">
        <v>1381</v>
      </c>
      <c r="E741" s="138" t="s">
        <v>1214</v>
      </c>
      <c r="F741" s="138"/>
      <c r="G741" s="138"/>
      <c r="H741" s="138"/>
      <c r="I741" s="138" t="s">
        <v>195</v>
      </c>
      <c r="J741" s="138">
        <v>2015</v>
      </c>
      <c r="K741" s="139">
        <v>44</v>
      </c>
    </row>
    <row r="742" spans="1:11" x14ac:dyDescent="0.25">
      <c r="A742" s="138" t="s">
        <v>1351</v>
      </c>
      <c r="B742" s="138" t="s">
        <v>1352</v>
      </c>
      <c r="C742" s="138" t="s">
        <v>1377</v>
      </c>
      <c r="D742" s="138" t="s">
        <v>1381</v>
      </c>
      <c r="E742" s="138" t="s">
        <v>1214</v>
      </c>
      <c r="F742" s="138"/>
      <c r="G742" s="138"/>
      <c r="H742" s="138"/>
      <c r="I742" s="138" t="s">
        <v>195</v>
      </c>
      <c r="J742" s="138">
        <v>2020</v>
      </c>
      <c r="K742" s="139">
        <v>44</v>
      </c>
    </row>
    <row r="743" spans="1:11" x14ac:dyDescent="0.25">
      <c r="A743" s="138" t="s">
        <v>1351</v>
      </c>
      <c r="B743" s="138" t="s">
        <v>1352</v>
      </c>
      <c r="C743" s="138" t="s">
        <v>1377</v>
      </c>
      <c r="D743" s="138" t="s">
        <v>1381</v>
      </c>
      <c r="E743" s="138" t="s">
        <v>1214</v>
      </c>
      <c r="F743" s="138"/>
      <c r="G743" s="138"/>
      <c r="H743" s="138"/>
      <c r="I743" s="138" t="s">
        <v>195</v>
      </c>
      <c r="J743" s="138">
        <v>2030</v>
      </c>
      <c r="K743" s="139">
        <v>44</v>
      </c>
    </row>
    <row r="744" spans="1:11" x14ac:dyDescent="0.25">
      <c r="A744" s="138" t="s">
        <v>1351</v>
      </c>
      <c r="B744" s="138" t="s">
        <v>1352</v>
      </c>
      <c r="C744" s="138" t="s">
        <v>1377</v>
      </c>
      <c r="D744" s="138" t="s">
        <v>1381</v>
      </c>
      <c r="E744" s="138" t="s">
        <v>1214</v>
      </c>
      <c r="F744" s="138"/>
      <c r="G744" s="138"/>
      <c r="H744" s="138"/>
      <c r="I744" s="138" t="s">
        <v>195</v>
      </c>
      <c r="J744" s="138">
        <v>2040</v>
      </c>
      <c r="K744" s="139">
        <v>44</v>
      </c>
    </row>
    <row r="745" spans="1:11" x14ac:dyDescent="0.25">
      <c r="A745" s="138" t="s">
        <v>1351</v>
      </c>
      <c r="B745" s="138" t="s">
        <v>1352</v>
      </c>
      <c r="C745" s="138" t="s">
        <v>1377</v>
      </c>
      <c r="D745" s="138" t="s">
        <v>1381</v>
      </c>
      <c r="E745" s="138" t="s">
        <v>1214</v>
      </c>
      <c r="F745" s="138"/>
      <c r="G745" s="138"/>
      <c r="H745" s="138"/>
      <c r="I745" s="138" t="s">
        <v>195</v>
      </c>
      <c r="J745" s="138">
        <v>2050</v>
      </c>
      <c r="K745" s="139">
        <v>44</v>
      </c>
    </row>
    <row r="746" spans="1:11" x14ac:dyDescent="0.25">
      <c r="A746" s="138" t="s">
        <v>1351</v>
      </c>
      <c r="B746" s="138" t="s">
        <v>1352</v>
      </c>
      <c r="C746" s="138" t="s">
        <v>1377</v>
      </c>
      <c r="D746" s="138" t="s">
        <v>1382</v>
      </c>
      <c r="E746" s="138" t="s">
        <v>1374</v>
      </c>
      <c r="F746" s="138"/>
      <c r="G746" s="138" t="s">
        <v>1371</v>
      </c>
      <c r="H746" s="138" t="s">
        <v>1372</v>
      </c>
      <c r="I746" s="138" t="s">
        <v>990</v>
      </c>
      <c r="J746" s="138">
        <v>2020</v>
      </c>
      <c r="K746" s="139">
        <v>0.75</v>
      </c>
    </row>
    <row r="747" spans="1:11" x14ac:dyDescent="0.25">
      <c r="A747" s="138" t="s">
        <v>1351</v>
      </c>
      <c r="B747" s="138" t="s">
        <v>1352</v>
      </c>
      <c r="C747" s="138" t="s">
        <v>1377</v>
      </c>
      <c r="D747" s="138" t="s">
        <v>1382</v>
      </c>
      <c r="E747" s="138" t="s">
        <v>1374</v>
      </c>
      <c r="F747" s="138"/>
      <c r="G747" s="138" t="s">
        <v>1371</v>
      </c>
      <c r="H747" s="138" t="s">
        <v>1372</v>
      </c>
      <c r="I747" s="138" t="s">
        <v>990</v>
      </c>
      <c r="J747" s="138">
        <v>2050</v>
      </c>
      <c r="K747" s="139">
        <v>0.75</v>
      </c>
    </row>
    <row r="748" spans="1:11" x14ac:dyDescent="0.25">
      <c r="A748" s="138" t="s">
        <v>1351</v>
      </c>
      <c r="B748" s="138" t="s">
        <v>1352</v>
      </c>
      <c r="C748" s="138" t="s">
        <v>1377</v>
      </c>
      <c r="D748" s="138" t="s">
        <v>1382</v>
      </c>
      <c r="E748" s="138" t="s">
        <v>1374</v>
      </c>
      <c r="F748" s="138"/>
      <c r="G748" s="138" t="s">
        <v>1371</v>
      </c>
      <c r="H748" s="138" t="s">
        <v>1372</v>
      </c>
      <c r="I748" s="138" t="s">
        <v>991</v>
      </c>
      <c r="J748" s="138">
        <v>2020</v>
      </c>
      <c r="K748" s="139">
        <v>1.2</v>
      </c>
    </row>
    <row r="749" spans="1:11" x14ac:dyDescent="0.25">
      <c r="A749" s="138" t="s">
        <v>1351</v>
      </c>
      <c r="B749" s="138" t="s">
        <v>1352</v>
      </c>
      <c r="C749" s="138" t="s">
        <v>1377</v>
      </c>
      <c r="D749" s="138" t="s">
        <v>1382</v>
      </c>
      <c r="E749" s="138" t="s">
        <v>1374</v>
      </c>
      <c r="F749" s="138"/>
      <c r="G749" s="138" t="s">
        <v>1371</v>
      </c>
      <c r="H749" s="138" t="s">
        <v>1372</v>
      </c>
      <c r="I749" s="138" t="s">
        <v>991</v>
      </c>
      <c r="J749" s="138">
        <v>2050</v>
      </c>
      <c r="K749" s="139">
        <v>1.2</v>
      </c>
    </row>
    <row r="750" spans="1:11" x14ac:dyDescent="0.25">
      <c r="A750" s="138" t="s">
        <v>1351</v>
      </c>
      <c r="B750" s="138" t="s">
        <v>1352</v>
      </c>
      <c r="C750" s="138" t="s">
        <v>1377</v>
      </c>
      <c r="D750" s="138" t="s">
        <v>1382</v>
      </c>
      <c r="E750" s="138" t="s">
        <v>1374</v>
      </c>
      <c r="F750" s="138"/>
      <c r="G750" s="138" t="s">
        <v>1371</v>
      </c>
      <c r="H750" s="138" t="s">
        <v>1372</v>
      </c>
      <c r="I750" s="138" t="s">
        <v>195</v>
      </c>
      <c r="J750" s="138">
        <v>2015</v>
      </c>
      <c r="K750" s="139">
        <v>6.4935064935064926</v>
      </c>
    </row>
    <row r="751" spans="1:11" x14ac:dyDescent="0.25">
      <c r="A751" s="138" t="s">
        <v>1351</v>
      </c>
      <c r="B751" s="138" t="s">
        <v>1352</v>
      </c>
      <c r="C751" s="138" t="s">
        <v>1377</v>
      </c>
      <c r="D751" s="138" t="s">
        <v>1382</v>
      </c>
      <c r="E751" s="138" t="s">
        <v>1374</v>
      </c>
      <c r="F751" s="138"/>
      <c r="G751" s="138" t="s">
        <v>1371</v>
      </c>
      <c r="H751" s="138" t="s">
        <v>1372</v>
      </c>
      <c r="I751" s="138" t="s">
        <v>195</v>
      </c>
      <c r="J751" s="138">
        <v>2020</v>
      </c>
      <c r="K751" s="139">
        <v>6.4935064935064926</v>
      </c>
    </row>
    <row r="752" spans="1:11" x14ac:dyDescent="0.25">
      <c r="A752" s="138" t="s">
        <v>1351</v>
      </c>
      <c r="B752" s="138" t="s">
        <v>1352</v>
      </c>
      <c r="C752" s="138" t="s">
        <v>1377</v>
      </c>
      <c r="D752" s="138" t="s">
        <v>1382</v>
      </c>
      <c r="E752" s="138" t="s">
        <v>1374</v>
      </c>
      <c r="F752" s="138"/>
      <c r="G752" s="138" t="s">
        <v>1371</v>
      </c>
      <c r="H752" s="138" t="s">
        <v>1372</v>
      </c>
      <c r="I752" s="138" t="s">
        <v>195</v>
      </c>
      <c r="J752" s="138">
        <v>2030</v>
      </c>
      <c r="K752" s="139">
        <v>5.8441558441558437</v>
      </c>
    </row>
    <row r="753" spans="1:11" x14ac:dyDescent="0.25">
      <c r="A753" s="138" t="s">
        <v>1351</v>
      </c>
      <c r="B753" s="138" t="s">
        <v>1352</v>
      </c>
      <c r="C753" s="138" t="s">
        <v>1377</v>
      </c>
      <c r="D753" s="138" t="s">
        <v>1382</v>
      </c>
      <c r="E753" s="138" t="s">
        <v>1374</v>
      </c>
      <c r="F753" s="138"/>
      <c r="G753" s="138" t="s">
        <v>1371</v>
      </c>
      <c r="H753" s="138" t="s">
        <v>1372</v>
      </c>
      <c r="I753" s="138" t="s">
        <v>195</v>
      </c>
      <c r="J753" s="138">
        <v>2040</v>
      </c>
      <c r="K753" s="139">
        <v>5.5</v>
      </c>
    </row>
    <row r="754" spans="1:11" x14ac:dyDescent="0.25">
      <c r="A754" s="138" t="s">
        <v>1351</v>
      </c>
      <c r="B754" s="138" t="s">
        <v>1352</v>
      </c>
      <c r="C754" s="138" t="s">
        <v>1377</v>
      </c>
      <c r="D754" s="138" t="s">
        <v>1382</v>
      </c>
      <c r="E754" s="138" t="s">
        <v>1374</v>
      </c>
      <c r="F754" s="138"/>
      <c r="G754" s="138" t="s">
        <v>1371</v>
      </c>
      <c r="H754" s="138" t="s">
        <v>1372</v>
      </c>
      <c r="I754" s="138" t="s">
        <v>195</v>
      </c>
      <c r="J754" s="138">
        <v>2050</v>
      </c>
      <c r="K754" s="139">
        <v>5.1948051948051948</v>
      </c>
    </row>
    <row r="755" spans="1:11" x14ac:dyDescent="0.25">
      <c r="A755" s="138" t="s">
        <v>1351</v>
      </c>
      <c r="B755" s="138" t="s">
        <v>1352</v>
      </c>
      <c r="C755" s="138" t="s">
        <v>1377</v>
      </c>
      <c r="D755" s="138" t="s">
        <v>1373</v>
      </c>
      <c r="E755" s="138" t="s">
        <v>1374</v>
      </c>
      <c r="F755" s="138"/>
      <c r="G755" s="138" t="s">
        <v>345</v>
      </c>
      <c r="H755" s="138"/>
      <c r="I755" s="138" t="s">
        <v>195</v>
      </c>
      <c r="J755" s="138">
        <v>2015</v>
      </c>
      <c r="K755" s="139">
        <v>0</v>
      </c>
    </row>
    <row r="756" spans="1:11" x14ac:dyDescent="0.25">
      <c r="A756" s="138" t="s">
        <v>1351</v>
      </c>
      <c r="B756" s="138" t="s">
        <v>1352</v>
      </c>
      <c r="C756" s="138" t="s">
        <v>1377</v>
      </c>
      <c r="D756" s="138" t="s">
        <v>1373</v>
      </c>
      <c r="E756" s="138" t="s">
        <v>1374</v>
      </c>
      <c r="F756" s="138"/>
      <c r="G756" s="138" t="s">
        <v>345</v>
      </c>
      <c r="H756" s="138"/>
      <c r="I756" s="138" t="s">
        <v>195</v>
      </c>
      <c r="J756" s="138">
        <v>2020</v>
      </c>
      <c r="K756" s="139">
        <v>0</v>
      </c>
    </row>
    <row r="757" spans="1:11" x14ac:dyDescent="0.25">
      <c r="A757" s="138" t="s">
        <v>1351</v>
      </c>
      <c r="B757" s="138" t="s">
        <v>1352</v>
      </c>
      <c r="C757" s="138" t="s">
        <v>1377</v>
      </c>
      <c r="D757" s="138" t="s">
        <v>1373</v>
      </c>
      <c r="E757" s="138" t="s">
        <v>1374</v>
      </c>
      <c r="F757" s="138"/>
      <c r="G757" s="138" t="s">
        <v>345</v>
      </c>
      <c r="H757" s="138"/>
      <c r="I757" s="138" t="s">
        <v>195</v>
      </c>
      <c r="J757" s="138">
        <v>2030</v>
      </c>
      <c r="K757" s="139">
        <v>0</v>
      </c>
    </row>
    <row r="758" spans="1:11" x14ac:dyDescent="0.25">
      <c r="A758" s="138" t="s">
        <v>1351</v>
      </c>
      <c r="B758" s="138" t="s">
        <v>1352</v>
      </c>
      <c r="C758" s="138" t="s">
        <v>1377</v>
      </c>
      <c r="D758" s="138" t="s">
        <v>1373</v>
      </c>
      <c r="E758" s="138" t="s">
        <v>1374</v>
      </c>
      <c r="F758" s="138"/>
      <c r="G758" s="138" t="s">
        <v>345</v>
      </c>
      <c r="H758" s="138"/>
      <c r="I758" s="138" t="s">
        <v>195</v>
      </c>
      <c r="J758" s="138">
        <v>2040</v>
      </c>
      <c r="K758" s="139">
        <v>0</v>
      </c>
    </row>
    <row r="759" spans="1:11" x14ac:dyDescent="0.25">
      <c r="A759" s="138" t="s">
        <v>1351</v>
      </c>
      <c r="B759" s="138" t="s">
        <v>1352</v>
      </c>
      <c r="C759" s="138" t="s">
        <v>1377</v>
      </c>
      <c r="D759" s="138" t="s">
        <v>1373</v>
      </c>
      <c r="E759" s="138" t="s">
        <v>1374</v>
      </c>
      <c r="F759" s="138"/>
      <c r="G759" s="138" t="s">
        <v>345</v>
      </c>
      <c r="H759" s="138"/>
      <c r="I759" s="138" t="s">
        <v>195</v>
      </c>
      <c r="J759" s="138">
        <v>2050</v>
      </c>
      <c r="K759" s="139">
        <v>0</v>
      </c>
    </row>
    <row r="760" spans="1:11" x14ac:dyDescent="0.25">
      <c r="A760" s="138" t="s">
        <v>1351</v>
      </c>
      <c r="B760" s="138" t="s">
        <v>1352</v>
      </c>
      <c r="C760" s="138" t="s">
        <v>1377</v>
      </c>
      <c r="D760" s="138" t="s">
        <v>1383</v>
      </c>
      <c r="E760" s="138" t="s">
        <v>1374</v>
      </c>
      <c r="F760" s="138"/>
      <c r="G760" s="138" t="s">
        <v>380</v>
      </c>
      <c r="H760" s="138">
        <v>1</v>
      </c>
      <c r="I760" s="138" t="s">
        <v>990</v>
      </c>
      <c r="J760" s="138">
        <v>2020</v>
      </c>
      <c r="K760" s="139">
        <v>0.75</v>
      </c>
    </row>
    <row r="761" spans="1:11" x14ac:dyDescent="0.25">
      <c r="A761" s="138" t="s">
        <v>1351</v>
      </c>
      <c r="B761" s="138" t="s">
        <v>1352</v>
      </c>
      <c r="C761" s="138" t="s">
        <v>1377</v>
      </c>
      <c r="D761" s="138" t="s">
        <v>1383</v>
      </c>
      <c r="E761" s="138" t="s">
        <v>1374</v>
      </c>
      <c r="F761" s="138"/>
      <c r="G761" s="138" t="s">
        <v>380</v>
      </c>
      <c r="H761" s="138">
        <v>1</v>
      </c>
      <c r="I761" s="138" t="s">
        <v>990</v>
      </c>
      <c r="J761" s="138">
        <v>2050</v>
      </c>
      <c r="K761" s="139">
        <v>0.75</v>
      </c>
    </row>
    <row r="762" spans="1:11" x14ac:dyDescent="0.25">
      <c r="A762" s="138" t="s">
        <v>1351</v>
      </c>
      <c r="B762" s="138" t="s">
        <v>1352</v>
      </c>
      <c r="C762" s="138" t="s">
        <v>1377</v>
      </c>
      <c r="D762" s="138" t="s">
        <v>1383</v>
      </c>
      <c r="E762" s="138" t="s">
        <v>1374</v>
      </c>
      <c r="F762" s="138"/>
      <c r="G762" s="138" t="s">
        <v>380</v>
      </c>
      <c r="H762" s="138">
        <v>1</v>
      </c>
      <c r="I762" s="138" t="s">
        <v>991</v>
      </c>
      <c r="J762" s="138">
        <v>2020</v>
      </c>
      <c r="K762" s="139">
        <v>1.2</v>
      </c>
    </row>
    <row r="763" spans="1:11" x14ac:dyDescent="0.25">
      <c r="A763" s="138" t="s">
        <v>1351</v>
      </c>
      <c r="B763" s="138" t="s">
        <v>1352</v>
      </c>
      <c r="C763" s="138" t="s">
        <v>1377</v>
      </c>
      <c r="D763" s="138" t="s">
        <v>1383</v>
      </c>
      <c r="E763" s="138" t="s">
        <v>1374</v>
      </c>
      <c r="F763" s="138"/>
      <c r="G763" s="138" t="s">
        <v>380</v>
      </c>
      <c r="H763" s="138">
        <v>1</v>
      </c>
      <c r="I763" s="138" t="s">
        <v>991</v>
      </c>
      <c r="J763" s="138">
        <v>2050</v>
      </c>
      <c r="K763" s="139">
        <v>1.2</v>
      </c>
    </row>
    <row r="764" spans="1:11" x14ac:dyDescent="0.25">
      <c r="A764" s="138" t="s">
        <v>1351</v>
      </c>
      <c r="B764" s="138" t="s">
        <v>1352</v>
      </c>
      <c r="C764" s="138" t="s">
        <v>1377</v>
      </c>
      <c r="D764" s="138" t="s">
        <v>1383</v>
      </c>
      <c r="E764" s="138" t="s">
        <v>1374</v>
      </c>
      <c r="F764" s="138"/>
      <c r="G764" s="138" t="s">
        <v>380</v>
      </c>
      <c r="H764" s="138">
        <v>1</v>
      </c>
      <c r="I764" s="138" t="s">
        <v>195</v>
      </c>
      <c r="J764" s="138">
        <v>2015</v>
      </c>
      <c r="K764" s="139">
        <v>1.298701298701299E-2</v>
      </c>
    </row>
    <row r="765" spans="1:11" x14ac:dyDescent="0.25">
      <c r="A765" s="138" t="s">
        <v>1351</v>
      </c>
      <c r="B765" s="138" t="s">
        <v>1352</v>
      </c>
      <c r="C765" s="138" t="s">
        <v>1377</v>
      </c>
      <c r="D765" s="138" t="s">
        <v>1383</v>
      </c>
      <c r="E765" s="138" t="s">
        <v>1374</v>
      </c>
      <c r="F765" s="138"/>
      <c r="G765" s="138" t="s">
        <v>380</v>
      </c>
      <c r="H765" s="138">
        <v>1</v>
      </c>
      <c r="I765" s="138" t="s">
        <v>195</v>
      </c>
      <c r="J765" s="138">
        <v>2020</v>
      </c>
      <c r="K765" s="139">
        <v>1.298701298701299E-2</v>
      </c>
    </row>
    <row r="766" spans="1:11" x14ac:dyDescent="0.25">
      <c r="A766" s="138" t="s">
        <v>1351</v>
      </c>
      <c r="B766" s="138" t="s">
        <v>1352</v>
      </c>
      <c r="C766" s="138" t="s">
        <v>1377</v>
      </c>
      <c r="D766" s="138" t="s">
        <v>1383</v>
      </c>
      <c r="E766" s="138" t="s">
        <v>1374</v>
      </c>
      <c r="F766" s="138"/>
      <c r="G766" s="138" t="s">
        <v>380</v>
      </c>
      <c r="H766" s="138">
        <v>1</v>
      </c>
      <c r="I766" s="138" t="s">
        <v>195</v>
      </c>
      <c r="J766" s="138">
        <v>2030</v>
      </c>
      <c r="K766" s="139">
        <v>1.298701298701299E-2</v>
      </c>
    </row>
    <row r="767" spans="1:11" x14ac:dyDescent="0.25">
      <c r="A767" s="138" t="s">
        <v>1351</v>
      </c>
      <c r="B767" s="138" t="s">
        <v>1352</v>
      </c>
      <c r="C767" s="138" t="s">
        <v>1377</v>
      </c>
      <c r="D767" s="138" t="s">
        <v>1383</v>
      </c>
      <c r="E767" s="138" t="s">
        <v>1374</v>
      </c>
      <c r="F767" s="138"/>
      <c r="G767" s="138" t="s">
        <v>380</v>
      </c>
      <c r="H767" s="138">
        <v>1</v>
      </c>
      <c r="I767" s="138" t="s">
        <v>195</v>
      </c>
      <c r="J767" s="138">
        <v>2040</v>
      </c>
      <c r="K767" s="139">
        <v>1.2999999999999999E-2</v>
      </c>
    </row>
    <row r="768" spans="1:11" x14ac:dyDescent="0.25">
      <c r="A768" s="138" t="s">
        <v>1351</v>
      </c>
      <c r="B768" s="138" t="s">
        <v>1352</v>
      </c>
      <c r="C768" s="138" t="s">
        <v>1377</v>
      </c>
      <c r="D768" s="138" t="s">
        <v>1383</v>
      </c>
      <c r="E768" s="138" t="s">
        <v>1374</v>
      </c>
      <c r="F768" s="138"/>
      <c r="G768" s="138" t="s">
        <v>380</v>
      </c>
      <c r="H768" s="138">
        <v>1</v>
      </c>
      <c r="I768" s="138" t="s">
        <v>195</v>
      </c>
      <c r="J768" s="138">
        <v>2050</v>
      </c>
      <c r="K768" s="139">
        <v>1.298701298701299E-2</v>
      </c>
    </row>
    <row r="769" spans="1:11" x14ac:dyDescent="0.25">
      <c r="A769" s="138" t="s">
        <v>1384</v>
      </c>
      <c r="B769" s="138" t="s">
        <v>1385</v>
      </c>
      <c r="C769" s="138" t="s">
        <v>196</v>
      </c>
      <c r="D769" s="138" t="s">
        <v>1386</v>
      </c>
      <c r="E769" s="138" t="s">
        <v>1387</v>
      </c>
      <c r="F769" s="138"/>
      <c r="G769" s="138" t="s">
        <v>369</v>
      </c>
      <c r="H769" s="138"/>
      <c r="I769" s="138" t="s">
        <v>990</v>
      </c>
      <c r="J769" s="138">
        <v>2020</v>
      </c>
      <c r="K769" s="139">
        <v>20.526552655265519</v>
      </c>
    </row>
    <row r="770" spans="1:11" x14ac:dyDescent="0.25">
      <c r="A770" s="138" t="s">
        <v>1384</v>
      </c>
      <c r="B770" s="138" t="s">
        <v>1385</v>
      </c>
      <c r="C770" s="138" t="s">
        <v>196</v>
      </c>
      <c r="D770" s="138" t="s">
        <v>1386</v>
      </c>
      <c r="E770" s="138" t="s">
        <v>1387</v>
      </c>
      <c r="F770" s="138"/>
      <c r="G770" s="138" t="s">
        <v>369</v>
      </c>
      <c r="H770" s="138"/>
      <c r="I770" s="138" t="s">
        <v>990</v>
      </c>
      <c r="J770" s="138">
        <v>2050</v>
      </c>
      <c r="K770" s="139">
        <v>12.251725172517251</v>
      </c>
    </row>
    <row r="771" spans="1:11" x14ac:dyDescent="0.25">
      <c r="A771" s="138" t="s">
        <v>1384</v>
      </c>
      <c r="B771" s="138" t="s">
        <v>1385</v>
      </c>
      <c r="C771" s="138" t="s">
        <v>196</v>
      </c>
      <c r="D771" s="138" t="s">
        <v>1386</v>
      </c>
      <c r="E771" s="138" t="s">
        <v>1387</v>
      </c>
      <c r="F771" s="138"/>
      <c r="G771" s="138" t="s">
        <v>369</v>
      </c>
      <c r="H771" s="138"/>
      <c r="I771" s="138" t="s">
        <v>991</v>
      </c>
      <c r="J771" s="138">
        <v>2020</v>
      </c>
      <c r="K771" s="139">
        <v>12.251725172517251</v>
      </c>
    </row>
    <row r="772" spans="1:11" x14ac:dyDescent="0.25">
      <c r="A772" s="138" t="s">
        <v>1384</v>
      </c>
      <c r="B772" s="138" t="s">
        <v>1385</v>
      </c>
      <c r="C772" s="138" t="s">
        <v>196</v>
      </c>
      <c r="D772" s="138" t="s">
        <v>1386</v>
      </c>
      <c r="E772" s="138" t="s">
        <v>1387</v>
      </c>
      <c r="F772" s="138"/>
      <c r="G772" s="138" t="s">
        <v>369</v>
      </c>
      <c r="H772" s="138"/>
      <c r="I772" s="138" t="s">
        <v>991</v>
      </c>
      <c r="J772" s="138">
        <v>2050</v>
      </c>
      <c r="K772" s="139">
        <v>0.43054305430543138</v>
      </c>
    </row>
    <row r="773" spans="1:11" x14ac:dyDescent="0.25">
      <c r="A773" s="138" t="s">
        <v>1384</v>
      </c>
      <c r="B773" s="138" t="s">
        <v>1385</v>
      </c>
      <c r="C773" s="138" t="s">
        <v>196</v>
      </c>
      <c r="D773" s="138" t="s">
        <v>1386</v>
      </c>
      <c r="E773" s="138" t="s">
        <v>1387</v>
      </c>
      <c r="F773" s="138"/>
      <c r="G773" s="138" t="s">
        <v>369</v>
      </c>
      <c r="H773" s="138"/>
      <c r="I773" s="138" t="s">
        <v>195</v>
      </c>
      <c r="J773" s="138">
        <v>2020</v>
      </c>
      <c r="K773" s="139">
        <v>16.38913891389139</v>
      </c>
    </row>
    <row r="774" spans="1:11" x14ac:dyDescent="0.25">
      <c r="A774" s="138" t="s">
        <v>1384</v>
      </c>
      <c r="B774" s="138" t="s">
        <v>1385</v>
      </c>
      <c r="C774" s="138" t="s">
        <v>196</v>
      </c>
      <c r="D774" s="138" t="s">
        <v>1386</v>
      </c>
      <c r="E774" s="138" t="s">
        <v>1387</v>
      </c>
      <c r="F774" s="138"/>
      <c r="G774" s="138" t="s">
        <v>369</v>
      </c>
      <c r="H774" s="138"/>
      <c r="I774" s="138" t="s">
        <v>195</v>
      </c>
      <c r="J774" s="138">
        <v>2030</v>
      </c>
      <c r="K774" s="139">
        <v>14.61596159615962</v>
      </c>
    </row>
    <row r="775" spans="1:11" x14ac:dyDescent="0.25">
      <c r="A775" s="138" t="s">
        <v>1384</v>
      </c>
      <c r="B775" s="138" t="s">
        <v>1385</v>
      </c>
      <c r="C775" s="138" t="s">
        <v>196</v>
      </c>
      <c r="D775" s="138" t="s">
        <v>1386</v>
      </c>
      <c r="E775" s="138" t="s">
        <v>1387</v>
      </c>
      <c r="F775" s="138"/>
      <c r="G775" s="138" t="s">
        <v>369</v>
      </c>
      <c r="H775" s="138"/>
      <c r="I775" s="138" t="s">
        <v>195</v>
      </c>
      <c r="J775" s="138">
        <v>2040</v>
      </c>
      <c r="K775" s="139">
        <v>10.478547854785489</v>
      </c>
    </row>
    <row r="776" spans="1:11" x14ac:dyDescent="0.25">
      <c r="A776" s="138" t="s">
        <v>1384</v>
      </c>
      <c r="B776" s="138" t="s">
        <v>1385</v>
      </c>
      <c r="C776" s="138" t="s">
        <v>196</v>
      </c>
      <c r="D776" s="138" t="s">
        <v>1386</v>
      </c>
      <c r="E776" s="138" t="s">
        <v>1387</v>
      </c>
      <c r="F776" s="138"/>
      <c r="G776" s="138" t="s">
        <v>369</v>
      </c>
      <c r="H776" s="138"/>
      <c r="I776" s="138" t="s">
        <v>195</v>
      </c>
      <c r="J776" s="138">
        <v>2050</v>
      </c>
      <c r="K776" s="139">
        <v>6.3411341134113428</v>
      </c>
    </row>
    <row r="777" spans="1:11" x14ac:dyDescent="0.25">
      <c r="A777" s="138" t="s">
        <v>1384</v>
      </c>
      <c r="B777" s="138" t="s">
        <v>1385</v>
      </c>
      <c r="C777" s="138" t="s">
        <v>196</v>
      </c>
      <c r="D777" s="138" t="s">
        <v>1388</v>
      </c>
      <c r="E777" s="138" t="s">
        <v>1387</v>
      </c>
      <c r="F777" s="138"/>
      <c r="G777" s="138" t="s">
        <v>200</v>
      </c>
      <c r="H777" s="138"/>
      <c r="I777" s="138" t="s">
        <v>990</v>
      </c>
      <c r="J777" s="138">
        <v>2020</v>
      </c>
      <c r="K777" s="139">
        <v>5</v>
      </c>
    </row>
    <row r="778" spans="1:11" x14ac:dyDescent="0.25">
      <c r="A778" s="138" t="s">
        <v>1384</v>
      </c>
      <c r="B778" s="138" t="s">
        <v>1385</v>
      </c>
      <c r="C778" s="138" t="s">
        <v>196</v>
      </c>
      <c r="D778" s="138" t="s">
        <v>1388</v>
      </c>
      <c r="E778" s="138" t="s">
        <v>1387</v>
      </c>
      <c r="F778" s="138"/>
      <c r="G778" s="138" t="s">
        <v>200</v>
      </c>
      <c r="H778" s="138"/>
      <c r="I778" s="138" t="s">
        <v>990</v>
      </c>
      <c r="J778" s="138">
        <v>2050</v>
      </c>
      <c r="K778" s="139">
        <v>5</v>
      </c>
    </row>
    <row r="779" spans="1:11" x14ac:dyDescent="0.25">
      <c r="A779" s="138" t="s">
        <v>1384</v>
      </c>
      <c r="B779" s="138" t="s">
        <v>1385</v>
      </c>
      <c r="C779" s="138" t="s">
        <v>196</v>
      </c>
      <c r="D779" s="138" t="s">
        <v>1388</v>
      </c>
      <c r="E779" s="138" t="s">
        <v>1387</v>
      </c>
      <c r="F779" s="138"/>
      <c r="G779" s="138" t="s">
        <v>200</v>
      </c>
      <c r="H779" s="138"/>
      <c r="I779" s="138" t="s">
        <v>991</v>
      </c>
      <c r="J779" s="138">
        <v>2020</v>
      </c>
      <c r="K779" s="139">
        <v>5</v>
      </c>
    </row>
    <row r="780" spans="1:11" x14ac:dyDescent="0.25">
      <c r="A780" s="138" t="s">
        <v>1384</v>
      </c>
      <c r="B780" s="138" t="s">
        <v>1385</v>
      </c>
      <c r="C780" s="138" t="s">
        <v>196</v>
      </c>
      <c r="D780" s="138" t="s">
        <v>1388</v>
      </c>
      <c r="E780" s="138" t="s">
        <v>1387</v>
      </c>
      <c r="F780" s="138"/>
      <c r="G780" s="138" t="s">
        <v>200</v>
      </c>
      <c r="H780" s="138"/>
      <c r="I780" s="138" t="s">
        <v>991</v>
      </c>
      <c r="J780" s="138">
        <v>2050</v>
      </c>
      <c r="K780" s="139">
        <v>5</v>
      </c>
    </row>
    <row r="781" spans="1:11" x14ac:dyDescent="0.25">
      <c r="A781" s="138" t="s">
        <v>1384</v>
      </c>
      <c r="B781" s="138" t="s">
        <v>1385</v>
      </c>
      <c r="C781" s="138" t="s">
        <v>196</v>
      </c>
      <c r="D781" s="138" t="s">
        <v>1388</v>
      </c>
      <c r="E781" s="138" t="s">
        <v>1387</v>
      </c>
      <c r="F781" s="138"/>
      <c r="G781" s="138" t="s">
        <v>200</v>
      </c>
      <c r="H781" s="138"/>
      <c r="I781" s="138" t="s">
        <v>195</v>
      </c>
      <c r="J781" s="138">
        <v>2020</v>
      </c>
      <c r="K781" s="139">
        <v>5</v>
      </c>
    </row>
    <row r="782" spans="1:11" x14ac:dyDescent="0.25">
      <c r="A782" s="138" t="s">
        <v>1384</v>
      </c>
      <c r="B782" s="138" t="s">
        <v>1385</v>
      </c>
      <c r="C782" s="138" t="s">
        <v>196</v>
      </c>
      <c r="D782" s="138" t="s">
        <v>1388</v>
      </c>
      <c r="E782" s="138" t="s">
        <v>1387</v>
      </c>
      <c r="F782" s="138"/>
      <c r="G782" s="138" t="s">
        <v>200</v>
      </c>
      <c r="H782" s="138"/>
      <c r="I782" s="138" t="s">
        <v>195</v>
      </c>
      <c r="J782" s="138">
        <v>2030</v>
      </c>
      <c r="K782" s="139">
        <v>5</v>
      </c>
    </row>
    <row r="783" spans="1:11" x14ac:dyDescent="0.25">
      <c r="A783" s="138" t="s">
        <v>1384</v>
      </c>
      <c r="B783" s="138" t="s">
        <v>1385</v>
      </c>
      <c r="C783" s="138" t="s">
        <v>196</v>
      </c>
      <c r="D783" s="138" t="s">
        <v>1388</v>
      </c>
      <c r="E783" s="138" t="s">
        <v>1387</v>
      </c>
      <c r="F783" s="138"/>
      <c r="G783" s="138" t="s">
        <v>200</v>
      </c>
      <c r="H783" s="138"/>
      <c r="I783" s="138" t="s">
        <v>195</v>
      </c>
      <c r="J783" s="138">
        <v>2040</v>
      </c>
      <c r="K783" s="139">
        <v>5</v>
      </c>
    </row>
    <row r="784" spans="1:11" x14ac:dyDescent="0.25">
      <c r="A784" s="138" t="s">
        <v>1384</v>
      </c>
      <c r="B784" s="138" t="s">
        <v>1385</v>
      </c>
      <c r="C784" s="138" t="s">
        <v>196</v>
      </c>
      <c r="D784" s="138" t="s">
        <v>1388</v>
      </c>
      <c r="E784" s="138" t="s">
        <v>1387</v>
      </c>
      <c r="F784" s="138"/>
      <c r="G784" s="138" t="s">
        <v>200</v>
      </c>
      <c r="H784" s="138"/>
      <c r="I784" s="138" t="s">
        <v>195</v>
      </c>
      <c r="J784" s="138">
        <v>2050</v>
      </c>
      <c r="K784" s="139">
        <v>5</v>
      </c>
    </row>
    <row r="785" spans="1:11" x14ac:dyDescent="0.25">
      <c r="A785" s="138" t="s">
        <v>1384</v>
      </c>
      <c r="B785" s="138" t="s">
        <v>1385</v>
      </c>
      <c r="C785" s="138" t="s">
        <v>196</v>
      </c>
      <c r="D785" s="138" t="s">
        <v>201</v>
      </c>
      <c r="E785" s="138" t="s">
        <v>203</v>
      </c>
      <c r="F785" s="138"/>
      <c r="G785" s="138" t="s">
        <v>1389</v>
      </c>
      <c r="H785" s="138"/>
      <c r="I785" s="138" t="s">
        <v>990</v>
      </c>
      <c r="J785" s="138">
        <v>2020</v>
      </c>
      <c r="K785" s="139">
        <v>0.33</v>
      </c>
    </row>
    <row r="786" spans="1:11" x14ac:dyDescent="0.25">
      <c r="A786" s="138" t="s">
        <v>1384</v>
      </c>
      <c r="B786" s="138" t="s">
        <v>1385</v>
      </c>
      <c r="C786" s="138" t="s">
        <v>196</v>
      </c>
      <c r="D786" s="138" t="s">
        <v>201</v>
      </c>
      <c r="E786" s="138" t="s">
        <v>203</v>
      </c>
      <c r="F786" s="138"/>
      <c r="G786" s="138" t="s">
        <v>1389</v>
      </c>
      <c r="H786" s="138"/>
      <c r="I786" s="138" t="s">
        <v>990</v>
      </c>
      <c r="J786" s="138">
        <v>2050</v>
      </c>
      <c r="K786" s="139">
        <v>0.33</v>
      </c>
    </row>
    <row r="787" spans="1:11" x14ac:dyDescent="0.25">
      <c r="A787" s="138" t="s">
        <v>1384</v>
      </c>
      <c r="B787" s="138" t="s">
        <v>1385</v>
      </c>
      <c r="C787" s="138" t="s">
        <v>196</v>
      </c>
      <c r="D787" s="138" t="s">
        <v>201</v>
      </c>
      <c r="E787" s="138" t="s">
        <v>203</v>
      </c>
      <c r="F787" s="138"/>
      <c r="G787" s="138" t="s">
        <v>1389</v>
      </c>
      <c r="H787" s="138"/>
      <c r="I787" s="138" t="s">
        <v>991</v>
      </c>
      <c r="J787" s="138">
        <v>2020</v>
      </c>
      <c r="K787" s="139">
        <v>0.33</v>
      </c>
    </row>
    <row r="788" spans="1:11" x14ac:dyDescent="0.25">
      <c r="A788" s="138" t="s">
        <v>1384</v>
      </c>
      <c r="B788" s="138" t="s">
        <v>1385</v>
      </c>
      <c r="C788" s="138" t="s">
        <v>196</v>
      </c>
      <c r="D788" s="138" t="s">
        <v>201</v>
      </c>
      <c r="E788" s="138" t="s">
        <v>203</v>
      </c>
      <c r="F788" s="138"/>
      <c r="G788" s="138" t="s">
        <v>1389</v>
      </c>
      <c r="H788" s="138"/>
      <c r="I788" s="138" t="s">
        <v>991</v>
      </c>
      <c r="J788" s="138">
        <v>2050</v>
      </c>
      <c r="K788" s="139">
        <v>0.33</v>
      </c>
    </row>
    <row r="789" spans="1:11" x14ac:dyDescent="0.25">
      <c r="A789" s="138" t="s">
        <v>1384</v>
      </c>
      <c r="B789" s="138" t="s">
        <v>1385</v>
      </c>
      <c r="C789" s="138" t="s">
        <v>196</v>
      </c>
      <c r="D789" s="138" t="s">
        <v>201</v>
      </c>
      <c r="E789" s="138" t="s">
        <v>203</v>
      </c>
      <c r="F789" s="138"/>
      <c r="G789" s="138" t="s">
        <v>1389</v>
      </c>
      <c r="H789" s="138"/>
      <c r="I789" s="138" t="s">
        <v>195</v>
      </c>
      <c r="J789" s="138">
        <v>2020</v>
      </c>
      <c r="K789" s="139">
        <v>0.33</v>
      </c>
    </row>
    <row r="790" spans="1:11" x14ac:dyDescent="0.25">
      <c r="A790" s="138" t="s">
        <v>1384</v>
      </c>
      <c r="B790" s="138" t="s">
        <v>1385</v>
      </c>
      <c r="C790" s="138" t="s">
        <v>196</v>
      </c>
      <c r="D790" s="138" t="s">
        <v>201</v>
      </c>
      <c r="E790" s="138" t="s">
        <v>203</v>
      </c>
      <c r="F790" s="138"/>
      <c r="G790" s="138" t="s">
        <v>1389</v>
      </c>
      <c r="H790" s="138"/>
      <c r="I790" s="138" t="s">
        <v>195</v>
      </c>
      <c r="J790" s="138">
        <v>2030</v>
      </c>
      <c r="K790" s="139">
        <v>0.33</v>
      </c>
    </row>
    <row r="791" spans="1:11" x14ac:dyDescent="0.25">
      <c r="A791" s="138" t="s">
        <v>1384</v>
      </c>
      <c r="B791" s="138" t="s">
        <v>1385</v>
      </c>
      <c r="C791" s="138" t="s">
        <v>196</v>
      </c>
      <c r="D791" s="138" t="s">
        <v>201</v>
      </c>
      <c r="E791" s="138" t="s">
        <v>203</v>
      </c>
      <c r="F791" s="138"/>
      <c r="G791" s="138" t="s">
        <v>1389</v>
      </c>
      <c r="H791" s="138"/>
      <c r="I791" s="138" t="s">
        <v>195</v>
      </c>
      <c r="J791" s="138">
        <v>2040</v>
      </c>
      <c r="K791" s="139">
        <v>0.33</v>
      </c>
    </row>
    <row r="792" spans="1:11" x14ac:dyDescent="0.25">
      <c r="A792" s="138" t="s">
        <v>1384</v>
      </c>
      <c r="B792" s="138" t="s">
        <v>1385</v>
      </c>
      <c r="C792" s="138" t="s">
        <v>196</v>
      </c>
      <c r="D792" s="138" t="s">
        <v>201</v>
      </c>
      <c r="E792" s="138" t="s">
        <v>203</v>
      </c>
      <c r="F792" s="138"/>
      <c r="G792" s="138" t="s">
        <v>1389</v>
      </c>
      <c r="H792" s="138"/>
      <c r="I792" s="138" t="s">
        <v>195</v>
      </c>
      <c r="J792" s="138">
        <v>2050</v>
      </c>
      <c r="K792" s="139">
        <v>0.33</v>
      </c>
    </row>
    <row r="793" spans="1:11" x14ac:dyDescent="0.25">
      <c r="A793" s="138" t="s">
        <v>1384</v>
      </c>
      <c r="B793" s="138" t="s">
        <v>1385</v>
      </c>
      <c r="C793" s="138" t="s">
        <v>196</v>
      </c>
      <c r="D793" s="138" t="s">
        <v>1390</v>
      </c>
      <c r="E793" s="138" t="s">
        <v>1391</v>
      </c>
      <c r="F793" s="138"/>
      <c r="G793" s="138"/>
      <c r="H793" s="138"/>
      <c r="I793" s="138" t="s">
        <v>990</v>
      </c>
      <c r="J793" s="138">
        <v>2020</v>
      </c>
      <c r="K793" s="139">
        <v>100</v>
      </c>
    </row>
    <row r="794" spans="1:11" x14ac:dyDescent="0.25">
      <c r="A794" s="138" t="s">
        <v>1384</v>
      </c>
      <c r="B794" s="138" t="s">
        <v>1385</v>
      </c>
      <c r="C794" s="138" t="s">
        <v>196</v>
      </c>
      <c r="D794" s="138" t="s">
        <v>1390</v>
      </c>
      <c r="E794" s="138" t="s">
        <v>1391</v>
      </c>
      <c r="F794" s="138"/>
      <c r="G794" s="138"/>
      <c r="H794" s="138"/>
      <c r="I794" s="138" t="s">
        <v>990</v>
      </c>
      <c r="J794" s="138">
        <v>2050</v>
      </c>
      <c r="K794" s="139">
        <v>100</v>
      </c>
    </row>
    <row r="795" spans="1:11" x14ac:dyDescent="0.25">
      <c r="A795" s="138" t="s">
        <v>1384</v>
      </c>
      <c r="B795" s="138" t="s">
        <v>1385</v>
      </c>
      <c r="C795" s="138" t="s">
        <v>196</v>
      </c>
      <c r="D795" s="138" t="s">
        <v>1390</v>
      </c>
      <c r="E795" s="138" t="s">
        <v>1391</v>
      </c>
      <c r="F795" s="138"/>
      <c r="G795" s="138"/>
      <c r="H795" s="138"/>
      <c r="I795" s="138" t="s">
        <v>991</v>
      </c>
      <c r="J795" s="138">
        <v>2020</v>
      </c>
      <c r="K795" s="139">
        <v>100</v>
      </c>
    </row>
    <row r="796" spans="1:11" x14ac:dyDescent="0.25">
      <c r="A796" s="138" t="s">
        <v>1384</v>
      </c>
      <c r="B796" s="138" t="s">
        <v>1385</v>
      </c>
      <c r="C796" s="138" t="s">
        <v>196</v>
      </c>
      <c r="D796" s="138" t="s">
        <v>1390</v>
      </c>
      <c r="E796" s="138" t="s">
        <v>1391</v>
      </c>
      <c r="F796" s="138"/>
      <c r="G796" s="138"/>
      <c r="H796" s="138"/>
      <c r="I796" s="138" t="s">
        <v>991</v>
      </c>
      <c r="J796" s="138">
        <v>2050</v>
      </c>
      <c r="K796" s="139">
        <v>100</v>
      </c>
    </row>
    <row r="797" spans="1:11" x14ac:dyDescent="0.25">
      <c r="A797" s="138" t="s">
        <v>1384</v>
      </c>
      <c r="B797" s="138" t="s">
        <v>1385</v>
      </c>
      <c r="C797" s="138" t="s">
        <v>196</v>
      </c>
      <c r="D797" s="138" t="s">
        <v>1390</v>
      </c>
      <c r="E797" s="138" t="s">
        <v>1391</v>
      </c>
      <c r="F797" s="138"/>
      <c r="G797" s="138"/>
      <c r="H797" s="138"/>
      <c r="I797" s="138" t="s">
        <v>195</v>
      </c>
      <c r="J797" s="138">
        <v>2020</v>
      </c>
      <c r="K797" s="139">
        <v>100</v>
      </c>
    </row>
    <row r="798" spans="1:11" x14ac:dyDescent="0.25">
      <c r="A798" s="138" t="s">
        <v>1384</v>
      </c>
      <c r="B798" s="138" t="s">
        <v>1385</v>
      </c>
      <c r="C798" s="138" t="s">
        <v>196</v>
      </c>
      <c r="D798" s="138" t="s">
        <v>1390</v>
      </c>
      <c r="E798" s="138" t="s">
        <v>1391</v>
      </c>
      <c r="F798" s="138"/>
      <c r="G798" s="138"/>
      <c r="H798" s="138"/>
      <c r="I798" s="138" t="s">
        <v>195</v>
      </c>
      <c r="J798" s="138">
        <v>2030</v>
      </c>
      <c r="K798" s="139">
        <v>100</v>
      </c>
    </row>
    <row r="799" spans="1:11" x14ac:dyDescent="0.25">
      <c r="A799" s="138" t="s">
        <v>1384</v>
      </c>
      <c r="B799" s="138" t="s">
        <v>1385</v>
      </c>
      <c r="C799" s="138" t="s">
        <v>196</v>
      </c>
      <c r="D799" s="138" t="s">
        <v>1390</v>
      </c>
      <c r="E799" s="138" t="s">
        <v>1391</v>
      </c>
      <c r="F799" s="138"/>
      <c r="G799" s="138"/>
      <c r="H799" s="138"/>
      <c r="I799" s="138" t="s">
        <v>195</v>
      </c>
      <c r="J799" s="138">
        <v>2040</v>
      </c>
      <c r="K799" s="139">
        <v>100</v>
      </c>
    </row>
    <row r="800" spans="1:11" x14ac:dyDescent="0.25">
      <c r="A800" s="138" t="s">
        <v>1384</v>
      </c>
      <c r="B800" s="138" t="s">
        <v>1385</v>
      </c>
      <c r="C800" s="138" t="s">
        <v>196</v>
      </c>
      <c r="D800" s="138" t="s">
        <v>1390</v>
      </c>
      <c r="E800" s="138" t="s">
        <v>1391</v>
      </c>
      <c r="F800" s="138"/>
      <c r="G800" s="138"/>
      <c r="H800" s="138"/>
      <c r="I800" s="138" t="s">
        <v>195</v>
      </c>
      <c r="J800" s="138">
        <v>2050</v>
      </c>
      <c r="K800" s="139">
        <v>100</v>
      </c>
    </row>
    <row r="801" spans="1:11" x14ac:dyDescent="0.25">
      <c r="A801" s="138" t="s">
        <v>1384</v>
      </c>
      <c r="B801" s="138" t="s">
        <v>1385</v>
      </c>
      <c r="C801" s="138" t="s">
        <v>196</v>
      </c>
      <c r="D801" s="138" t="s">
        <v>1218</v>
      </c>
      <c r="E801" s="138" t="s">
        <v>1206</v>
      </c>
      <c r="F801" s="138"/>
      <c r="G801" s="138" t="s">
        <v>211</v>
      </c>
      <c r="H801" s="138"/>
      <c r="I801" s="138" t="s">
        <v>990</v>
      </c>
      <c r="J801" s="138">
        <v>2020</v>
      </c>
      <c r="K801" s="139">
        <v>2</v>
      </c>
    </row>
    <row r="802" spans="1:11" x14ac:dyDescent="0.25">
      <c r="A802" s="138" t="s">
        <v>1384</v>
      </c>
      <c r="B802" s="138" t="s">
        <v>1385</v>
      </c>
      <c r="C802" s="138" t="s">
        <v>196</v>
      </c>
      <c r="D802" s="138" t="s">
        <v>1218</v>
      </c>
      <c r="E802" s="138" t="s">
        <v>1206</v>
      </c>
      <c r="F802" s="138"/>
      <c r="G802" s="138" t="s">
        <v>211</v>
      </c>
      <c r="H802" s="138"/>
      <c r="I802" s="138" t="s">
        <v>990</v>
      </c>
      <c r="J802" s="138">
        <v>2050</v>
      </c>
      <c r="K802" s="139">
        <v>2</v>
      </c>
    </row>
    <row r="803" spans="1:11" x14ac:dyDescent="0.25">
      <c r="A803" s="138" t="s">
        <v>1384</v>
      </c>
      <c r="B803" s="138" t="s">
        <v>1385</v>
      </c>
      <c r="C803" s="138" t="s">
        <v>196</v>
      </c>
      <c r="D803" s="138" t="s">
        <v>1218</v>
      </c>
      <c r="E803" s="138" t="s">
        <v>1206</v>
      </c>
      <c r="F803" s="138"/>
      <c r="G803" s="138" t="s">
        <v>211</v>
      </c>
      <c r="H803" s="138"/>
      <c r="I803" s="138" t="s">
        <v>991</v>
      </c>
      <c r="J803" s="138">
        <v>2020</v>
      </c>
      <c r="K803" s="139">
        <v>2</v>
      </c>
    </row>
    <row r="804" spans="1:11" x14ac:dyDescent="0.25">
      <c r="A804" s="138" t="s">
        <v>1384</v>
      </c>
      <c r="B804" s="138" t="s">
        <v>1385</v>
      </c>
      <c r="C804" s="138" t="s">
        <v>196</v>
      </c>
      <c r="D804" s="138" t="s">
        <v>1218</v>
      </c>
      <c r="E804" s="138" t="s">
        <v>1206</v>
      </c>
      <c r="F804" s="138"/>
      <c r="G804" s="138" t="s">
        <v>211</v>
      </c>
      <c r="H804" s="138"/>
      <c r="I804" s="138" t="s">
        <v>991</v>
      </c>
      <c r="J804" s="138">
        <v>2050</v>
      </c>
      <c r="K804" s="139">
        <v>2</v>
      </c>
    </row>
    <row r="805" spans="1:11" x14ac:dyDescent="0.25">
      <c r="A805" s="138" t="s">
        <v>1384</v>
      </c>
      <c r="B805" s="138" t="s">
        <v>1385</v>
      </c>
      <c r="C805" s="138" t="s">
        <v>196</v>
      </c>
      <c r="D805" s="138" t="s">
        <v>1218</v>
      </c>
      <c r="E805" s="138" t="s">
        <v>1206</v>
      </c>
      <c r="F805" s="138"/>
      <c r="G805" s="138" t="s">
        <v>211</v>
      </c>
      <c r="H805" s="138"/>
      <c r="I805" s="138" t="s">
        <v>195</v>
      </c>
      <c r="J805" s="138">
        <v>2020</v>
      </c>
      <c r="K805" s="139">
        <v>2</v>
      </c>
    </row>
    <row r="806" spans="1:11" x14ac:dyDescent="0.25">
      <c r="A806" s="138" t="s">
        <v>1384</v>
      </c>
      <c r="B806" s="138" t="s">
        <v>1385</v>
      </c>
      <c r="C806" s="138" t="s">
        <v>196</v>
      </c>
      <c r="D806" s="138" t="s">
        <v>1218</v>
      </c>
      <c r="E806" s="138" t="s">
        <v>1206</v>
      </c>
      <c r="F806" s="138"/>
      <c r="G806" s="138" t="s">
        <v>211</v>
      </c>
      <c r="H806" s="138"/>
      <c r="I806" s="138" t="s">
        <v>195</v>
      </c>
      <c r="J806" s="138">
        <v>2030</v>
      </c>
      <c r="K806" s="139">
        <v>2</v>
      </c>
    </row>
    <row r="807" spans="1:11" x14ac:dyDescent="0.25">
      <c r="A807" s="138" t="s">
        <v>1384</v>
      </c>
      <c r="B807" s="138" t="s">
        <v>1385</v>
      </c>
      <c r="C807" s="138" t="s">
        <v>196</v>
      </c>
      <c r="D807" s="138" t="s">
        <v>1218</v>
      </c>
      <c r="E807" s="138" t="s">
        <v>1206</v>
      </c>
      <c r="F807" s="138"/>
      <c r="G807" s="138" t="s">
        <v>211</v>
      </c>
      <c r="H807" s="138"/>
      <c r="I807" s="138" t="s">
        <v>195</v>
      </c>
      <c r="J807" s="138">
        <v>2040</v>
      </c>
      <c r="K807" s="139">
        <v>2</v>
      </c>
    </row>
    <row r="808" spans="1:11" x14ac:dyDescent="0.25">
      <c r="A808" s="138" t="s">
        <v>1384</v>
      </c>
      <c r="B808" s="138" t="s">
        <v>1385</v>
      </c>
      <c r="C808" s="138" t="s">
        <v>196</v>
      </c>
      <c r="D808" s="138" t="s">
        <v>1218</v>
      </c>
      <c r="E808" s="138" t="s">
        <v>1206</v>
      </c>
      <c r="F808" s="138"/>
      <c r="G808" s="138" t="s">
        <v>211</v>
      </c>
      <c r="H808" s="138"/>
      <c r="I808" s="138" t="s">
        <v>195</v>
      </c>
      <c r="J808" s="138">
        <v>2050</v>
      </c>
      <c r="K808" s="139">
        <v>2</v>
      </c>
    </row>
    <row r="809" spans="1:11" x14ac:dyDescent="0.25">
      <c r="A809" s="138" t="s">
        <v>1384</v>
      </c>
      <c r="B809" s="138" t="s">
        <v>1385</v>
      </c>
      <c r="C809" s="138" t="s">
        <v>196</v>
      </c>
      <c r="D809" s="138" t="s">
        <v>1392</v>
      </c>
      <c r="E809" s="138" t="s">
        <v>1391</v>
      </c>
      <c r="F809" s="138"/>
      <c r="G809" s="138"/>
      <c r="H809" s="138"/>
      <c r="I809" s="138" t="s">
        <v>990</v>
      </c>
      <c r="J809" s="138">
        <v>2020</v>
      </c>
      <c r="K809" s="139">
        <v>25.526552655265519</v>
      </c>
    </row>
    <row r="810" spans="1:11" x14ac:dyDescent="0.25">
      <c r="A810" s="138" t="s">
        <v>1384</v>
      </c>
      <c r="B810" s="138" t="s">
        <v>1385</v>
      </c>
      <c r="C810" s="138" t="s">
        <v>196</v>
      </c>
      <c r="D810" s="138" t="s">
        <v>1392</v>
      </c>
      <c r="E810" s="138" t="s">
        <v>1391</v>
      </c>
      <c r="F810" s="138"/>
      <c r="G810" s="138"/>
      <c r="H810" s="138"/>
      <c r="I810" s="138" t="s">
        <v>990</v>
      </c>
      <c r="J810" s="138">
        <v>2050</v>
      </c>
      <c r="K810" s="139">
        <v>17.251725172517251</v>
      </c>
    </row>
    <row r="811" spans="1:11" x14ac:dyDescent="0.25">
      <c r="A811" s="138" t="s">
        <v>1384</v>
      </c>
      <c r="B811" s="138" t="s">
        <v>1385</v>
      </c>
      <c r="C811" s="138" t="s">
        <v>196</v>
      </c>
      <c r="D811" s="138" t="s">
        <v>1392</v>
      </c>
      <c r="E811" s="138" t="s">
        <v>1391</v>
      </c>
      <c r="F811" s="138"/>
      <c r="G811" s="138"/>
      <c r="H811" s="138"/>
      <c r="I811" s="138" t="s">
        <v>991</v>
      </c>
      <c r="J811" s="138">
        <v>2020</v>
      </c>
      <c r="K811" s="139">
        <v>17.251725172517251</v>
      </c>
    </row>
    <row r="812" spans="1:11" x14ac:dyDescent="0.25">
      <c r="A812" s="138" t="s">
        <v>1384</v>
      </c>
      <c r="B812" s="138" t="s">
        <v>1385</v>
      </c>
      <c r="C812" s="138" t="s">
        <v>196</v>
      </c>
      <c r="D812" s="138" t="s">
        <v>1392</v>
      </c>
      <c r="E812" s="138" t="s">
        <v>1391</v>
      </c>
      <c r="F812" s="138"/>
      <c r="G812" s="138"/>
      <c r="H812" s="138"/>
      <c r="I812" s="138" t="s">
        <v>991</v>
      </c>
      <c r="J812" s="138">
        <v>2050</v>
      </c>
      <c r="K812" s="139">
        <v>5.4305430543054314</v>
      </c>
    </row>
    <row r="813" spans="1:11" x14ac:dyDescent="0.25">
      <c r="A813" s="138" t="s">
        <v>1384</v>
      </c>
      <c r="B813" s="138" t="s">
        <v>1385</v>
      </c>
      <c r="C813" s="138" t="s">
        <v>196</v>
      </c>
      <c r="D813" s="138" t="s">
        <v>1392</v>
      </c>
      <c r="E813" s="138" t="s">
        <v>1391</v>
      </c>
      <c r="F813" s="138"/>
      <c r="G813" s="138"/>
      <c r="H813" s="138"/>
      <c r="I813" s="138" t="s">
        <v>195</v>
      </c>
      <c r="J813" s="138">
        <v>2020</v>
      </c>
      <c r="K813" s="139">
        <v>21.38913891389139</v>
      </c>
    </row>
    <row r="814" spans="1:11" x14ac:dyDescent="0.25">
      <c r="A814" s="138" t="s">
        <v>1384</v>
      </c>
      <c r="B814" s="138" t="s">
        <v>1385</v>
      </c>
      <c r="C814" s="138" t="s">
        <v>196</v>
      </c>
      <c r="D814" s="138" t="s">
        <v>1392</v>
      </c>
      <c r="E814" s="138" t="s">
        <v>1391</v>
      </c>
      <c r="F814" s="138"/>
      <c r="G814" s="138"/>
      <c r="H814" s="138"/>
      <c r="I814" s="138" t="s">
        <v>195</v>
      </c>
      <c r="J814" s="138">
        <v>2030</v>
      </c>
      <c r="K814" s="139">
        <v>19.615961596159622</v>
      </c>
    </row>
    <row r="815" spans="1:11" x14ac:dyDescent="0.25">
      <c r="A815" s="138" t="s">
        <v>1384</v>
      </c>
      <c r="B815" s="138" t="s">
        <v>1385</v>
      </c>
      <c r="C815" s="138" t="s">
        <v>196</v>
      </c>
      <c r="D815" s="138" t="s">
        <v>1392</v>
      </c>
      <c r="E815" s="138" t="s">
        <v>1391</v>
      </c>
      <c r="F815" s="138"/>
      <c r="G815" s="138"/>
      <c r="H815" s="138"/>
      <c r="I815" s="138" t="s">
        <v>195</v>
      </c>
      <c r="J815" s="138">
        <v>2040</v>
      </c>
      <c r="K815" s="139">
        <v>15.478547854785489</v>
      </c>
    </row>
    <row r="816" spans="1:11" x14ac:dyDescent="0.25">
      <c r="A816" s="138" t="s">
        <v>1384</v>
      </c>
      <c r="B816" s="138" t="s">
        <v>1385</v>
      </c>
      <c r="C816" s="138" t="s">
        <v>196</v>
      </c>
      <c r="D816" s="138" t="s">
        <v>1392</v>
      </c>
      <c r="E816" s="138" t="s">
        <v>1391</v>
      </c>
      <c r="F816" s="138"/>
      <c r="G816" s="138"/>
      <c r="H816" s="138"/>
      <c r="I816" s="138" t="s">
        <v>195</v>
      </c>
      <c r="J816" s="138">
        <v>2050</v>
      </c>
      <c r="K816" s="139">
        <v>11.341134113411339</v>
      </c>
    </row>
    <row r="817" spans="1:11" x14ac:dyDescent="0.25">
      <c r="A817" s="138" t="s">
        <v>1384</v>
      </c>
      <c r="B817" s="138" t="s">
        <v>1385</v>
      </c>
      <c r="C817" s="138" t="s">
        <v>196</v>
      </c>
      <c r="D817" s="138" t="s">
        <v>1393</v>
      </c>
      <c r="E817" s="138" t="s">
        <v>1391</v>
      </c>
      <c r="F817" s="138"/>
      <c r="G817" s="138" t="s">
        <v>228</v>
      </c>
      <c r="H817" s="138" t="s">
        <v>1114</v>
      </c>
      <c r="I817" s="138" t="s">
        <v>990</v>
      </c>
      <c r="J817" s="138">
        <v>2020</v>
      </c>
      <c r="K817" s="139">
        <v>63</v>
      </c>
    </row>
    <row r="818" spans="1:11" x14ac:dyDescent="0.25">
      <c r="A818" s="138" t="s">
        <v>1384</v>
      </c>
      <c r="B818" s="138" t="s">
        <v>1385</v>
      </c>
      <c r="C818" s="138" t="s">
        <v>196</v>
      </c>
      <c r="D818" s="138" t="s">
        <v>1393</v>
      </c>
      <c r="E818" s="138" t="s">
        <v>1391</v>
      </c>
      <c r="F818" s="138"/>
      <c r="G818" s="138" t="s">
        <v>228</v>
      </c>
      <c r="H818" s="138" t="s">
        <v>1114</v>
      </c>
      <c r="I818" s="138" t="s">
        <v>990</v>
      </c>
      <c r="J818" s="138">
        <v>2050</v>
      </c>
      <c r="K818" s="139">
        <v>70</v>
      </c>
    </row>
    <row r="819" spans="1:11" x14ac:dyDescent="0.25">
      <c r="A819" s="138" t="s">
        <v>1384</v>
      </c>
      <c r="B819" s="138" t="s">
        <v>1385</v>
      </c>
      <c r="C819" s="138" t="s">
        <v>196</v>
      </c>
      <c r="D819" s="138" t="s">
        <v>1393</v>
      </c>
      <c r="E819" s="138" t="s">
        <v>1391</v>
      </c>
      <c r="F819" s="138"/>
      <c r="G819" s="138" t="s">
        <v>228</v>
      </c>
      <c r="H819" s="138" t="s">
        <v>1114</v>
      </c>
      <c r="I819" s="138" t="s">
        <v>991</v>
      </c>
      <c r="J819" s="138">
        <v>2020</v>
      </c>
      <c r="K819" s="139">
        <v>70</v>
      </c>
    </row>
    <row r="820" spans="1:11" x14ac:dyDescent="0.25">
      <c r="A820" s="138" t="s">
        <v>1384</v>
      </c>
      <c r="B820" s="138" t="s">
        <v>1385</v>
      </c>
      <c r="C820" s="138" t="s">
        <v>196</v>
      </c>
      <c r="D820" s="138" t="s">
        <v>1393</v>
      </c>
      <c r="E820" s="138" t="s">
        <v>1391</v>
      </c>
      <c r="F820" s="138"/>
      <c r="G820" s="138" t="s">
        <v>228</v>
      </c>
      <c r="H820" s="138" t="s">
        <v>1114</v>
      </c>
      <c r="I820" s="138" t="s">
        <v>991</v>
      </c>
      <c r="J820" s="138">
        <v>2050</v>
      </c>
      <c r="K820" s="139">
        <v>80</v>
      </c>
    </row>
    <row r="821" spans="1:11" x14ac:dyDescent="0.25">
      <c r="A821" s="138" t="s">
        <v>1384</v>
      </c>
      <c r="B821" s="138" t="s">
        <v>1385</v>
      </c>
      <c r="C821" s="138" t="s">
        <v>196</v>
      </c>
      <c r="D821" s="138" t="s">
        <v>1393</v>
      </c>
      <c r="E821" s="138" t="s">
        <v>1391</v>
      </c>
      <c r="F821" s="138"/>
      <c r="G821" s="138" t="s">
        <v>228</v>
      </c>
      <c r="H821" s="138" t="s">
        <v>1114</v>
      </c>
      <c r="I821" s="138" t="s">
        <v>195</v>
      </c>
      <c r="J821" s="138">
        <v>2020</v>
      </c>
      <c r="K821" s="139">
        <v>66.5</v>
      </c>
    </row>
    <row r="822" spans="1:11" x14ac:dyDescent="0.25">
      <c r="A822" s="138" t="s">
        <v>1384</v>
      </c>
      <c r="B822" s="138" t="s">
        <v>1385</v>
      </c>
      <c r="C822" s="138" t="s">
        <v>196</v>
      </c>
      <c r="D822" s="138" t="s">
        <v>1393</v>
      </c>
      <c r="E822" s="138" t="s">
        <v>1391</v>
      </c>
      <c r="F822" s="138"/>
      <c r="G822" s="138" t="s">
        <v>228</v>
      </c>
      <c r="H822" s="138" t="s">
        <v>1114</v>
      </c>
      <c r="I822" s="138" t="s">
        <v>195</v>
      </c>
      <c r="J822" s="138">
        <v>2030</v>
      </c>
      <c r="K822" s="139">
        <v>68</v>
      </c>
    </row>
    <row r="823" spans="1:11" x14ac:dyDescent="0.25">
      <c r="A823" s="138" t="s">
        <v>1384</v>
      </c>
      <c r="B823" s="138" t="s">
        <v>1385</v>
      </c>
      <c r="C823" s="138" t="s">
        <v>196</v>
      </c>
      <c r="D823" s="138" t="s">
        <v>1393</v>
      </c>
      <c r="E823" s="138" t="s">
        <v>1391</v>
      </c>
      <c r="F823" s="138"/>
      <c r="G823" s="138" t="s">
        <v>228</v>
      </c>
      <c r="H823" s="138" t="s">
        <v>1114</v>
      </c>
      <c r="I823" s="138" t="s">
        <v>195</v>
      </c>
      <c r="J823" s="138">
        <v>2040</v>
      </c>
      <c r="K823" s="139">
        <v>71.5</v>
      </c>
    </row>
    <row r="824" spans="1:11" x14ac:dyDescent="0.25">
      <c r="A824" s="138" t="s">
        <v>1384</v>
      </c>
      <c r="B824" s="138" t="s">
        <v>1385</v>
      </c>
      <c r="C824" s="138" t="s">
        <v>196</v>
      </c>
      <c r="D824" s="138" t="s">
        <v>1393</v>
      </c>
      <c r="E824" s="138" t="s">
        <v>1391</v>
      </c>
      <c r="F824" s="138"/>
      <c r="G824" s="138" t="s">
        <v>228</v>
      </c>
      <c r="H824" s="138" t="s">
        <v>1114</v>
      </c>
      <c r="I824" s="138" t="s">
        <v>195</v>
      </c>
      <c r="J824" s="138">
        <v>2050</v>
      </c>
      <c r="K824" s="139">
        <v>75</v>
      </c>
    </row>
    <row r="825" spans="1:11" x14ac:dyDescent="0.25">
      <c r="A825" s="138" t="s">
        <v>1384</v>
      </c>
      <c r="B825" s="138" t="s">
        <v>1385</v>
      </c>
      <c r="C825" s="138" t="s">
        <v>196</v>
      </c>
      <c r="D825" s="138" t="s">
        <v>1394</v>
      </c>
      <c r="E825" s="138" t="s">
        <v>1395</v>
      </c>
      <c r="F825" s="138"/>
      <c r="G825" s="138" t="s">
        <v>228</v>
      </c>
      <c r="H825" s="138" t="s">
        <v>1114</v>
      </c>
      <c r="I825" s="138" t="s">
        <v>990</v>
      </c>
      <c r="J825" s="138">
        <v>2020</v>
      </c>
      <c r="K825" s="139">
        <v>18.9018901890189</v>
      </c>
    </row>
    <row r="826" spans="1:11" x14ac:dyDescent="0.25">
      <c r="A826" s="138" t="s">
        <v>1384</v>
      </c>
      <c r="B826" s="138" t="s">
        <v>1385</v>
      </c>
      <c r="C826" s="138" t="s">
        <v>196</v>
      </c>
      <c r="D826" s="138" t="s">
        <v>1394</v>
      </c>
      <c r="E826" s="138" t="s">
        <v>1395</v>
      </c>
      <c r="F826" s="138"/>
      <c r="G826" s="138" t="s">
        <v>228</v>
      </c>
      <c r="H826" s="138" t="s">
        <v>1114</v>
      </c>
      <c r="I826" s="138" t="s">
        <v>990</v>
      </c>
      <c r="J826" s="138">
        <v>2050</v>
      </c>
      <c r="K826" s="139">
        <v>21.002100210020998</v>
      </c>
    </row>
    <row r="827" spans="1:11" x14ac:dyDescent="0.25">
      <c r="A827" s="138" t="s">
        <v>1384</v>
      </c>
      <c r="B827" s="138" t="s">
        <v>1385</v>
      </c>
      <c r="C827" s="138" t="s">
        <v>196</v>
      </c>
      <c r="D827" s="138" t="s">
        <v>1394</v>
      </c>
      <c r="E827" s="138" t="s">
        <v>1395</v>
      </c>
      <c r="F827" s="138"/>
      <c r="G827" s="138" t="s">
        <v>228</v>
      </c>
      <c r="H827" s="138" t="s">
        <v>1114</v>
      </c>
      <c r="I827" s="138" t="s">
        <v>991</v>
      </c>
      <c r="J827" s="138">
        <v>2020</v>
      </c>
      <c r="K827" s="139">
        <v>21.002100210020998</v>
      </c>
    </row>
    <row r="828" spans="1:11" x14ac:dyDescent="0.25">
      <c r="A828" s="138" t="s">
        <v>1384</v>
      </c>
      <c r="B828" s="138" t="s">
        <v>1385</v>
      </c>
      <c r="C828" s="138" t="s">
        <v>196</v>
      </c>
      <c r="D828" s="138" t="s">
        <v>1394</v>
      </c>
      <c r="E828" s="138" t="s">
        <v>1395</v>
      </c>
      <c r="F828" s="138"/>
      <c r="G828" s="138" t="s">
        <v>228</v>
      </c>
      <c r="H828" s="138" t="s">
        <v>1114</v>
      </c>
      <c r="I828" s="138" t="s">
        <v>991</v>
      </c>
      <c r="J828" s="138">
        <v>2050</v>
      </c>
      <c r="K828" s="139">
        <v>24.002400240023999</v>
      </c>
    </row>
    <row r="829" spans="1:11" x14ac:dyDescent="0.25">
      <c r="A829" s="138" t="s">
        <v>1384</v>
      </c>
      <c r="B829" s="138" t="s">
        <v>1385</v>
      </c>
      <c r="C829" s="138" t="s">
        <v>196</v>
      </c>
      <c r="D829" s="138" t="s">
        <v>1394</v>
      </c>
      <c r="E829" s="138" t="s">
        <v>1395</v>
      </c>
      <c r="F829" s="138"/>
      <c r="G829" s="138" t="s">
        <v>228</v>
      </c>
      <c r="H829" s="138" t="s">
        <v>1114</v>
      </c>
      <c r="I829" s="138" t="s">
        <v>195</v>
      </c>
      <c r="J829" s="138">
        <v>2020</v>
      </c>
      <c r="K829" s="139">
        <v>19.951995199519949</v>
      </c>
    </row>
    <row r="830" spans="1:11" x14ac:dyDescent="0.25">
      <c r="A830" s="138" t="s">
        <v>1384</v>
      </c>
      <c r="B830" s="138" t="s">
        <v>1385</v>
      </c>
      <c r="C830" s="138" t="s">
        <v>196</v>
      </c>
      <c r="D830" s="138" t="s">
        <v>1394</v>
      </c>
      <c r="E830" s="138" t="s">
        <v>1395</v>
      </c>
      <c r="F830" s="138"/>
      <c r="G830" s="138" t="s">
        <v>228</v>
      </c>
      <c r="H830" s="138" t="s">
        <v>1114</v>
      </c>
      <c r="I830" s="138" t="s">
        <v>195</v>
      </c>
      <c r="J830" s="138">
        <v>2030</v>
      </c>
      <c r="K830" s="139">
        <v>20.402040204020398</v>
      </c>
    </row>
    <row r="831" spans="1:11" x14ac:dyDescent="0.25">
      <c r="A831" s="138" t="s">
        <v>1384</v>
      </c>
      <c r="B831" s="138" t="s">
        <v>1385</v>
      </c>
      <c r="C831" s="138" t="s">
        <v>196</v>
      </c>
      <c r="D831" s="138" t="s">
        <v>1394</v>
      </c>
      <c r="E831" s="138" t="s">
        <v>1395</v>
      </c>
      <c r="F831" s="138"/>
      <c r="G831" s="138" t="s">
        <v>228</v>
      </c>
      <c r="H831" s="138" t="s">
        <v>1114</v>
      </c>
      <c r="I831" s="138" t="s">
        <v>195</v>
      </c>
      <c r="J831" s="138">
        <v>2040</v>
      </c>
      <c r="K831" s="139">
        <v>21.452145214521451</v>
      </c>
    </row>
    <row r="832" spans="1:11" x14ac:dyDescent="0.25">
      <c r="A832" s="138" t="s">
        <v>1384</v>
      </c>
      <c r="B832" s="138" t="s">
        <v>1385</v>
      </c>
      <c r="C832" s="138" t="s">
        <v>196</v>
      </c>
      <c r="D832" s="138" t="s">
        <v>1394</v>
      </c>
      <c r="E832" s="138" t="s">
        <v>1395</v>
      </c>
      <c r="F832" s="138"/>
      <c r="G832" s="138" t="s">
        <v>228</v>
      </c>
      <c r="H832" s="138" t="s">
        <v>1114</v>
      </c>
      <c r="I832" s="138" t="s">
        <v>195</v>
      </c>
      <c r="J832" s="138">
        <v>2050</v>
      </c>
      <c r="K832" s="139">
        <v>22.5022502250225</v>
      </c>
    </row>
    <row r="833" spans="1:11" x14ac:dyDescent="0.25">
      <c r="A833" s="138" t="s">
        <v>1384</v>
      </c>
      <c r="B833" s="138" t="s">
        <v>1385</v>
      </c>
      <c r="C833" s="138" t="s">
        <v>196</v>
      </c>
      <c r="D833" s="138" t="s">
        <v>1219</v>
      </c>
      <c r="E833" s="138" t="s">
        <v>1220</v>
      </c>
      <c r="F833" s="138"/>
      <c r="G833" s="138" t="s">
        <v>211</v>
      </c>
      <c r="H833" s="138"/>
      <c r="I833" s="138" t="s">
        <v>990</v>
      </c>
      <c r="J833" s="138">
        <v>2020</v>
      </c>
      <c r="K833" s="139">
        <v>2</v>
      </c>
    </row>
    <row r="834" spans="1:11" x14ac:dyDescent="0.25">
      <c r="A834" s="138" t="s">
        <v>1384</v>
      </c>
      <c r="B834" s="138" t="s">
        <v>1385</v>
      </c>
      <c r="C834" s="138" t="s">
        <v>196</v>
      </c>
      <c r="D834" s="138" t="s">
        <v>1219</v>
      </c>
      <c r="E834" s="138" t="s">
        <v>1220</v>
      </c>
      <c r="F834" s="138"/>
      <c r="G834" s="138" t="s">
        <v>211</v>
      </c>
      <c r="H834" s="138"/>
      <c r="I834" s="138" t="s">
        <v>990</v>
      </c>
      <c r="J834" s="138">
        <v>2050</v>
      </c>
      <c r="K834" s="139">
        <v>2</v>
      </c>
    </row>
    <row r="835" spans="1:11" x14ac:dyDescent="0.25">
      <c r="A835" s="138" t="s">
        <v>1384</v>
      </c>
      <c r="B835" s="138" t="s">
        <v>1385</v>
      </c>
      <c r="C835" s="138" t="s">
        <v>196</v>
      </c>
      <c r="D835" s="138" t="s">
        <v>1219</v>
      </c>
      <c r="E835" s="138" t="s">
        <v>1220</v>
      </c>
      <c r="F835" s="138"/>
      <c r="G835" s="138" t="s">
        <v>211</v>
      </c>
      <c r="H835" s="138"/>
      <c r="I835" s="138" t="s">
        <v>991</v>
      </c>
      <c r="J835" s="138">
        <v>2020</v>
      </c>
      <c r="K835" s="139">
        <v>2</v>
      </c>
    </row>
    <row r="836" spans="1:11" x14ac:dyDescent="0.25">
      <c r="A836" s="138" t="s">
        <v>1384</v>
      </c>
      <c r="B836" s="138" t="s">
        <v>1385</v>
      </c>
      <c r="C836" s="138" t="s">
        <v>196</v>
      </c>
      <c r="D836" s="138" t="s">
        <v>1219</v>
      </c>
      <c r="E836" s="138" t="s">
        <v>1220</v>
      </c>
      <c r="F836" s="138"/>
      <c r="G836" s="138" t="s">
        <v>211</v>
      </c>
      <c r="H836" s="138"/>
      <c r="I836" s="138" t="s">
        <v>991</v>
      </c>
      <c r="J836" s="138">
        <v>2050</v>
      </c>
      <c r="K836" s="139">
        <v>2</v>
      </c>
    </row>
    <row r="837" spans="1:11" x14ac:dyDescent="0.25">
      <c r="A837" s="138" t="s">
        <v>1384</v>
      </c>
      <c r="B837" s="138" t="s">
        <v>1385</v>
      </c>
      <c r="C837" s="138" t="s">
        <v>196</v>
      </c>
      <c r="D837" s="138" t="s">
        <v>1219</v>
      </c>
      <c r="E837" s="138" t="s">
        <v>1220</v>
      </c>
      <c r="F837" s="138"/>
      <c r="G837" s="138" t="s">
        <v>211</v>
      </c>
      <c r="H837" s="138"/>
      <c r="I837" s="138" t="s">
        <v>195</v>
      </c>
      <c r="J837" s="138">
        <v>2020</v>
      </c>
      <c r="K837" s="139">
        <v>2</v>
      </c>
    </row>
    <row r="838" spans="1:11" x14ac:dyDescent="0.25">
      <c r="A838" s="138" t="s">
        <v>1384</v>
      </c>
      <c r="B838" s="138" t="s">
        <v>1385</v>
      </c>
      <c r="C838" s="138" t="s">
        <v>196</v>
      </c>
      <c r="D838" s="138" t="s">
        <v>1219</v>
      </c>
      <c r="E838" s="138" t="s">
        <v>1220</v>
      </c>
      <c r="F838" s="138"/>
      <c r="G838" s="138" t="s">
        <v>211</v>
      </c>
      <c r="H838" s="138"/>
      <c r="I838" s="138" t="s">
        <v>195</v>
      </c>
      <c r="J838" s="138">
        <v>2030</v>
      </c>
      <c r="K838" s="139">
        <v>2</v>
      </c>
    </row>
    <row r="839" spans="1:11" x14ac:dyDescent="0.25">
      <c r="A839" s="138" t="s">
        <v>1384</v>
      </c>
      <c r="B839" s="138" t="s">
        <v>1385</v>
      </c>
      <c r="C839" s="138" t="s">
        <v>196</v>
      </c>
      <c r="D839" s="138" t="s">
        <v>1219</v>
      </c>
      <c r="E839" s="138" t="s">
        <v>1220</v>
      </c>
      <c r="F839" s="138"/>
      <c r="G839" s="138" t="s">
        <v>211</v>
      </c>
      <c r="H839" s="138"/>
      <c r="I839" s="138" t="s">
        <v>195</v>
      </c>
      <c r="J839" s="138">
        <v>2040</v>
      </c>
      <c r="K839" s="139">
        <v>2</v>
      </c>
    </row>
    <row r="840" spans="1:11" x14ac:dyDescent="0.25">
      <c r="A840" s="138" t="s">
        <v>1384</v>
      </c>
      <c r="B840" s="138" t="s">
        <v>1385</v>
      </c>
      <c r="C840" s="138" t="s">
        <v>196</v>
      </c>
      <c r="D840" s="138" t="s">
        <v>1219</v>
      </c>
      <c r="E840" s="138" t="s">
        <v>1220</v>
      </c>
      <c r="F840" s="138"/>
      <c r="G840" s="138" t="s">
        <v>211</v>
      </c>
      <c r="H840" s="138"/>
      <c r="I840" s="138" t="s">
        <v>195</v>
      </c>
      <c r="J840" s="138">
        <v>2050</v>
      </c>
      <c r="K840" s="139">
        <v>2</v>
      </c>
    </row>
    <row r="841" spans="1:11" x14ac:dyDescent="0.25">
      <c r="A841" s="138" t="s">
        <v>1384</v>
      </c>
      <c r="B841" s="138" t="s">
        <v>1385</v>
      </c>
      <c r="C841" s="138" t="s">
        <v>196</v>
      </c>
      <c r="D841" s="138" t="s">
        <v>216</v>
      </c>
      <c r="E841" s="138" t="s">
        <v>203</v>
      </c>
      <c r="F841" s="138"/>
      <c r="G841" s="138" t="s">
        <v>1396</v>
      </c>
      <c r="H841" s="138" t="s">
        <v>1120</v>
      </c>
      <c r="I841" s="138" t="s">
        <v>990</v>
      </c>
      <c r="J841" s="138">
        <v>2020</v>
      </c>
      <c r="K841" s="139">
        <v>25</v>
      </c>
    </row>
    <row r="842" spans="1:11" x14ac:dyDescent="0.25">
      <c r="A842" s="138" t="s">
        <v>1384</v>
      </c>
      <c r="B842" s="138" t="s">
        <v>1385</v>
      </c>
      <c r="C842" s="138" t="s">
        <v>196</v>
      </c>
      <c r="D842" s="138" t="s">
        <v>216</v>
      </c>
      <c r="E842" s="138" t="s">
        <v>203</v>
      </c>
      <c r="F842" s="138"/>
      <c r="G842" s="138" t="s">
        <v>1396</v>
      </c>
      <c r="H842" s="138" t="s">
        <v>1120</v>
      </c>
      <c r="I842" s="138" t="s">
        <v>990</v>
      </c>
      <c r="J842" s="138">
        <v>2050</v>
      </c>
      <c r="K842" s="139">
        <v>30</v>
      </c>
    </row>
    <row r="843" spans="1:11" x14ac:dyDescent="0.25">
      <c r="A843" s="138" t="s">
        <v>1384</v>
      </c>
      <c r="B843" s="138" t="s">
        <v>1385</v>
      </c>
      <c r="C843" s="138" t="s">
        <v>196</v>
      </c>
      <c r="D843" s="138" t="s">
        <v>216</v>
      </c>
      <c r="E843" s="138" t="s">
        <v>203</v>
      </c>
      <c r="F843" s="138"/>
      <c r="G843" s="138" t="s">
        <v>1396</v>
      </c>
      <c r="H843" s="138" t="s">
        <v>1120</v>
      </c>
      <c r="I843" s="138" t="s">
        <v>991</v>
      </c>
      <c r="J843" s="138">
        <v>2020</v>
      </c>
      <c r="K843" s="139">
        <v>25</v>
      </c>
    </row>
    <row r="844" spans="1:11" x14ac:dyDescent="0.25">
      <c r="A844" s="138" t="s">
        <v>1384</v>
      </c>
      <c r="B844" s="138" t="s">
        <v>1385</v>
      </c>
      <c r="C844" s="138" t="s">
        <v>196</v>
      </c>
      <c r="D844" s="138" t="s">
        <v>216</v>
      </c>
      <c r="E844" s="138" t="s">
        <v>203</v>
      </c>
      <c r="F844" s="138"/>
      <c r="G844" s="138" t="s">
        <v>1396</v>
      </c>
      <c r="H844" s="138" t="s">
        <v>1120</v>
      </c>
      <c r="I844" s="138" t="s">
        <v>991</v>
      </c>
      <c r="J844" s="138">
        <v>2050</v>
      </c>
      <c r="K844" s="139">
        <v>35</v>
      </c>
    </row>
    <row r="845" spans="1:11" x14ac:dyDescent="0.25">
      <c r="A845" s="138" t="s">
        <v>1384</v>
      </c>
      <c r="B845" s="138" t="s">
        <v>1385</v>
      </c>
      <c r="C845" s="138" t="s">
        <v>196</v>
      </c>
      <c r="D845" s="138" t="s">
        <v>216</v>
      </c>
      <c r="E845" s="138" t="s">
        <v>203</v>
      </c>
      <c r="F845" s="138"/>
      <c r="G845" s="138" t="s">
        <v>1396</v>
      </c>
      <c r="H845" s="138" t="s">
        <v>1120</v>
      </c>
      <c r="I845" s="138" t="s">
        <v>195</v>
      </c>
      <c r="J845" s="138">
        <v>2020</v>
      </c>
      <c r="K845" s="139">
        <v>25</v>
      </c>
    </row>
    <row r="846" spans="1:11" x14ac:dyDescent="0.25">
      <c r="A846" s="138" t="s">
        <v>1384</v>
      </c>
      <c r="B846" s="138" t="s">
        <v>1385</v>
      </c>
      <c r="C846" s="138" t="s">
        <v>196</v>
      </c>
      <c r="D846" s="138" t="s">
        <v>216</v>
      </c>
      <c r="E846" s="138" t="s">
        <v>203</v>
      </c>
      <c r="F846" s="138"/>
      <c r="G846" s="138" t="s">
        <v>1396</v>
      </c>
      <c r="H846" s="138" t="s">
        <v>1120</v>
      </c>
      <c r="I846" s="138" t="s">
        <v>195</v>
      </c>
      <c r="J846" s="138">
        <v>2030</v>
      </c>
      <c r="K846" s="139">
        <v>30</v>
      </c>
    </row>
    <row r="847" spans="1:11" x14ac:dyDescent="0.25">
      <c r="A847" s="138" t="s">
        <v>1384</v>
      </c>
      <c r="B847" s="138" t="s">
        <v>1385</v>
      </c>
      <c r="C847" s="138" t="s">
        <v>196</v>
      </c>
      <c r="D847" s="138" t="s">
        <v>216</v>
      </c>
      <c r="E847" s="138" t="s">
        <v>203</v>
      </c>
      <c r="F847" s="138"/>
      <c r="G847" s="138" t="s">
        <v>1396</v>
      </c>
      <c r="H847" s="138" t="s">
        <v>1120</v>
      </c>
      <c r="I847" s="138" t="s">
        <v>195</v>
      </c>
      <c r="J847" s="138">
        <v>2040</v>
      </c>
      <c r="K847" s="139">
        <v>32</v>
      </c>
    </row>
    <row r="848" spans="1:11" x14ac:dyDescent="0.25">
      <c r="A848" s="138" t="s">
        <v>1384</v>
      </c>
      <c r="B848" s="138" t="s">
        <v>1385</v>
      </c>
      <c r="C848" s="138" t="s">
        <v>196</v>
      </c>
      <c r="D848" s="138" t="s">
        <v>216</v>
      </c>
      <c r="E848" s="138" t="s">
        <v>203</v>
      </c>
      <c r="F848" s="138"/>
      <c r="G848" s="138" t="s">
        <v>1396</v>
      </c>
      <c r="H848" s="138" t="s">
        <v>1120</v>
      </c>
      <c r="I848" s="138" t="s">
        <v>195</v>
      </c>
      <c r="J848" s="138">
        <v>2050</v>
      </c>
      <c r="K848" s="139">
        <v>35</v>
      </c>
    </row>
    <row r="849" spans="1:11" x14ac:dyDescent="0.25">
      <c r="A849" s="138" t="s">
        <v>1384</v>
      </c>
      <c r="B849" s="138" t="s">
        <v>1385</v>
      </c>
      <c r="C849" s="138" t="s">
        <v>196</v>
      </c>
      <c r="D849" s="138" t="s">
        <v>1397</v>
      </c>
      <c r="E849" s="138" t="s">
        <v>215</v>
      </c>
      <c r="F849" s="138"/>
      <c r="G849" s="138"/>
      <c r="H849" s="138"/>
      <c r="I849" s="138" t="s">
        <v>990</v>
      </c>
      <c r="J849" s="138">
        <v>2020</v>
      </c>
      <c r="K849" s="139">
        <v>1</v>
      </c>
    </row>
    <row r="850" spans="1:11" x14ac:dyDescent="0.25">
      <c r="A850" s="138" t="s">
        <v>1384</v>
      </c>
      <c r="B850" s="138" t="s">
        <v>1385</v>
      </c>
      <c r="C850" s="138" t="s">
        <v>196</v>
      </c>
      <c r="D850" s="138" t="s">
        <v>1397</v>
      </c>
      <c r="E850" s="138" t="s">
        <v>215</v>
      </c>
      <c r="F850" s="138"/>
      <c r="G850" s="138"/>
      <c r="H850" s="138"/>
      <c r="I850" s="138" t="s">
        <v>990</v>
      </c>
      <c r="J850" s="138">
        <v>2050</v>
      </c>
      <c r="K850" s="139">
        <v>1</v>
      </c>
    </row>
    <row r="851" spans="1:11" x14ac:dyDescent="0.25">
      <c r="A851" s="138" t="s">
        <v>1384</v>
      </c>
      <c r="B851" s="138" t="s">
        <v>1385</v>
      </c>
      <c r="C851" s="138" t="s">
        <v>196</v>
      </c>
      <c r="D851" s="138" t="s">
        <v>1397</v>
      </c>
      <c r="E851" s="138" t="s">
        <v>215</v>
      </c>
      <c r="F851" s="138"/>
      <c r="G851" s="138"/>
      <c r="H851" s="138"/>
      <c r="I851" s="138" t="s">
        <v>991</v>
      </c>
      <c r="J851" s="138">
        <v>2020</v>
      </c>
      <c r="K851" s="139">
        <v>1</v>
      </c>
    </row>
    <row r="852" spans="1:11" x14ac:dyDescent="0.25">
      <c r="A852" s="138" t="s">
        <v>1384</v>
      </c>
      <c r="B852" s="138" t="s">
        <v>1385</v>
      </c>
      <c r="C852" s="138" t="s">
        <v>196</v>
      </c>
      <c r="D852" s="138" t="s">
        <v>1397</v>
      </c>
      <c r="E852" s="138" t="s">
        <v>215</v>
      </c>
      <c r="F852" s="138"/>
      <c r="G852" s="138"/>
      <c r="H852" s="138"/>
      <c r="I852" s="138" t="s">
        <v>991</v>
      </c>
      <c r="J852" s="138">
        <v>2050</v>
      </c>
      <c r="K852" s="139">
        <v>1</v>
      </c>
    </row>
    <row r="853" spans="1:11" x14ac:dyDescent="0.25">
      <c r="A853" s="138" t="s">
        <v>1384</v>
      </c>
      <c r="B853" s="138" t="s">
        <v>1385</v>
      </c>
      <c r="C853" s="138" t="s">
        <v>196</v>
      </c>
      <c r="D853" s="138" t="s">
        <v>1397</v>
      </c>
      <c r="E853" s="138" t="s">
        <v>215</v>
      </c>
      <c r="F853" s="138"/>
      <c r="G853" s="138"/>
      <c r="H853" s="138"/>
      <c r="I853" s="138" t="s">
        <v>195</v>
      </c>
      <c r="J853" s="138">
        <v>2020</v>
      </c>
      <c r="K853" s="139">
        <v>1</v>
      </c>
    </row>
    <row r="854" spans="1:11" x14ac:dyDescent="0.25">
      <c r="A854" s="138" t="s">
        <v>1384</v>
      </c>
      <c r="B854" s="138" t="s">
        <v>1385</v>
      </c>
      <c r="C854" s="138" t="s">
        <v>196</v>
      </c>
      <c r="D854" s="138" t="s">
        <v>1397</v>
      </c>
      <c r="E854" s="138" t="s">
        <v>215</v>
      </c>
      <c r="F854" s="138"/>
      <c r="G854" s="138"/>
      <c r="H854" s="138"/>
      <c r="I854" s="138" t="s">
        <v>195</v>
      </c>
      <c r="J854" s="138">
        <v>2030</v>
      </c>
      <c r="K854" s="139">
        <v>1</v>
      </c>
    </row>
    <row r="855" spans="1:11" x14ac:dyDescent="0.25">
      <c r="A855" s="138" t="s">
        <v>1384</v>
      </c>
      <c r="B855" s="138" t="s">
        <v>1385</v>
      </c>
      <c r="C855" s="138" t="s">
        <v>196</v>
      </c>
      <c r="D855" s="138" t="s">
        <v>1397</v>
      </c>
      <c r="E855" s="138" t="s">
        <v>215</v>
      </c>
      <c r="F855" s="138"/>
      <c r="G855" s="138"/>
      <c r="H855" s="138"/>
      <c r="I855" s="138" t="s">
        <v>195</v>
      </c>
      <c r="J855" s="138">
        <v>2040</v>
      </c>
      <c r="K855" s="139">
        <v>1</v>
      </c>
    </row>
    <row r="856" spans="1:11" x14ac:dyDescent="0.25">
      <c r="A856" s="138" t="s">
        <v>1384</v>
      </c>
      <c r="B856" s="138" t="s">
        <v>1385</v>
      </c>
      <c r="C856" s="138" t="s">
        <v>196</v>
      </c>
      <c r="D856" s="138" t="s">
        <v>1397</v>
      </c>
      <c r="E856" s="138" t="s">
        <v>215</v>
      </c>
      <c r="F856" s="138"/>
      <c r="G856" s="138"/>
      <c r="H856" s="138"/>
      <c r="I856" s="138" t="s">
        <v>195</v>
      </c>
      <c r="J856" s="138">
        <v>2050</v>
      </c>
      <c r="K856" s="139">
        <v>1</v>
      </c>
    </row>
    <row r="857" spans="1:11" x14ac:dyDescent="0.25">
      <c r="A857" s="138" t="s">
        <v>1384</v>
      </c>
      <c r="B857" s="138" t="s">
        <v>1385</v>
      </c>
      <c r="C857" s="138" t="s">
        <v>196</v>
      </c>
      <c r="D857" s="138" t="s">
        <v>1398</v>
      </c>
      <c r="E857" s="138" t="s">
        <v>1399</v>
      </c>
      <c r="F857" s="138"/>
      <c r="G857" s="138" t="s">
        <v>1400</v>
      </c>
      <c r="H857" s="138"/>
      <c r="I857" s="138" t="s">
        <v>990</v>
      </c>
      <c r="J857" s="138">
        <v>2020</v>
      </c>
      <c r="K857" s="139">
        <v>453.6</v>
      </c>
    </row>
    <row r="858" spans="1:11" x14ac:dyDescent="0.25">
      <c r="A858" s="138" t="s">
        <v>1384</v>
      </c>
      <c r="B858" s="138" t="s">
        <v>1385</v>
      </c>
      <c r="C858" s="138" t="s">
        <v>196</v>
      </c>
      <c r="D858" s="138" t="s">
        <v>1398</v>
      </c>
      <c r="E858" s="138" t="s">
        <v>1399</v>
      </c>
      <c r="F858" s="138"/>
      <c r="G858" s="138" t="s">
        <v>1400</v>
      </c>
      <c r="H858" s="138"/>
      <c r="I858" s="138" t="s">
        <v>990</v>
      </c>
      <c r="J858" s="138">
        <v>2050</v>
      </c>
      <c r="K858" s="139">
        <v>504</v>
      </c>
    </row>
    <row r="859" spans="1:11" x14ac:dyDescent="0.25">
      <c r="A859" s="138" t="s">
        <v>1384</v>
      </c>
      <c r="B859" s="138" t="s">
        <v>1385</v>
      </c>
      <c r="C859" s="138" t="s">
        <v>196</v>
      </c>
      <c r="D859" s="138" t="s">
        <v>1398</v>
      </c>
      <c r="E859" s="138" t="s">
        <v>1399</v>
      </c>
      <c r="F859" s="138"/>
      <c r="G859" s="138" t="s">
        <v>1400</v>
      </c>
      <c r="H859" s="138"/>
      <c r="I859" s="138" t="s">
        <v>991</v>
      </c>
      <c r="J859" s="138">
        <v>2020</v>
      </c>
      <c r="K859" s="139">
        <v>504</v>
      </c>
    </row>
    <row r="860" spans="1:11" x14ac:dyDescent="0.25">
      <c r="A860" s="138" t="s">
        <v>1384</v>
      </c>
      <c r="B860" s="138" t="s">
        <v>1385</v>
      </c>
      <c r="C860" s="138" t="s">
        <v>196</v>
      </c>
      <c r="D860" s="138" t="s">
        <v>1398</v>
      </c>
      <c r="E860" s="138" t="s">
        <v>1399</v>
      </c>
      <c r="F860" s="138"/>
      <c r="G860" s="138" t="s">
        <v>1400</v>
      </c>
      <c r="H860" s="138"/>
      <c r="I860" s="138" t="s">
        <v>991</v>
      </c>
      <c r="J860" s="138">
        <v>2050</v>
      </c>
      <c r="K860" s="139">
        <v>576</v>
      </c>
    </row>
    <row r="861" spans="1:11" x14ac:dyDescent="0.25">
      <c r="A861" s="138" t="s">
        <v>1384</v>
      </c>
      <c r="B861" s="138" t="s">
        <v>1385</v>
      </c>
      <c r="C861" s="138" t="s">
        <v>196</v>
      </c>
      <c r="D861" s="138" t="s">
        <v>1398</v>
      </c>
      <c r="E861" s="138" t="s">
        <v>1399</v>
      </c>
      <c r="F861" s="138"/>
      <c r="G861" s="138" t="s">
        <v>1400</v>
      </c>
      <c r="H861" s="138"/>
      <c r="I861" s="138" t="s">
        <v>195</v>
      </c>
      <c r="J861" s="138">
        <v>2020</v>
      </c>
      <c r="K861" s="139">
        <v>478.8</v>
      </c>
    </row>
    <row r="862" spans="1:11" x14ac:dyDescent="0.25">
      <c r="A862" s="138" t="s">
        <v>1384</v>
      </c>
      <c r="B862" s="138" t="s">
        <v>1385</v>
      </c>
      <c r="C862" s="138" t="s">
        <v>196</v>
      </c>
      <c r="D862" s="138" t="s">
        <v>1398</v>
      </c>
      <c r="E862" s="138" t="s">
        <v>1399</v>
      </c>
      <c r="F862" s="138"/>
      <c r="G862" s="138" t="s">
        <v>1400</v>
      </c>
      <c r="H862" s="138"/>
      <c r="I862" s="138" t="s">
        <v>195</v>
      </c>
      <c r="J862" s="138">
        <v>2030</v>
      </c>
      <c r="K862" s="139">
        <v>489.6</v>
      </c>
    </row>
    <row r="863" spans="1:11" x14ac:dyDescent="0.25">
      <c r="A863" s="138" t="s">
        <v>1384</v>
      </c>
      <c r="B863" s="138" t="s">
        <v>1385</v>
      </c>
      <c r="C863" s="138" t="s">
        <v>196</v>
      </c>
      <c r="D863" s="138" t="s">
        <v>1398</v>
      </c>
      <c r="E863" s="138" t="s">
        <v>1399</v>
      </c>
      <c r="F863" s="138"/>
      <c r="G863" s="138" t="s">
        <v>1400</v>
      </c>
      <c r="H863" s="138"/>
      <c r="I863" s="138" t="s">
        <v>195</v>
      </c>
      <c r="J863" s="138">
        <v>2040</v>
      </c>
      <c r="K863" s="139">
        <v>514.79999999999995</v>
      </c>
    </row>
    <row r="864" spans="1:11" x14ac:dyDescent="0.25">
      <c r="A864" s="138" t="s">
        <v>1384</v>
      </c>
      <c r="B864" s="138" t="s">
        <v>1385</v>
      </c>
      <c r="C864" s="138" t="s">
        <v>196</v>
      </c>
      <c r="D864" s="138" t="s">
        <v>1398</v>
      </c>
      <c r="E864" s="138" t="s">
        <v>1399</v>
      </c>
      <c r="F864" s="138"/>
      <c r="G864" s="138" t="s">
        <v>1400</v>
      </c>
      <c r="H864" s="138"/>
      <c r="I864" s="138" t="s">
        <v>195</v>
      </c>
      <c r="J864" s="138">
        <v>2050</v>
      </c>
      <c r="K864" s="139">
        <v>540</v>
      </c>
    </row>
    <row r="865" spans="1:11" x14ac:dyDescent="0.25">
      <c r="A865" s="138" t="s">
        <v>1384</v>
      </c>
      <c r="B865" s="138" t="s">
        <v>1385</v>
      </c>
      <c r="C865" s="138" t="s">
        <v>196</v>
      </c>
      <c r="D865" s="138" t="s">
        <v>1401</v>
      </c>
      <c r="E865" s="138" t="s">
        <v>1395</v>
      </c>
      <c r="F865" s="138"/>
      <c r="G865" s="138"/>
      <c r="H865" s="138"/>
      <c r="I865" s="138" t="s">
        <v>990</v>
      </c>
      <c r="J865" s="138">
        <v>2020</v>
      </c>
      <c r="K865" s="139">
        <v>170.1170117011701</v>
      </c>
    </row>
    <row r="866" spans="1:11" x14ac:dyDescent="0.25">
      <c r="A866" s="138" t="s">
        <v>1384</v>
      </c>
      <c r="B866" s="138" t="s">
        <v>1385</v>
      </c>
      <c r="C866" s="138" t="s">
        <v>196</v>
      </c>
      <c r="D866" s="138" t="s">
        <v>1401</v>
      </c>
      <c r="E866" s="138" t="s">
        <v>1395</v>
      </c>
      <c r="F866" s="138"/>
      <c r="G866" s="138"/>
      <c r="H866" s="138"/>
      <c r="I866" s="138" t="s">
        <v>990</v>
      </c>
      <c r="J866" s="138">
        <v>2050</v>
      </c>
      <c r="K866" s="139">
        <v>189.018901890189</v>
      </c>
    </row>
    <row r="867" spans="1:11" x14ac:dyDescent="0.25">
      <c r="A867" s="138" t="s">
        <v>1384</v>
      </c>
      <c r="B867" s="138" t="s">
        <v>1385</v>
      </c>
      <c r="C867" s="138" t="s">
        <v>196</v>
      </c>
      <c r="D867" s="138" t="s">
        <v>1401</v>
      </c>
      <c r="E867" s="138" t="s">
        <v>1395</v>
      </c>
      <c r="F867" s="138"/>
      <c r="G867" s="138"/>
      <c r="H867" s="138"/>
      <c r="I867" s="138" t="s">
        <v>991</v>
      </c>
      <c r="J867" s="138">
        <v>2020</v>
      </c>
      <c r="K867" s="139">
        <v>189.018901890189</v>
      </c>
    </row>
    <row r="868" spans="1:11" x14ac:dyDescent="0.25">
      <c r="A868" s="138" t="s">
        <v>1384</v>
      </c>
      <c r="B868" s="138" t="s">
        <v>1385</v>
      </c>
      <c r="C868" s="138" t="s">
        <v>196</v>
      </c>
      <c r="D868" s="138" t="s">
        <v>1401</v>
      </c>
      <c r="E868" s="138" t="s">
        <v>1395</v>
      </c>
      <c r="F868" s="138"/>
      <c r="G868" s="138"/>
      <c r="H868" s="138"/>
      <c r="I868" s="138" t="s">
        <v>991</v>
      </c>
      <c r="J868" s="138">
        <v>2050</v>
      </c>
      <c r="K868" s="139">
        <v>216.02160216021599</v>
      </c>
    </row>
    <row r="869" spans="1:11" x14ac:dyDescent="0.25">
      <c r="A869" s="138" t="s">
        <v>1384</v>
      </c>
      <c r="B869" s="138" t="s">
        <v>1385</v>
      </c>
      <c r="C869" s="138" t="s">
        <v>196</v>
      </c>
      <c r="D869" s="138" t="s">
        <v>1401</v>
      </c>
      <c r="E869" s="138" t="s">
        <v>1395</v>
      </c>
      <c r="F869" s="138"/>
      <c r="G869" s="138"/>
      <c r="H869" s="138"/>
      <c r="I869" s="138" t="s">
        <v>195</v>
      </c>
      <c r="J869" s="138">
        <v>2020</v>
      </c>
      <c r="K869" s="139">
        <v>179.56795679567961</v>
      </c>
    </row>
    <row r="870" spans="1:11" x14ac:dyDescent="0.25">
      <c r="A870" s="138" t="s">
        <v>1384</v>
      </c>
      <c r="B870" s="138" t="s">
        <v>1385</v>
      </c>
      <c r="C870" s="138" t="s">
        <v>196</v>
      </c>
      <c r="D870" s="138" t="s">
        <v>1401</v>
      </c>
      <c r="E870" s="138" t="s">
        <v>1395</v>
      </c>
      <c r="F870" s="138"/>
      <c r="G870" s="138"/>
      <c r="H870" s="138"/>
      <c r="I870" s="138" t="s">
        <v>195</v>
      </c>
      <c r="J870" s="138">
        <v>2030</v>
      </c>
      <c r="K870" s="139">
        <v>183.6183618361836</v>
      </c>
    </row>
    <row r="871" spans="1:11" x14ac:dyDescent="0.25">
      <c r="A871" s="138" t="s">
        <v>1384</v>
      </c>
      <c r="B871" s="138" t="s">
        <v>1385</v>
      </c>
      <c r="C871" s="138" t="s">
        <v>196</v>
      </c>
      <c r="D871" s="138" t="s">
        <v>1401</v>
      </c>
      <c r="E871" s="138" t="s">
        <v>1395</v>
      </c>
      <c r="F871" s="138"/>
      <c r="G871" s="138"/>
      <c r="H871" s="138"/>
      <c r="I871" s="138" t="s">
        <v>195</v>
      </c>
      <c r="J871" s="138">
        <v>2040</v>
      </c>
      <c r="K871" s="139">
        <v>193.0693069306931</v>
      </c>
    </row>
    <row r="872" spans="1:11" x14ac:dyDescent="0.25">
      <c r="A872" s="138" t="s">
        <v>1384</v>
      </c>
      <c r="B872" s="138" t="s">
        <v>1385</v>
      </c>
      <c r="C872" s="138" t="s">
        <v>196</v>
      </c>
      <c r="D872" s="138" t="s">
        <v>1401</v>
      </c>
      <c r="E872" s="138" t="s">
        <v>1395</v>
      </c>
      <c r="F872" s="138"/>
      <c r="G872" s="138"/>
      <c r="H872" s="138"/>
      <c r="I872" s="138" t="s">
        <v>195</v>
      </c>
      <c r="J872" s="138">
        <v>2050</v>
      </c>
      <c r="K872" s="139">
        <v>202.5202520252025</v>
      </c>
    </row>
    <row r="873" spans="1:11" x14ac:dyDescent="0.25">
      <c r="A873" s="138" t="s">
        <v>1384</v>
      </c>
      <c r="B873" s="138" t="s">
        <v>1385</v>
      </c>
      <c r="C873" s="138" t="s">
        <v>196</v>
      </c>
      <c r="D873" s="138" t="s">
        <v>1402</v>
      </c>
      <c r="E873" s="138" t="s">
        <v>1391</v>
      </c>
      <c r="F873" s="138"/>
      <c r="G873" s="138" t="s">
        <v>428</v>
      </c>
      <c r="H873" s="138"/>
      <c r="I873" s="138" t="s">
        <v>990</v>
      </c>
      <c r="J873" s="138">
        <v>2020</v>
      </c>
      <c r="K873" s="139">
        <v>11.473447344734479</v>
      </c>
    </row>
    <row r="874" spans="1:11" x14ac:dyDescent="0.25">
      <c r="A874" s="138" t="s">
        <v>1384</v>
      </c>
      <c r="B874" s="138" t="s">
        <v>1385</v>
      </c>
      <c r="C874" s="138" t="s">
        <v>196</v>
      </c>
      <c r="D874" s="138" t="s">
        <v>1402</v>
      </c>
      <c r="E874" s="138" t="s">
        <v>1391</v>
      </c>
      <c r="F874" s="138"/>
      <c r="G874" s="138" t="s">
        <v>428</v>
      </c>
      <c r="H874" s="138"/>
      <c r="I874" s="138" t="s">
        <v>990</v>
      </c>
      <c r="J874" s="138">
        <v>2050</v>
      </c>
      <c r="K874" s="139">
        <v>12.748274827482749</v>
      </c>
    </row>
    <row r="875" spans="1:11" x14ac:dyDescent="0.25">
      <c r="A875" s="138" t="s">
        <v>1384</v>
      </c>
      <c r="B875" s="138" t="s">
        <v>1385</v>
      </c>
      <c r="C875" s="138" t="s">
        <v>196</v>
      </c>
      <c r="D875" s="138" t="s">
        <v>1402</v>
      </c>
      <c r="E875" s="138" t="s">
        <v>1391</v>
      </c>
      <c r="F875" s="138"/>
      <c r="G875" s="138" t="s">
        <v>428</v>
      </c>
      <c r="H875" s="138"/>
      <c r="I875" s="138" t="s">
        <v>991</v>
      </c>
      <c r="J875" s="138">
        <v>2020</v>
      </c>
      <c r="K875" s="139">
        <v>12.748274827482749</v>
      </c>
    </row>
    <row r="876" spans="1:11" x14ac:dyDescent="0.25">
      <c r="A876" s="138" t="s">
        <v>1384</v>
      </c>
      <c r="B876" s="138" t="s">
        <v>1385</v>
      </c>
      <c r="C876" s="138" t="s">
        <v>196</v>
      </c>
      <c r="D876" s="138" t="s">
        <v>1402</v>
      </c>
      <c r="E876" s="138" t="s">
        <v>1391</v>
      </c>
      <c r="F876" s="138"/>
      <c r="G876" s="138" t="s">
        <v>428</v>
      </c>
      <c r="H876" s="138"/>
      <c r="I876" s="138" t="s">
        <v>991</v>
      </c>
      <c r="J876" s="138">
        <v>2050</v>
      </c>
      <c r="K876" s="139">
        <v>14.56945694569457</v>
      </c>
    </row>
    <row r="877" spans="1:11" x14ac:dyDescent="0.25">
      <c r="A877" s="138" t="s">
        <v>1384</v>
      </c>
      <c r="B877" s="138" t="s">
        <v>1385</v>
      </c>
      <c r="C877" s="138" t="s">
        <v>196</v>
      </c>
      <c r="D877" s="138" t="s">
        <v>1402</v>
      </c>
      <c r="E877" s="138" t="s">
        <v>1391</v>
      </c>
      <c r="F877" s="138"/>
      <c r="G877" s="138" t="s">
        <v>428</v>
      </c>
      <c r="H877" s="138"/>
      <c r="I877" s="138" t="s">
        <v>195</v>
      </c>
      <c r="J877" s="138">
        <v>2020</v>
      </c>
      <c r="K877" s="139">
        <v>12.11086108610861</v>
      </c>
    </row>
    <row r="878" spans="1:11" x14ac:dyDescent="0.25">
      <c r="A878" s="138" t="s">
        <v>1384</v>
      </c>
      <c r="B878" s="138" t="s">
        <v>1385</v>
      </c>
      <c r="C878" s="138" t="s">
        <v>196</v>
      </c>
      <c r="D878" s="138" t="s">
        <v>1402</v>
      </c>
      <c r="E878" s="138" t="s">
        <v>1391</v>
      </c>
      <c r="F878" s="138"/>
      <c r="G878" s="138" t="s">
        <v>428</v>
      </c>
      <c r="H878" s="138"/>
      <c r="I878" s="138" t="s">
        <v>195</v>
      </c>
      <c r="J878" s="138">
        <v>2030</v>
      </c>
      <c r="K878" s="139">
        <v>12.38403840384038</v>
      </c>
    </row>
    <row r="879" spans="1:11" x14ac:dyDescent="0.25">
      <c r="A879" s="138" t="s">
        <v>1384</v>
      </c>
      <c r="B879" s="138" t="s">
        <v>1385</v>
      </c>
      <c r="C879" s="138" t="s">
        <v>196</v>
      </c>
      <c r="D879" s="138" t="s">
        <v>1402</v>
      </c>
      <c r="E879" s="138" t="s">
        <v>1391</v>
      </c>
      <c r="F879" s="138"/>
      <c r="G879" s="138" t="s">
        <v>428</v>
      </c>
      <c r="H879" s="138"/>
      <c r="I879" s="138" t="s">
        <v>195</v>
      </c>
      <c r="J879" s="138">
        <v>2040</v>
      </c>
      <c r="K879" s="139">
        <v>13.021452145214511</v>
      </c>
    </row>
    <row r="880" spans="1:11" x14ac:dyDescent="0.25">
      <c r="A880" s="138" t="s">
        <v>1384</v>
      </c>
      <c r="B880" s="138" t="s">
        <v>1385</v>
      </c>
      <c r="C880" s="138" t="s">
        <v>196</v>
      </c>
      <c r="D880" s="138" t="s">
        <v>1402</v>
      </c>
      <c r="E880" s="138" t="s">
        <v>1391</v>
      </c>
      <c r="F880" s="138"/>
      <c r="G880" s="138" t="s">
        <v>428</v>
      </c>
      <c r="H880" s="138"/>
      <c r="I880" s="138" t="s">
        <v>195</v>
      </c>
      <c r="J880" s="138">
        <v>2050</v>
      </c>
      <c r="K880" s="139">
        <v>13.658865886588661</v>
      </c>
    </row>
    <row r="881" spans="1:11" x14ac:dyDescent="0.25">
      <c r="A881" s="138" t="s">
        <v>1384</v>
      </c>
      <c r="B881" s="138" t="s">
        <v>1385</v>
      </c>
      <c r="C881" s="138" t="s">
        <v>1403</v>
      </c>
      <c r="D881" s="138" t="s">
        <v>1404</v>
      </c>
      <c r="E881" s="138" t="s">
        <v>1206</v>
      </c>
      <c r="F881" s="138"/>
      <c r="G881" s="138" t="s">
        <v>345</v>
      </c>
      <c r="H881" s="138"/>
      <c r="I881" s="138" t="s">
        <v>990</v>
      </c>
      <c r="J881" s="138">
        <v>2020</v>
      </c>
      <c r="K881" s="139">
        <v>95</v>
      </c>
    </row>
    <row r="882" spans="1:11" x14ac:dyDescent="0.25">
      <c r="A882" s="138" t="s">
        <v>1384</v>
      </c>
      <c r="B882" s="138" t="s">
        <v>1385</v>
      </c>
      <c r="C882" s="138" t="s">
        <v>1403</v>
      </c>
      <c r="D882" s="138" t="s">
        <v>1404</v>
      </c>
      <c r="E882" s="138" t="s">
        <v>1206</v>
      </c>
      <c r="F882" s="138"/>
      <c r="G882" s="138" t="s">
        <v>345</v>
      </c>
      <c r="H882" s="138"/>
      <c r="I882" s="138" t="s">
        <v>990</v>
      </c>
      <c r="J882" s="138">
        <v>2050</v>
      </c>
      <c r="K882" s="139">
        <v>95</v>
      </c>
    </row>
    <row r="883" spans="1:11" x14ac:dyDescent="0.25">
      <c r="A883" s="138" t="s">
        <v>1384</v>
      </c>
      <c r="B883" s="138" t="s">
        <v>1385</v>
      </c>
      <c r="C883" s="138" t="s">
        <v>1403</v>
      </c>
      <c r="D883" s="138" t="s">
        <v>1404</v>
      </c>
      <c r="E883" s="138" t="s">
        <v>1206</v>
      </c>
      <c r="F883" s="138"/>
      <c r="G883" s="138" t="s">
        <v>345</v>
      </c>
      <c r="H883" s="138"/>
      <c r="I883" s="138" t="s">
        <v>991</v>
      </c>
      <c r="J883" s="138">
        <v>2020</v>
      </c>
      <c r="K883" s="139">
        <v>95</v>
      </c>
    </row>
    <row r="884" spans="1:11" x14ac:dyDescent="0.25">
      <c r="A884" s="138" t="s">
        <v>1384</v>
      </c>
      <c r="B884" s="138" t="s">
        <v>1385</v>
      </c>
      <c r="C884" s="138" t="s">
        <v>1403</v>
      </c>
      <c r="D884" s="138" t="s">
        <v>1404</v>
      </c>
      <c r="E884" s="138" t="s">
        <v>1206</v>
      </c>
      <c r="F884" s="138"/>
      <c r="G884" s="138" t="s">
        <v>345</v>
      </c>
      <c r="H884" s="138"/>
      <c r="I884" s="138" t="s">
        <v>991</v>
      </c>
      <c r="J884" s="138">
        <v>2050</v>
      </c>
      <c r="K884" s="139">
        <v>95</v>
      </c>
    </row>
    <row r="885" spans="1:11" x14ac:dyDescent="0.25">
      <c r="A885" s="138" t="s">
        <v>1384</v>
      </c>
      <c r="B885" s="138" t="s">
        <v>1385</v>
      </c>
      <c r="C885" s="138" t="s">
        <v>1403</v>
      </c>
      <c r="D885" s="138" t="s">
        <v>1404</v>
      </c>
      <c r="E885" s="138" t="s">
        <v>1206</v>
      </c>
      <c r="F885" s="138"/>
      <c r="G885" s="138" t="s">
        <v>345</v>
      </c>
      <c r="H885" s="138"/>
      <c r="I885" s="138" t="s">
        <v>195</v>
      </c>
      <c r="J885" s="138">
        <v>2020</v>
      </c>
      <c r="K885" s="139">
        <v>95</v>
      </c>
    </row>
    <row r="886" spans="1:11" x14ac:dyDescent="0.25">
      <c r="A886" s="138" t="s">
        <v>1384</v>
      </c>
      <c r="B886" s="138" t="s">
        <v>1385</v>
      </c>
      <c r="C886" s="138" t="s">
        <v>1403</v>
      </c>
      <c r="D886" s="138" t="s">
        <v>1404</v>
      </c>
      <c r="E886" s="138" t="s">
        <v>1206</v>
      </c>
      <c r="F886" s="138"/>
      <c r="G886" s="138" t="s">
        <v>345</v>
      </c>
      <c r="H886" s="138"/>
      <c r="I886" s="138" t="s">
        <v>195</v>
      </c>
      <c r="J886" s="138">
        <v>2030</v>
      </c>
      <c r="K886" s="139">
        <v>95</v>
      </c>
    </row>
    <row r="887" spans="1:11" x14ac:dyDescent="0.25">
      <c r="A887" s="138" t="s">
        <v>1384</v>
      </c>
      <c r="B887" s="138" t="s">
        <v>1385</v>
      </c>
      <c r="C887" s="138" t="s">
        <v>1403</v>
      </c>
      <c r="D887" s="138" t="s">
        <v>1404</v>
      </c>
      <c r="E887" s="138" t="s">
        <v>1206</v>
      </c>
      <c r="F887" s="138"/>
      <c r="G887" s="138" t="s">
        <v>345</v>
      </c>
      <c r="H887" s="138"/>
      <c r="I887" s="138" t="s">
        <v>195</v>
      </c>
      <c r="J887" s="138">
        <v>2040</v>
      </c>
      <c r="K887" s="139">
        <v>95</v>
      </c>
    </row>
    <row r="888" spans="1:11" x14ac:dyDescent="0.25">
      <c r="A888" s="138" t="s">
        <v>1384</v>
      </c>
      <c r="B888" s="138" t="s">
        <v>1385</v>
      </c>
      <c r="C888" s="138" t="s">
        <v>1403</v>
      </c>
      <c r="D888" s="138" t="s">
        <v>1404</v>
      </c>
      <c r="E888" s="138" t="s">
        <v>1206</v>
      </c>
      <c r="F888" s="138"/>
      <c r="G888" s="138" t="s">
        <v>345</v>
      </c>
      <c r="H888" s="138"/>
      <c r="I888" s="138" t="s">
        <v>195</v>
      </c>
      <c r="J888" s="138">
        <v>2050</v>
      </c>
      <c r="K888" s="139">
        <v>95</v>
      </c>
    </row>
    <row r="889" spans="1:11" x14ac:dyDescent="0.25">
      <c r="A889" s="138" t="s">
        <v>1384</v>
      </c>
      <c r="B889" s="138" t="s">
        <v>1385</v>
      </c>
      <c r="C889" s="138" t="s">
        <v>1403</v>
      </c>
      <c r="D889" s="138" t="s">
        <v>1405</v>
      </c>
      <c r="E889" s="138" t="s">
        <v>1206</v>
      </c>
      <c r="F889" s="138"/>
      <c r="G889" s="138" t="s">
        <v>345</v>
      </c>
      <c r="H889" s="138"/>
      <c r="I889" s="138" t="s">
        <v>990</v>
      </c>
      <c r="J889" s="138">
        <v>2020</v>
      </c>
      <c r="K889" s="139">
        <v>5</v>
      </c>
    </row>
    <row r="890" spans="1:11" x14ac:dyDescent="0.25">
      <c r="A890" s="138" t="s">
        <v>1384</v>
      </c>
      <c r="B890" s="138" t="s">
        <v>1385</v>
      </c>
      <c r="C890" s="138" t="s">
        <v>1403</v>
      </c>
      <c r="D890" s="138" t="s">
        <v>1405</v>
      </c>
      <c r="E890" s="138" t="s">
        <v>1206</v>
      </c>
      <c r="F890" s="138"/>
      <c r="G890" s="138" t="s">
        <v>345</v>
      </c>
      <c r="H890" s="138"/>
      <c r="I890" s="138" t="s">
        <v>990</v>
      </c>
      <c r="J890" s="138">
        <v>2050</v>
      </c>
      <c r="K890" s="139">
        <v>5</v>
      </c>
    </row>
    <row r="891" spans="1:11" x14ac:dyDescent="0.25">
      <c r="A891" s="138" t="s">
        <v>1384</v>
      </c>
      <c r="B891" s="138" t="s">
        <v>1385</v>
      </c>
      <c r="C891" s="138" t="s">
        <v>1403</v>
      </c>
      <c r="D891" s="138" t="s">
        <v>1405</v>
      </c>
      <c r="E891" s="138" t="s">
        <v>1206</v>
      </c>
      <c r="F891" s="138"/>
      <c r="G891" s="138" t="s">
        <v>345</v>
      </c>
      <c r="H891" s="138"/>
      <c r="I891" s="138" t="s">
        <v>991</v>
      </c>
      <c r="J891" s="138">
        <v>2020</v>
      </c>
      <c r="K891" s="139">
        <v>5</v>
      </c>
    </row>
    <row r="892" spans="1:11" x14ac:dyDescent="0.25">
      <c r="A892" s="138" t="s">
        <v>1384</v>
      </c>
      <c r="B892" s="138" t="s">
        <v>1385</v>
      </c>
      <c r="C892" s="138" t="s">
        <v>1403</v>
      </c>
      <c r="D892" s="138" t="s">
        <v>1405</v>
      </c>
      <c r="E892" s="138" t="s">
        <v>1206</v>
      </c>
      <c r="F892" s="138"/>
      <c r="G892" s="138" t="s">
        <v>345</v>
      </c>
      <c r="H892" s="138"/>
      <c r="I892" s="138" t="s">
        <v>991</v>
      </c>
      <c r="J892" s="138">
        <v>2050</v>
      </c>
      <c r="K892" s="139">
        <v>5</v>
      </c>
    </row>
    <row r="893" spans="1:11" x14ac:dyDescent="0.25">
      <c r="A893" s="138" t="s">
        <v>1384</v>
      </c>
      <c r="B893" s="138" t="s">
        <v>1385</v>
      </c>
      <c r="C893" s="138" t="s">
        <v>1403</v>
      </c>
      <c r="D893" s="138" t="s">
        <v>1405</v>
      </c>
      <c r="E893" s="138" t="s">
        <v>1206</v>
      </c>
      <c r="F893" s="138"/>
      <c r="G893" s="138" t="s">
        <v>345</v>
      </c>
      <c r="H893" s="138"/>
      <c r="I893" s="138" t="s">
        <v>195</v>
      </c>
      <c r="J893" s="138">
        <v>2020</v>
      </c>
      <c r="K893" s="139">
        <v>5</v>
      </c>
    </row>
    <row r="894" spans="1:11" x14ac:dyDescent="0.25">
      <c r="A894" s="138" t="s">
        <v>1384</v>
      </c>
      <c r="B894" s="138" t="s">
        <v>1385</v>
      </c>
      <c r="C894" s="138" t="s">
        <v>1403</v>
      </c>
      <c r="D894" s="138" t="s">
        <v>1405</v>
      </c>
      <c r="E894" s="138" t="s">
        <v>1206</v>
      </c>
      <c r="F894" s="138"/>
      <c r="G894" s="138" t="s">
        <v>345</v>
      </c>
      <c r="H894" s="138"/>
      <c r="I894" s="138" t="s">
        <v>195</v>
      </c>
      <c r="J894" s="138">
        <v>2030</v>
      </c>
      <c r="K894" s="139">
        <v>5</v>
      </c>
    </row>
    <row r="895" spans="1:11" x14ac:dyDescent="0.25">
      <c r="A895" s="138" t="s">
        <v>1384</v>
      </c>
      <c r="B895" s="138" t="s">
        <v>1385</v>
      </c>
      <c r="C895" s="138" t="s">
        <v>1403</v>
      </c>
      <c r="D895" s="138" t="s">
        <v>1405</v>
      </c>
      <c r="E895" s="138" t="s">
        <v>1206</v>
      </c>
      <c r="F895" s="138"/>
      <c r="G895" s="138" t="s">
        <v>345</v>
      </c>
      <c r="H895" s="138"/>
      <c r="I895" s="138" t="s">
        <v>195</v>
      </c>
      <c r="J895" s="138">
        <v>2040</v>
      </c>
      <c r="K895" s="139">
        <v>5</v>
      </c>
    </row>
    <row r="896" spans="1:11" x14ac:dyDescent="0.25">
      <c r="A896" s="138" t="s">
        <v>1384</v>
      </c>
      <c r="B896" s="138" t="s">
        <v>1385</v>
      </c>
      <c r="C896" s="138" t="s">
        <v>1403</v>
      </c>
      <c r="D896" s="138" t="s">
        <v>1405</v>
      </c>
      <c r="E896" s="138" t="s">
        <v>1206</v>
      </c>
      <c r="F896" s="138"/>
      <c r="G896" s="138" t="s">
        <v>345</v>
      </c>
      <c r="H896" s="138"/>
      <c r="I896" s="138" t="s">
        <v>195</v>
      </c>
      <c r="J896" s="138">
        <v>2050</v>
      </c>
      <c r="K896" s="139">
        <v>5</v>
      </c>
    </row>
    <row r="897" spans="1:11" x14ac:dyDescent="0.25">
      <c r="A897" s="138" t="s">
        <v>1384</v>
      </c>
      <c r="B897" s="138" t="s">
        <v>1385</v>
      </c>
      <c r="C897" s="138" t="s">
        <v>1403</v>
      </c>
      <c r="D897" s="138" t="s">
        <v>1406</v>
      </c>
      <c r="E897" s="138" t="s">
        <v>1407</v>
      </c>
      <c r="F897" s="138"/>
      <c r="G897" s="138" t="s">
        <v>1408</v>
      </c>
      <c r="H897" s="138" t="s">
        <v>1118</v>
      </c>
      <c r="I897" s="138" t="s">
        <v>990</v>
      </c>
      <c r="J897" s="138">
        <v>2020</v>
      </c>
      <c r="K897" s="139">
        <v>5</v>
      </c>
    </row>
    <row r="898" spans="1:11" x14ac:dyDescent="0.25">
      <c r="A898" s="138" t="s">
        <v>1384</v>
      </c>
      <c r="B898" s="138" t="s">
        <v>1385</v>
      </c>
      <c r="C898" s="138" t="s">
        <v>1403</v>
      </c>
      <c r="D898" s="138" t="s">
        <v>1406</v>
      </c>
      <c r="E898" s="138" t="s">
        <v>1407</v>
      </c>
      <c r="F898" s="138"/>
      <c r="G898" s="138" t="s">
        <v>1408</v>
      </c>
      <c r="H898" s="138" t="s">
        <v>1118</v>
      </c>
      <c r="I898" s="138" t="s">
        <v>990</v>
      </c>
      <c r="J898" s="138">
        <v>2050</v>
      </c>
      <c r="K898" s="139">
        <v>5</v>
      </c>
    </row>
    <row r="899" spans="1:11" x14ac:dyDescent="0.25">
      <c r="A899" s="138" t="s">
        <v>1384</v>
      </c>
      <c r="B899" s="138" t="s">
        <v>1385</v>
      </c>
      <c r="C899" s="138" t="s">
        <v>1403</v>
      </c>
      <c r="D899" s="138" t="s">
        <v>1406</v>
      </c>
      <c r="E899" s="138" t="s">
        <v>1407</v>
      </c>
      <c r="F899" s="138"/>
      <c r="G899" s="138" t="s">
        <v>1408</v>
      </c>
      <c r="H899" s="138" t="s">
        <v>1118</v>
      </c>
      <c r="I899" s="138" t="s">
        <v>991</v>
      </c>
      <c r="J899" s="138">
        <v>2020</v>
      </c>
      <c r="K899" s="139">
        <v>5</v>
      </c>
    </row>
    <row r="900" spans="1:11" x14ac:dyDescent="0.25">
      <c r="A900" s="138" t="s">
        <v>1384</v>
      </c>
      <c r="B900" s="138" t="s">
        <v>1385</v>
      </c>
      <c r="C900" s="138" t="s">
        <v>1403</v>
      </c>
      <c r="D900" s="138" t="s">
        <v>1406</v>
      </c>
      <c r="E900" s="138" t="s">
        <v>1407</v>
      </c>
      <c r="F900" s="138"/>
      <c r="G900" s="138" t="s">
        <v>1408</v>
      </c>
      <c r="H900" s="138" t="s">
        <v>1118</v>
      </c>
      <c r="I900" s="138" t="s">
        <v>991</v>
      </c>
      <c r="J900" s="138">
        <v>2050</v>
      </c>
      <c r="K900" s="139">
        <v>5</v>
      </c>
    </row>
    <row r="901" spans="1:11" x14ac:dyDescent="0.25">
      <c r="A901" s="138" t="s">
        <v>1384</v>
      </c>
      <c r="B901" s="138" t="s">
        <v>1385</v>
      </c>
      <c r="C901" s="138" t="s">
        <v>1403</v>
      </c>
      <c r="D901" s="138" t="s">
        <v>1406</v>
      </c>
      <c r="E901" s="138" t="s">
        <v>1407</v>
      </c>
      <c r="F901" s="138"/>
      <c r="G901" s="138" t="s">
        <v>1408</v>
      </c>
      <c r="H901" s="138" t="s">
        <v>1118</v>
      </c>
      <c r="I901" s="138" t="s">
        <v>195</v>
      </c>
      <c r="J901" s="138">
        <v>2020</v>
      </c>
      <c r="K901" s="139">
        <v>5</v>
      </c>
    </row>
    <row r="902" spans="1:11" x14ac:dyDescent="0.25">
      <c r="A902" s="138" t="s">
        <v>1384</v>
      </c>
      <c r="B902" s="138" t="s">
        <v>1385</v>
      </c>
      <c r="C902" s="138" t="s">
        <v>1403</v>
      </c>
      <c r="D902" s="138" t="s">
        <v>1406</v>
      </c>
      <c r="E902" s="138" t="s">
        <v>1407</v>
      </c>
      <c r="F902" s="138"/>
      <c r="G902" s="138" t="s">
        <v>1408</v>
      </c>
      <c r="H902" s="138" t="s">
        <v>1118</v>
      </c>
      <c r="I902" s="138" t="s">
        <v>195</v>
      </c>
      <c r="J902" s="138">
        <v>2030</v>
      </c>
      <c r="K902" s="139">
        <v>5</v>
      </c>
    </row>
    <row r="903" spans="1:11" x14ac:dyDescent="0.25">
      <c r="A903" s="138" t="s">
        <v>1384</v>
      </c>
      <c r="B903" s="138" t="s">
        <v>1385</v>
      </c>
      <c r="C903" s="138" t="s">
        <v>1403</v>
      </c>
      <c r="D903" s="138" t="s">
        <v>1406</v>
      </c>
      <c r="E903" s="138" t="s">
        <v>1407</v>
      </c>
      <c r="F903" s="138"/>
      <c r="G903" s="138" t="s">
        <v>1408</v>
      </c>
      <c r="H903" s="138" t="s">
        <v>1118</v>
      </c>
      <c r="I903" s="138" t="s">
        <v>195</v>
      </c>
      <c r="J903" s="138">
        <v>2040</v>
      </c>
      <c r="K903" s="139">
        <v>5</v>
      </c>
    </row>
    <row r="904" spans="1:11" x14ac:dyDescent="0.25">
      <c r="A904" s="138" t="s">
        <v>1384</v>
      </c>
      <c r="B904" s="138" t="s">
        <v>1385</v>
      </c>
      <c r="C904" s="138" t="s">
        <v>1403</v>
      </c>
      <c r="D904" s="138" t="s">
        <v>1406</v>
      </c>
      <c r="E904" s="138" t="s">
        <v>1407</v>
      </c>
      <c r="F904" s="138"/>
      <c r="G904" s="138" t="s">
        <v>1408</v>
      </c>
      <c r="H904" s="138" t="s">
        <v>1118</v>
      </c>
      <c r="I904" s="138" t="s">
        <v>195</v>
      </c>
      <c r="J904" s="138">
        <v>2050</v>
      </c>
      <c r="K904" s="139">
        <v>5</v>
      </c>
    </row>
    <row r="905" spans="1:11" x14ac:dyDescent="0.25">
      <c r="A905" s="138" t="s">
        <v>1384</v>
      </c>
      <c r="B905" s="138" t="s">
        <v>1385</v>
      </c>
      <c r="C905" s="138" t="s">
        <v>1403</v>
      </c>
      <c r="D905" s="138" t="s">
        <v>1409</v>
      </c>
      <c r="E905" s="138" t="s">
        <v>1410</v>
      </c>
      <c r="F905" s="138"/>
      <c r="G905" s="138" t="s">
        <v>1411</v>
      </c>
      <c r="H905" s="138"/>
      <c r="I905" s="138" t="s">
        <v>990</v>
      </c>
      <c r="J905" s="138">
        <v>2020</v>
      </c>
      <c r="K905" s="139">
        <v>500</v>
      </c>
    </row>
    <row r="906" spans="1:11" x14ac:dyDescent="0.25">
      <c r="A906" s="138" t="s">
        <v>1384</v>
      </c>
      <c r="B906" s="138" t="s">
        <v>1385</v>
      </c>
      <c r="C906" s="138" t="s">
        <v>1403</v>
      </c>
      <c r="D906" s="138" t="s">
        <v>1409</v>
      </c>
      <c r="E906" s="138" t="s">
        <v>1410</v>
      </c>
      <c r="F906" s="138"/>
      <c r="G906" s="138" t="s">
        <v>1411</v>
      </c>
      <c r="H906" s="138"/>
      <c r="I906" s="138" t="s">
        <v>990</v>
      </c>
      <c r="J906" s="138">
        <v>2050</v>
      </c>
      <c r="K906" s="139">
        <v>200</v>
      </c>
    </row>
    <row r="907" spans="1:11" x14ac:dyDescent="0.25">
      <c r="A907" s="138" t="s">
        <v>1384</v>
      </c>
      <c r="B907" s="138" t="s">
        <v>1385</v>
      </c>
      <c r="C907" s="138" t="s">
        <v>1403</v>
      </c>
      <c r="D907" s="138" t="s">
        <v>1409</v>
      </c>
      <c r="E907" s="138" t="s">
        <v>1410</v>
      </c>
      <c r="F907" s="138"/>
      <c r="G907" s="138" t="s">
        <v>1411</v>
      </c>
      <c r="H907" s="138"/>
      <c r="I907" s="138" t="s">
        <v>991</v>
      </c>
      <c r="J907" s="138">
        <v>2020</v>
      </c>
      <c r="K907" s="139">
        <v>1400</v>
      </c>
    </row>
    <row r="908" spans="1:11" x14ac:dyDescent="0.25">
      <c r="A908" s="138" t="s">
        <v>1384</v>
      </c>
      <c r="B908" s="138" t="s">
        <v>1385</v>
      </c>
      <c r="C908" s="138" t="s">
        <v>1403</v>
      </c>
      <c r="D908" s="138" t="s">
        <v>1409</v>
      </c>
      <c r="E908" s="138" t="s">
        <v>1410</v>
      </c>
      <c r="F908" s="138"/>
      <c r="G908" s="138" t="s">
        <v>1411</v>
      </c>
      <c r="H908" s="138"/>
      <c r="I908" s="138" t="s">
        <v>991</v>
      </c>
      <c r="J908" s="138">
        <v>2050</v>
      </c>
      <c r="K908" s="139">
        <v>700</v>
      </c>
    </row>
    <row r="909" spans="1:11" x14ac:dyDescent="0.25">
      <c r="A909" s="138" t="s">
        <v>1384</v>
      </c>
      <c r="B909" s="138" t="s">
        <v>1385</v>
      </c>
      <c r="C909" s="138" t="s">
        <v>1403</v>
      </c>
      <c r="D909" s="138" t="s">
        <v>1409</v>
      </c>
      <c r="E909" s="138" t="s">
        <v>1410</v>
      </c>
      <c r="F909" s="138"/>
      <c r="G909" s="138" t="s">
        <v>1411</v>
      </c>
      <c r="H909" s="138"/>
      <c r="I909" s="138" t="s">
        <v>195</v>
      </c>
      <c r="J909" s="138">
        <v>2020</v>
      </c>
      <c r="K909" s="139">
        <v>750</v>
      </c>
    </row>
    <row r="910" spans="1:11" x14ac:dyDescent="0.25">
      <c r="A910" s="138" t="s">
        <v>1384</v>
      </c>
      <c r="B910" s="138" t="s">
        <v>1385</v>
      </c>
      <c r="C910" s="138" t="s">
        <v>1403</v>
      </c>
      <c r="D910" s="138" t="s">
        <v>1409</v>
      </c>
      <c r="E910" s="138" t="s">
        <v>1410</v>
      </c>
      <c r="F910" s="138"/>
      <c r="G910" s="138" t="s">
        <v>1411</v>
      </c>
      <c r="H910" s="138"/>
      <c r="I910" s="138" t="s">
        <v>195</v>
      </c>
      <c r="J910" s="138">
        <v>2030</v>
      </c>
      <c r="K910" s="139">
        <v>570</v>
      </c>
    </row>
    <row r="911" spans="1:11" x14ac:dyDescent="0.25">
      <c r="A911" s="138" t="s">
        <v>1384</v>
      </c>
      <c r="B911" s="138" t="s">
        <v>1385</v>
      </c>
      <c r="C911" s="138" t="s">
        <v>1403</v>
      </c>
      <c r="D911" s="138" t="s">
        <v>1409</v>
      </c>
      <c r="E911" s="138" t="s">
        <v>1410</v>
      </c>
      <c r="F911" s="138"/>
      <c r="G911" s="138" t="s">
        <v>1411</v>
      </c>
      <c r="H911" s="138"/>
      <c r="I911" s="138" t="s">
        <v>195</v>
      </c>
      <c r="J911" s="138">
        <v>2040</v>
      </c>
      <c r="K911" s="139">
        <v>450</v>
      </c>
    </row>
    <row r="912" spans="1:11" x14ac:dyDescent="0.25">
      <c r="A912" s="138" t="s">
        <v>1384</v>
      </c>
      <c r="B912" s="138" t="s">
        <v>1385</v>
      </c>
      <c r="C912" s="138" t="s">
        <v>1403</v>
      </c>
      <c r="D912" s="138" t="s">
        <v>1409</v>
      </c>
      <c r="E912" s="138" t="s">
        <v>1410</v>
      </c>
      <c r="F912" s="138"/>
      <c r="G912" s="138" t="s">
        <v>1411</v>
      </c>
      <c r="H912" s="138"/>
      <c r="I912" s="138" t="s">
        <v>195</v>
      </c>
      <c r="J912" s="138">
        <v>2050</v>
      </c>
      <c r="K912" s="139">
        <v>350</v>
      </c>
    </row>
    <row r="913" spans="1:11" x14ac:dyDescent="0.25">
      <c r="A913" s="138" t="s">
        <v>1384</v>
      </c>
      <c r="B913" s="138" t="s">
        <v>1385</v>
      </c>
      <c r="C913" s="138" t="s">
        <v>1403</v>
      </c>
      <c r="D913" s="138" t="s">
        <v>1412</v>
      </c>
      <c r="E913" s="138" t="s">
        <v>1413</v>
      </c>
      <c r="F913" s="138"/>
      <c r="G913" s="138" t="s">
        <v>1414</v>
      </c>
      <c r="H913" s="138"/>
      <c r="I913" s="138" t="s">
        <v>990</v>
      </c>
      <c r="J913" s="138">
        <v>2020</v>
      </c>
      <c r="K913" s="139">
        <v>1102.292768959436</v>
      </c>
    </row>
    <row r="914" spans="1:11" x14ac:dyDescent="0.25">
      <c r="A914" s="138" t="s">
        <v>1384</v>
      </c>
      <c r="B914" s="138" t="s">
        <v>1385</v>
      </c>
      <c r="C914" s="138" t="s">
        <v>1403</v>
      </c>
      <c r="D914" s="138" t="s">
        <v>1412</v>
      </c>
      <c r="E914" s="138" t="s">
        <v>1413</v>
      </c>
      <c r="F914" s="138"/>
      <c r="G914" s="138" t="s">
        <v>1414</v>
      </c>
      <c r="H914" s="138"/>
      <c r="I914" s="138" t="s">
        <v>990</v>
      </c>
      <c r="J914" s="138">
        <v>2050</v>
      </c>
      <c r="K914" s="139">
        <v>396.82539682539681</v>
      </c>
    </row>
    <row r="915" spans="1:11" x14ac:dyDescent="0.25">
      <c r="A915" s="138" t="s">
        <v>1384</v>
      </c>
      <c r="B915" s="138" t="s">
        <v>1385</v>
      </c>
      <c r="C915" s="138" t="s">
        <v>1403</v>
      </c>
      <c r="D915" s="138" t="s">
        <v>1412</v>
      </c>
      <c r="E915" s="138" t="s">
        <v>1413</v>
      </c>
      <c r="F915" s="138"/>
      <c r="G915" s="138" t="s">
        <v>1414</v>
      </c>
      <c r="H915" s="138"/>
      <c r="I915" s="138" t="s">
        <v>991</v>
      </c>
      <c r="J915" s="138">
        <v>2020</v>
      </c>
      <c r="K915" s="139">
        <v>2777.7777777777778</v>
      </c>
    </row>
    <row r="916" spans="1:11" x14ac:dyDescent="0.25">
      <c r="A916" s="138" t="s">
        <v>1384</v>
      </c>
      <c r="B916" s="138" t="s">
        <v>1385</v>
      </c>
      <c r="C916" s="138" t="s">
        <v>1403</v>
      </c>
      <c r="D916" s="138" t="s">
        <v>1412</v>
      </c>
      <c r="E916" s="138" t="s">
        <v>1413</v>
      </c>
      <c r="F916" s="138"/>
      <c r="G916" s="138" t="s">
        <v>1414</v>
      </c>
      <c r="H916" s="138"/>
      <c r="I916" s="138" t="s">
        <v>991</v>
      </c>
      <c r="J916" s="138">
        <v>2050</v>
      </c>
      <c r="K916" s="139">
        <v>1215.2777777777781</v>
      </c>
    </row>
    <row r="917" spans="1:11" x14ac:dyDescent="0.25">
      <c r="A917" s="138" t="s">
        <v>1384</v>
      </c>
      <c r="B917" s="138" t="s">
        <v>1385</v>
      </c>
      <c r="C917" s="138" t="s">
        <v>1403</v>
      </c>
      <c r="D917" s="138" t="s">
        <v>1412</v>
      </c>
      <c r="E917" s="138" t="s">
        <v>1413</v>
      </c>
      <c r="F917" s="138"/>
      <c r="G917" s="138" t="s">
        <v>1414</v>
      </c>
      <c r="H917" s="138"/>
      <c r="I917" s="138" t="s">
        <v>195</v>
      </c>
      <c r="J917" s="138">
        <v>2020</v>
      </c>
      <c r="K917" s="139">
        <v>1566.4160401002509</v>
      </c>
    </row>
    <row r="918" spans="1:11" x14ac:dyDescent="0.25">
      <c r="A918" s="138" t="s">
        <v>1384</v>
      </c>
      <c r="B918" s="138" t="s">
        <v>1385</v>
      </c>
      <c r="C918" s="138" t="s">
        <v>1403</v>
      </c>
      <c r="D918" s="138" t="s">
        <v>1412</v>
      </c>
      <c r="E918" s="138" t="s">
        <v>1413</v>
      </c>
      <c r="F918" s="138"/>
      <c r="G918" s="138" t="s">
        <v>1414</v>
      </c>
      <c r="H918" s="138"/>
      <c r="I918" s="138" t="s">
        <v>195</v>
      </c>
      <c r="J918" s="138">
        <v>2030</v>
      </c>
      <c r="K918" s="139">
        <v>1164.2156862745101</v>
      </c>
    </row>
    <row r="919" spans="1:11" x14ac:dyDescent="0.25">
      <c r="A919" s="138" t="s">
        <v>1384</v>
      </c>
      <c r="B919" s="138" t="s">
        <v>1385</v>
      </c>
      <c r="C919" s="138" t="s">
        <v>1403</v>
      </c>
      <c r="D919" s="138" t="s">
        <v>1412</v>
      </c>
      <c r="E919" s="138" t="s">
        <v>1413</v>
      </c>
      <c r="F919" s="138"/>
      <c r="G919" s="138" t="s">
        <v>1414</v>
      </c>
      <c r="H919" s="138"/>
      <c r="I919" s="138" t="s">
        <v>195</v>
      </c>
      <c r="J919" s="138">
        <v>2040</v>
      </c>
      <c r="K919" s="139">
        <v>874.12587412587425</v>
      </c>
    </row>
    <row r="920" spans="1:11" x14ac:dyDescent="0.25">
      <c r="A920" s="138" t="s">
        <v>1384</v>
      </c>
      <c r="B920" s="138" t="s">
        <v>1385</v>
      </c>
      <c r="C920" s="138" t="s">
        <v>1403</v>
      </c>
      <c r="D920" s="138" t="s">
        <v>1412</v>
      </c>
      <c r="E920" s="138" t="s">
        <v>1413</v>
      </c>
      <c r="F920" s="138"/>
      <c r="G920" s="138" t="s">
        <v>1414</v>
      </c>
      <c r="H920" s="138"/>
      <c r="I920" s="138" t="s">
        <v>195</v>
      </c>
      <c r="J920" s="138">
        <v>2050</v>
      </c>
      <c r="K920" s="139">
        <v>648.14814814814815</v>
      </c>
    </row>
    <row r="921" spans="1:11" x14ac:dyDescent="0.25">
      <c r="A921" s="138" t="s">
        <v>1384</v>
      </c>
      <c r="B921" s="138" t="s">
        <v>1385</v>
      </c>
      <c r="C921" s="138" t="s">
        <v>1403</v>
      </c>
      <c r="D921" s="138" t="s">
        <v>1415</v>
      </c>
      <c r="E921" s="138" t="s">
        <v>1416</v>
      </c>
      <c r="F921" s="138"/>
      <c r="G921" s="138"/>
      <c r="H921" s="138"/>
      <c r="I921" s="138" t="s">
        <v>195</v>
      </c>
      <c r="J921" s="138">
        <v>2020</v>
      </c>
      <c r="K921" s="139" t="s">
        <v>31</v>
      </c>
    </row>
    <row r="922" spans="1:11" x14ac:dyDescent="0.25">
      <c r="A922" s="138" t="s">
        <v>1384</v>
      </c>
      <c r="B922" s="138" t="s">
        <v>1385</v>
      </c>
      <c r="C922" s="138" t="s">
        <v>1403</v>
      </c>
      <c r="D922" s="138" t="s">
        <v>1415</v>
      </c>
      <c r="E922" s="138" t="s">
        <v>1416</v>
      </c>
      <c r="F922" s="138"/>
      <c r="G922" s="138"/>
      <c r="H922" s="138"/>
      <c r="I922" s="138" t="s">
        <v>195</v>
      </c>
      <c r="J922" s="138">
        <v>2030</v>
      </c>
      <c r="K922" s="139" t="s">
        <v>31</v>
      </c>
    </row>
    <row r="923" spans="1:11" x14ac:dyDescent="0.25">
      <c r="A923" s="138" t="s">
        <v>1384</v>
      </c>
      <c r="B923" s="138" t="s">
        <v>1385</v>
      </c>
      <c r="C923" s="138" t="s">
        <v>1403</v>
      </c>
      <c r="D923" s="138" t="s">
        <v>1415</v>
      </c>
      <c r="E923" s="138" t="s">
        <v>1416</v>
      </c>
      <c r="F923" s="138"/>
      <c r="G923" s="138"/>
      <c r="H923" s="138"/>
      <c r="I923" s="138" t="s">
        <v>195</v>
      </c>
      <c r="J923" s="138">
        <v>2040</v>
      </c>
      <c r="K923" s="139" t="s">
        <v>31</v>
      </c>
    </row>
    <row r="924" spans="1:11" x14ac:dyDescent="0.25">
      <c r="A924" s="138" t="s">
        <v>1384</v>
      </c>
      <c r="B924" s="138" t="s">
        <v>1385</v>
      </c>
      <c r="C924" s="138" t="s">
        <v>1403</v>
      </c>
      <c r="D924" s="138" t="s">
        <v>1415</v>
      </c>
      <c r="E924" s="138" t="s">
        <v>1416</v>
      </c>
      <c r="F924" s="138"/>
      <c r="G924" s="138"/>
      <c r="H924" s="138"/>
      <c r="I924" s="138" t="s">
        <v>195</v>
      </c>
      <c r="J924" s="138">
        <v>2050</v>
      </c>
      <c r="K924" s="139" t="s">
        <v>31</v>
      </c>
    </row>
    <row r="925" spans="1:11" x14ac:dyDescent="0.25">
      <c r="A925" s="138" t="s">
        <v>1384</v>
      </c>
      <c r="B925" s="138" t="s">
        <v>1385</v>
      </c>
      <c r="C925" s="138" t="s">
        <v>1403</v>
      </c>
      <c r="D925" s="138" t="s">
        <v>1417</v>
      </c>
      <c r="E925" s="138" t="s">
        <v>1418</v>
      </c>
      <c r="F925" s="138"/>
      <c r="G925" s="138" t="s">
        <v>381</v>
      </c>
      <c r="H925" s="138"/>
      <c r="I925" s="138" t="s">
        <v>195</v>
      </c>
      <c r="J925" s="138">
        <v>2020</v>
      </c>
      <c r="K925" s="139" t="s">
        <v>31</v>
      </c>
    </row>
    <row r="926" spans="1:11" x14ac:dyDescent="0.25">
      <c r="A926" s="138" t="s">
        <v>1384</v>
      </c>
      <c r="B926" s="138" t="s">
        <v>1385</v>
      </c>
      <c r="C926" s="138" t="s">
        <v>1403</v>
      </c>
      <c r="D926" s="138" t="s">
        <v>1417</v>
      </c>
      <c r="E926" s="138" t="s">
        <v>1418</v>
      </c>
      <c r="F926" s="138"/>
      <c r="G926" s="138" t="s">
        <v>381</v>
      </c>
      <c r="H926" s="138"/>
      <c r="I926" s="138" t="s">
        <v>195</v>
      </c>
      <c r="J926" s="138">
        <v>2030</v>
      </c>
      <c r="K926" s="139" t="s">
        <v>31</v>
      </c>
    </row>
    <row r="927" spans="1:11" x14ac:dyDescent="0.25">
      <c r="A927" s="138" t="s">
        <v>1384</v>
      </c>
      <c r="B927" s="138" t="s">
        <v>1385</v>
      </c>
      <c r="C927" s="138" t="s">
        <v>1403</v>
      </c>
      <c r="D927" s="138" t="s">
        <v>1417</v>
      </c>
      <c r="E927" s="138" t="s">
        <v>1418</v>
      </c>
      <c r="F927" s="138"/>
      <c r="G927" s="138" t="s">
        <v>381</v>
      </c>
      <c r="H927" s="138"/>
      <c r="I927" s="138" t="s">
        <v>195</v>
      </c>
      <c r="J927" s="138">
        <v>2040</v>
      </c>
      <c r="K927" s="139" t="s">
        <v>31</v>
      </c>
    </row>
    <row r="928" spans="1:11" x14ac:dyDescent="0.25">
      <c r="A928" s="138" t="s">
        <v>1384</v>
      </c>
      <c r="B928" s="138" t="s">
        <v>1385</v>
      </c>
      <c r="C928" s="138" t="s">
        <v>1403</v>
      </c>
      <c r="D928" s="138" t="s">
        <v>1417</v>
      </c>
      <c r="E928" s="138" t="s">
        <v>1418</v>
      </c>
      <c r="F928" s="138"/>
      <c r="G928" s="138" t="s">
        <v>381</v>
      </c>
      <c r="H928" s="138"/>
      <c r="I928" s="138" t="s">
        <v>195</v>
      </c>
      <c r="J928" s="138">
        <v>2050</v>
      </c>
      <c r="K928" s="139" t="s">
        <v>31</v>
      </c>
    </row>
    <row r="929" spans="1:11" x14ac:dyDescent="0.25">
      <c r="A929" s="138" t="s">
        <v>1384</v>
      </c>
      <c r="B929" s="138" t="s">
        <v>1385</v>
      </c>
      <c r="C929" s="138" t="s">
        <v>189</v>
      </c>
      <c r="D929" s="138" t="s">
        <v>1419</v>
      </c>
      <c r="E929" s="138" t="s">
        <v>1420</v>
      </c>
      <c r="F929" s="138"/>
      <c r="G929" s="138" t="s">
        <v>393</v>
      </c>
      <c r="H929" s="138" t="s">
        <v>1109</v>
      </c>
      <c r="I929" s="138" t="s">
        <v>990</v>
      </c>
      <c r="J929" s="138">
        <v>2020</v>
      </c>
      <c r="K929" s="139">
        <v>0.4</v>
      </c>
    </row>
    <row r="930" spans="1:11" x14ac:dyDescent="0.25">
      <c r="A930" s="138" t="s">
        <v>1384</v>
      </c>
      <c r="B930" s="138" t="s">
        <v>1385</v>
      </c>
      <c r="C930" s="138" t="s">
        <v>189</v>
      </c>
      <c r="D930" s="138" t="s">
        <v>1419</v>
      </c>
      <c r="E930" s="138" t="s">
        <v>1420</v>
      </c>
      <c r="F930" s="138"/>
      <c r="G930" s="138" t="s">
        <v>393</v>
      </c>
      <c r="H930" s="138" t="s">
        <v>1109</v>
      </c>
      <c r="I930" s="138" t="s">
        <v>990</v>
      </c>
      <c r="J930" s="138">
        <v>2050</v>
      </c>
      <c r="K930" s="139">
        <v>1.2</v>
      </c>
    </row>
    <row r="931" spans="1:11" x14ac:dyDescent="0.25">
      <c r="A931" s="138" t="s">
        <v>1384</v>
      </c>
      <c r="B931" s="138" t="s">
        <v>1385</v>
      </c>
      <c r="C931" s="138" t="s">
        <v>189</v>
      </c>
      <c r="D931" s="138" t="s">
        <v>1419</v>
      </c>
      <c r="E931" s="138" t="s">
        <v>1420</v>
      </c>
      <c r="F931" s="138"/>
      <c r="G931" s="138" t="s">
        <v>393</v>
      </c>
      <c r="H931" s="138" t="s">
        <v>1109</v>
      </c>
      <c r="I931" s="138" t="s">
        <v>991</v>
      </c>
      <c r="J931" s="138">
        <v>2020</v>
      </c>
      <c r="K931" s="139">
        <v>0.6</v>
      </c>
    </row>
    <row r="932" spans="1:11" x14ac:dyDescent="0.25">
      <c r="A932" s="138" t="s">
        <v>1384</v>
      </c>
      <c r="B932" s="138" t="s">
        <v>1385</v>
      </c>
      <c r="C932" s="138" t="s">
        <v>189</v>
      </c>
      <c r="D932" s="138" t="s">
        <v>1419</v>
      </c>
      <c r="E932" s="138" t="s">
        <v>1420</v>
      </c>
      <c r="F932" s="138"/>
      <c r="G932" s="138" t="s">
        <v>393</v>
      </c>
      <c r="H932" s="138" t="s">
        <v>1109</v>
      </c>
      <c r="I932" s="138" t="s">
        <v>991</v>
      </c>
      <c r="J932" s="138">
        <v>2050</v>
      </c>
      <c r="K932" s="139">
        <v>1.5</v>
      </c>
    </row>
    <row r="933" spans="1:11" x14ac:dyDescent="0.25">
      <c r="A933" s="138" t="s">
        <v>1384</v>
      </c>
      <c r="B933" s="138" t="s">
        <v>1385</v>
      </c>
      <c r="C933" s="138" t="s">
        <v>189</v>
      </c>
      <c r="D933" s="138" t="s">
        <v>1419</v>
      </c>
      <c r="E933" s="138" t="s">
        <v>1420</v>
      </c>
      <c r="F933" s="138"/>
      <c r="G933" s="138" t="s">
        <v>393</v>
      </c>
      <c r="H933" s="138" t="s">
        <v>1109</v>
      </c>
      <c r="I933" s="138" t="s">
        <v>195</v>
      </c>
      <c r="J933" s="138">
        <v>2020</v>
      </c>
      <c r="K933" s="139">
        <v>0.6</v>
      </c>
    </row>
    <row r="934" spans="1:11" x14ac:dyDescent="0.25">
      <c r="A934" s="138" t="s">
        <v>1384</v>
      </c>
      <c r="B934" s="138" t="s">
        <v>1385</v>
      </c>
      <c r="C934" s="138" t="s">
        <v>189</v>
      </c>
      <c r="D934" s="138" t="s">
        <v>1419</v>
      </c>
      <c r="E934" s="138" t="s">
        <v>1420</v>
      </c>
      <c r="F934" s="138"/>
      <c r="G934" s="138" t="s">
        <v>393</v>
      </c>
      <c r="H934" s="138" t="s">
        <v>1109</v>
      </c>
      <c r="I934" s="138" t="s">
        <v>195</v>
      </c>
      <c r="J934" s="138">
        <v>2030</v>
      </c>
      <c r="K934" s="139">
        <v>1</v>
      </c>
    </row>
    <row r="935" spans="1:11" x14ac:dyDescent="0.25">
      <c r="A935" s="138" t="s">
        <v>1384</v>
      </c>
      <c r="B935" s="138" t="s">
        <v>1385</v>
      </c>
      <c r="C935" s="138" t="s">
        <v>189</v>
      </c>
      <c r="D935" s="138" t="s">
        <v>1419</v>
      </c>
      <c r="E935" s="138" t="s">
        <v>1420</v>
      </c>
      <c r="F935" s="138"/>
      <c r="G935" s="138" t="s">
        <v>393</v>
      </c>
      <c r="H935" s="138" t="s">
        <v>1109</v>
      </c>
      <c r="I935" s="138" t="s">
        <v>195</v>
      </c>
      <c r="J935" s="138">
        <v>2040</v>
      </c>
      <c r="K935" s="139">
        <v>1.2</v>
      </c>
    </row>
    <row r="936" spans="1:11" x14ac:dyDescent="0.25">
      <c r="A936" s="138" t="s">
        <v>1384</v>
      </c>
      <c r="B936" s="138" t="s">
        <v>1385</v>
      </c>
      <c r="C936" s="138" t="s">
        <v>189</v>
      </c>
      <c r="D936" s="138" t="s">
        <v>1419</v>
      </c>
      <c r="E936" s="138" t="s">
        <v>1420</v>
      </c>
      <c r="F936" s="138"/>
      <c r="G936" s="138" t="s">
        <v>393</v>
      </c>
      <c r="H936" s="138" t="s">
        <v>1109</v>
      </c>
      <c r="I936" s="138" t="s">
        <v>195</v>
      </c>
      <c r="J936" s="138">
        <v>2050</v>
      </c>
      <c r="K936" s="139">
        <v>1.5</v>
      </c>
    </row>
    <row r="937" spans="1:11" x14ac:dyDescent="0.25">
      <c r="A937" s="138" t="s">
        <v>1384</v>
      </c>
      <c r="B937" s="138" t="s">
        <v>1385</v>
      </c>
      <c r="C937" s="138" t="s">
        <v>189</v>
      </c>
      <c r="D937" s="138" t="s">
        <v>1421</v>
      </c>
      <c r="E937" s="138" t="s">
        <v>1422</v>
      </c>
      <c r="F937" s="138"/>
      <c r="G937" s="138" t="s">
        <v>393</v>
      </c>
      <c r="H937" s="138" t="s">
        <v>1109</v>
      </c>
      <c r="I937" s="138" t="s">
        <v>990</v>
      </c>
      <c r="J937" s="138">
        <v>2020</v>
      </c>
      <c r="K937" s="139">
        <v>10</v>
      </c>
    </row>
    <row r="938" spans="1:11" x14ac:dyDescent="0.25">
      <c r="A938" s="138" t="s">
        <v>1384</v>
      </c>
      <c r="B938" s="138" t="s">
        <v>1385</v>
      </c>
      <c r="C938" s="138" t="s">
        <v>189</v>
      </c>
      <c r="D938" s="138" t="s">
        <v>1421</v>
      </c>
      <c r="E938" s="138" t="s">
        <v>1422</v>
      </c>
      <c r="F938" s="138"/>
      <c r="G938" s="138" t="s">
        <v>393</v>
      </c>
      <c r="H938" s="138" t="s">
        <v>1109</v>
      </c>
      <c r="I938" s="138" t="s">
        <v>990</v>
      </c>
      <c r="J938" s="138">
        <v>2050</v>
      </c>
      <c r="K938" s="139">
        <v>5</v>
      </c>
    </row>
    <row r="939" spans="1:11" x14ac:dyDescent="0.25">
      <c r="A939" s="138" t="s">
        <v>1384</v>
      </c>
      <c r="B939" s="138" t="s">
        <v>1385</v>
      </c>
      <c r="C939" s="138" t="s">
        <v>189</v>
      </c>
      <c r="D939" s="138" t="s">
        <v>1421</v>
      </c>
      <c r="E939" s="138" t="s">
        <v>1422</v>
      </c>
      <c r="F939" s="138"/>
      <c r="G939" s="138" t="s">
        <v>393</v>
      </c>
      <c r="H939" s="138" t="s">
        <v>1109</v>
      </c>
      <c r="I939" s="138" t="s">
        <v>991</v>
      </c>
      <c r="J939" s="138">
        <v>2020</v>
      </c>
      <c r="K939" s="139">
        <v>15</v>
      </c>
    </row>
    <row r="940" spans="1:11" x14ac:dyDescent="0.25">
      <c r="A940" s="138" t="s">
        <v>1384</v>
      </c>
      <c r="B940" s="138" t="s">
        <v>1385</v>
      </c>
      <c r="C940" s="138" t="s">
        <v>189</v>
      </c>
      <c r="D940" s="138" t="s">
        <v>1421</v>
      </c>
      <c r="E940" s="138" t="s">
        <v>1422</v>
      </c>
      <c r="F940" s="138"/>
      <c r="G940" s="138" t="s">
        <v>393</v>
      </c>
      <c r="H940" s="138" t="s">
        <v>1109</v>
      </c>
      <c r="I940" s="138" t="s">
        <v>991</v>
      </c>
      <c r="J940" s="138">
        <v>2050</v>
      </c>
      <c r="K940" s="139">
        <v>10</v>
      </c>
    </row>
    <row r="941" spans="1:11" x14ac:dyDescent="0.25">
      <c r="A941" s="138" t="s">
        <v>1384</v>
      </c>
      <c r="B941" s="138" t="s">
        <v>1385</v>
      </c>
      <c r="C941" s="138" t="s">
        <v>189</v>
      </c>
      <c r="D941" s="138" t="s">
        <v>1421</v>
      </c>
      <c r="E941" s="138" t="s">
        <v>1422</v>
      </c>
      <c r="F941" s="138"/>
      <c r="G941" s="138" t="s">
        <v>393</v>
      </c>
      <c r="H941" s="138" t="s">
        <v>1109</v>
      </c>
      <c r="I941" s="138" t="s">
        <v>195</v>
      </c>
      <c r="J941" s="138">
        <v>2020</v>
      </c>
      <c r="K941" s="139">
        <v>12.5</v>
      </c>
    </row>
    <row r="942" spans="1:11" x14ac:dyDescent="0.25">
      <c r="A942" s="138" t="s">
        <v>1384</v>
      </c>
      <c r="B942" s="138" t="s">
        <v>1385</v>
      </c>
      <c r="C942" s="138" t="s">
        <v>189</v>
      </c>
      <c r="D942" s="138" t="s">
        <v>1421</v>
      </c>
      <c r="E942" s="138" t="s">
        <v>1422</v>
      </c>
      <c r="F942" s="138"/>
      <c r="G942" s="138" t="s">
        <v>393</v>
      </c>
      <c r="H942" s="138" t="s">
        <v>1109</v>
      </c>
      <c r="I942" s="138" t="s">
        <v>195</v>
      </c>
      <c r="J942" s="138">
        <v>2030</v>
      </c>
      <c r="K942" s="139">
        <v>10</v>
      </c>
    </row>
    <row r="943" spans="1:11" x14ac:dyDescent="0.25">
      <c r="A943" s="138" t="s">
        <v>1384</v>
      </c>
      <c r="B943" s="138" t="s">
        <v>1385</v>
      </c>
      <c r="C943" s="138" t="s">
        <v>189</v>
      </c>
      <c r="D943" s="138" t="s">
        <v>1421</v>
      </c>
      <c r="E943" s="138" t="s">
        <v>1422</v>
      </c>
      <c r="F943" s="138"/>
      <c r="G943" s="138" t="s">
        <v>393</v>
      </c>
      <c r="H943" s="138" t="s">
        <v>1109</v>
      </c>
      <c r="I943" s="138" t="s">
        <v>195</v>
      </c>
      <c r="J943" s="138">
        <v>2040</v>
      </c>
      <c r="K943" s="139">
        <v>8</v>
      </c>
    </row>
    <row r="944" spans="1:11" x14ac:dyDescent="0.25">
      <c r="A944" s="138" t="s">
        <v>1384</v>
      </c>
      <c r="B944" s="138" t="s">
        <v>1385</v>
      </c>
      <c r="C944" s="138" t="s">
        <v>189</v>
      </c>
      <c r="D944" s="138" t="s">
        <v>1421</v>
      </c>
      <c r="E944" s="138" t="s">
        <v>1422</v>
      </c>
      <c r="F944" s="138"/>
      <c r="G944" s="138" t="s">
        <v>393</v>
      </c>
      <c r="H944" s="138" t="s">
        <v>1109</v>
      </c>
      <c r="I944" s="138" t="s">
        <v>195</v>
      </c>
      <c r="J944" s="138">
        <v>2050</v>
      </c>
      <c r="K944" s="139">
        <v>7.5</v>
      </c>
    </row>
    <row r="945" spans="1:11" x14ac:dyDescent="0.25">
      <c r="A945" s="138" t="s">
        <v>1423</v>
      </c>
      <c r="B945" s="138" t="s">
        <v>1424</v>
      </c>
      <c r="C945" s="138" t="s">
        <v>196</v>
      </c>
      <c r="D945" s="138" t="s">
        <v>1386</v>
      </c>
      <c r="E945" s="138" t="s">
        <v>1387</v>
      </c>
      <c r="F945" s="138"/>
      <c r="G945" s="138" t="s">
        <v>369</v>
      </c>
      <c r="H945" s="138"/>
      <c r="I945" s="138" t="s">
        <v>990</v>
      </c>
      <c r="J945" s="138">
        <v>2020</v>
      </c>
      <c r="K945" s="139">
        <v>22.526552655265519</v>
      </c>
    </row>
    <row r="946" spans="1:11" x14ac:dyDescent="0.25">
      <c r="A946" s="138" t="s">
        <v>1423</v>
      </c>
      <c r="B946" s="138" t="s">
        <v>1424</v>
      </c>
      <c r="C946" s="138" t="s">
        <v>196</v>
      </c>
      <c r="D946" s="138" t="s">
        <v>1386</v>
      </c>
      <c r="E946" s="138" t="s">
        <v>1387</v>
      </c>
      <c r="F946" s="138"/>
      <c r="G946" s="138" t="s">
        <v>369</v>
      </c>
      <c r="H946" s="138"/>
      <c r="I946" s="138" t="s">
        <v>990</v>
      </c>
      <c r="J946" s="138">
        <v>2050</v>
      </c>
      <c r="K946" s="139">
        <v>14.251725172517251</v>
      </c>
    </row>
    <row r="947" spans="1:11" x14ac:dyDescent="0.25">
      <c r="A947" s="138" t="s">
        <v>1423</v>
      </c>
      <c r="B947" s="138" t="s">
        <v>1424</v>
      </c>
      <c r="C947" s="138" t="s">
        <v>196</v>
      </c>
      <c r="D947" s="138" t="s">
        <v>1386</v>
      </c>
      <c r="E947" s="138" t="s">
        <v>1387</v>
      </c>
      <c r="F947" s="138"/>
      <c r="G947" s="138" t="s">
        <v>369</v>
      </c>
      <c r="H947" s="138"/>
      <c r="I947" s="138" t="s">
        <v>991</v>
      </c>
      <c r="J947" s="138">
        <v>2020</v>
      </c>
      <c r="K947" s="139">
        <v>14.251725172517251</v>
      </c>
    </row>
    <row r="948" spans="1:11" x14ac:dyDescent="0.25">
      <c r="A948" s="138" t="s">
        <v>1423</v>
      </c>
      <c r="B948" s="138" t="s">
        <v>1424</v>
      </c>
      <c r="C948" s="138" t="s">
        <v>196</v>
      </c>
      <c r="D948" s="138" t="s">
        <v>1386</v>
      </c>
      <c r="E948" s="138" t="s">
        <v>1387</v>
      </c>
      <c r="F948" s="138"/>
      <c r="G948" s="138" t="s">
        <v>369</v>
      </c>
      <c r="H948" s="138"/>
      <c r="I948" s="138" t="s">
        <v>991</v>
      </c>
      <c r="J948" s="138">
        <v>2050</v>
      </c>
      <c r="K948" s="139">
        <v>2.4305430543054309</v>
      </c>
    </row>
    <row r="949" spans="1:11" x14ac:dyDescent="0.25">
      <c r="A949" s="138" t="s">
        <v>1423</v>
      </c>
      <c r="B949" s="138" t="s">
        <v>1424</v>
      </c>
      <c r="C949" s="138" t="s">
        <v>196</v>
      </c>
      <c r="D949" s="138" t="s">
        <v>1386</v>
      </c>
      <c r="E949" s="138" t="s">
        <v>1387</v>
      </c>
      <c r="F949" s="138"/>
      <c r="G949" s="138" t="s">
        <v>369</v>
      </c>
      <c r="H949" s="138"/>
      <c r="I949" s="138" t="s">
        <v>195</v>
      </c>
      <c r="J949" s="138">
        <v>2020</v>
      </c>
      <c r="K949" s="139">
        <v>18.38913891389139</v>
      </c>
    </row>
    <row r="950" spans="1:11" x14ac:dyDescent="0.25">
      <c r="A950" s="138" t="s">
        <v>1423</v>
      </c>
      <c r="B950" s="138" t="s">
        <v>1424</v>
      </c>
      <c r="C950" s="138" t="s">
        <v>196</v>
      </c>
      <c r="D950" s="138" t="s">
        <v>1386</v>
      </c>
      <c r="E950" s="138" t="s">
        <v>1387</v>
      </c>
      <c r="F950" s="138"/>
      <c r="G950" s="138" t="s">
        <v>369</v>
      </c>
      <c r="H950" s="138"/>
      <c r="I950" s="138" t="s">
        <v>195</v>
      </c>
      <c r="J950" s="138">
        <v>2030</v>
      </c>
      <c r="K950" s="139">
        <v>16.615961596159622</v>
      </c>
    </row>
    <row r="951" spans="1:11" x14ac:dyDescent="0.25">
      <c r="A951" s="138" t="s">
        <v>1423</v>
      </c>
      <c r="B951" s="138" t="s">
        <v>1424</v>
      </c>
      <c r="C951" s="138" t="s">
        <v>196</v>
      </c>
      <c r="D951" s="138" t="s">
        <v>1386</v>
      </c>
      <c r="E951" s="138" t="s">
        <v>1387</v>
      </c>
      <c r="F951" s="138"/>
      <c r="G951" s="138" t="s">
        <v>369</v>
      </c>
      <c r="H951" s="138"/>
      <c r="I951" s="138" t="s">
        <v>195</v>
      </c>
      <c r="J951" s="138">
        <v>2040</v>
      </c>
      <c r="K951" s="139">
        <v>12.478547854785489</v>
      </c>
    </row>
    <row r="952" spans="1:11" x14ac:dyDescent="0.25">
      <c r="A952" s="138" t="s">
        <v>1423</v>
      </c>
      <c r="B952" s="138" t="s">
        <v>1424</v>
      </c>
      <c r="C952" s="138" t="s">
        <v>196</v>
      </c>
      <c r="D952" s="138" t="s">
        <v>1386</v>
      </c>
      <c r="E952" s="138" t="s">
        <v>1387</v>
      </c>
      <c r="F952" s="138"/>
      <c r="G952" s="138" t="s">
        <v>369</v>
      </c>
      <c r="H952" s="138"/>
      <c r="I952" s="138" t="s">
        <v>195</v>
      </c>
      <c r="J952" s="138">
        <v>2050</v>
      </c>
      <c r="K952" s="139">
        <v>8.3411341134113428</v>
      </c>
    </row>
    <row r="953" spans="1:11" x14ac:dyDescent="0.25">
      <c r="A953" s="138" t="s">
        <v>1423</v>
      </c>
      <c r="B953" s="138" t="s">
        <v>1424</v>
      </c>
      <c r="C953" s="138" t="s">
        <v>196</v>
      </c>
      <c r="D953" s="138" t="s">
        <v>1388</v>
      </c>
      <c r="E953" s="138" t="s">
        <v>1387</v>
      </c>
      <c r="F953" s="138"/>
      <c r="G953" s="138" t="s">
        <v>200</v>
      </c>
      <c r="H953" s="138"/>
      <c r="I953" s="138" t="s">
        <v>990</v>
      </c>
      <c r="J953" s="138">
        <v>2020</v>
      </c>
      <c r="K953" s="139">
        <v>3</v>
      </c>
    </row>
    <row r="954" spans="1:11" x14ac:dyDescent="0.25">
      <c r="A954" s="138" t="s">
        <v>1423</v>
      </c>
      <c r="B954" s="138" t="s">
        <v>1424</v>
      </c>
      <c r="C954" s="138" t="s">
        <v>196</v>
      </c>
      <c r="D954" s="138" t="s">
        <v>1388</v>
      </c>
      <c r="E954" s="138" t="s">
        <v>1387</v>
      </c>
      <c r="F954" s="138"/>
      <c r="G954" s="138" t="s">
        <v>200</v>
      </c>
      <c r="H954" s="138"/>
      <c r="I954" s="138" t="s">
        <v>990</v>
      </c>
      <c r="J954" s="138">
        <v>2050</v>
      </c>
      <c r="K954" s="139">
        <v>3</v>
      </c>
    </row>
    <row r="955" spans="1:11" x14ac:dyDescent="0.25">
      <c r="A955" s="138" t="s">
        <v>1423</v>
      </c>
      <c r="B955" s="138" t="s">
        <v>1424</v>
      </c>
      <c r="C955" s="138" t="s">
        <v>196</v>
      </c>
      <c r="D955" s="138" t="s">
        <v>1388</v>
      </c>
      <c r="E955" s="138" t="s">
        <v>1387</v>
      </c>
      <c r="F955" s="138"/>
      <c r="G955" s="138" t="s">
        <v>200</v>
      </c>
      <c r="H955" s="138"/>
      <c r="I955" s="138" t="s">
        <v>991</v>
      </c>
      <c r="J955" s="138">
        <v>2020</v>
      </c>
      <c r="K955" s="139">
        <v>3</v>
      </c>
    </row>
    <row r="956" spans="1:11" x14ac:dyDescent="0.25">
      <c r="A956" s="138" t="s">
        <v>1423</v>
      </c>
      <c r="B956" s="138" t="s">
        <v>1424</v>
      </c>
      <c r="C956" s="138" t="s">
        <v>196</v>
      </c>
      <c r="D956" s="138" t="s">
        <v>1388</v>
      </c>
      <c r="E956" s="138" t="s">
        <v>1387</v>
      </c>
      <c r="F956" s="138"/>
      <c r="G956" s="138" t="s">
        <v>200</v>
      </c>
      <c r="H956" s="138"/>
      <c r="I956" s="138" t="s">
        <v>991</v>
      </c>
      <c r="J956" s="138">
        <v>2050</v>
      </c>
      <c r="K956" s="139">
        <v>3</v>
      </c>
    </row>
    <row r="957" spans="1:11" x14ac:dyDescent="0.25">
      <c r="A957" s="138" t="s">
        <v>1423</v>
      </c>
      <c r="B957" s="138" t="s">
        <v>1424</v>
      </c>
      <c r="C957" s="138" t="s">
        <v>196</v>
      </c>
      <c r="D957" s="138" t="s">
        <v>1388</v>
      </c>
      <c r="E957" s="138" t="s">
        <v>1387</v>
      </c>
      <c r="F957" s="138"/>
      <c r="G957" s="138" t="s">
        <v>200</v>
      </c>
      <c r="H957" s="138"/>
      <c r="I957" s="138" t="s">
        <v>195</v>
      </c>
      <c r="J957" s="138">
        <v>2020</v>
      </c>
      <c r="K957" s="139">
        <v>3</v>
      </c>
    </row>
    <row r="958" spans="1:11" x14ac:dyDescent="0.25">
      <c r="A958" s="138" t="s">
        <v>1423</v>
      </c>
      <c r="B958" s="138" t="s">
        <v>1424</v>
      </c>
      <c r="C958" s="138" t="s">
        <v>196</v>
      </c>
      <c r="D958" s="138" t="s">
        <v>1388</v>
      </c>
      <c r="E958" s="138" t="s">
        <v>1387</v>
      </c>
      <c r="F958" s="138"/>
      <c r="G958" s="138" t="s">
        <v>200</v>
      </c>
      <c r="H958" s="138"/>
      <c r="I958" s="138" t="s">
        <v>195</v>
      </c>
      <c r="J958" s="138">
        <v>2030</v>
      </c>
      <c r="K958" s="139">
        <v>3</v>
      </c>
    </row>
    <row r="959" spans="1:11" x14ac:dyDescent="0.25">
      <c r="A959" s="138" t="s">
        <v>1423</v>
      </c>
      <c r="B959" s="138" t="s">
        <v>1424</v>
      </c>
      <c r="C959" s="138" t="s">
        <v>196</v>
      </c>
      <c r="D959" s="138" t="s">
        <v>1388</v>
      </c>
      <c r="E959" s="138" t="s">
        <v>1387</v>
      </c>
      <c r="F959" s="138"/>
      <c r="G959" s="138" t="s">
        <v>200</v>
      </c>
      <c r="H959" s="138"/>
      <c r="I959" s="138" t="s">
        <v>195</v>
      </c>
      <c r="J959" s="138">
        <v>2040</v>
      </c>
      <c r="K959" s="139">
        <v>3</v>
      </c>
    </row>
    <row r="960" spans="1:11" x14ac:dyDescent="0.25">
      <c r="A960" s="138" t="s">
        <v>1423</v>
      </c>
      <c r="B960" s="138" t="s">
        <v>1424</v>
      </c>
      <c r="C960" s="138" t="s">
        <v>196</v>
      </c>
      <c r="D960" s="138" t="s">
        <v>1388</v>
      </c>
      <c r="E960" s="138" t="s">
        <v>1387</v>
      </c>
      <c r="F960" s="138"/>
      <c r="G960" s="138" t="s">
        <v>200</v>
      </c>
      <c r="H960" s="138"/>
      <c r="I960" s="138" t="s">
        <v>195</v>
      </c>
      <c r="J960" s="138">
        <v>2050</v>
      </c>
      <c r="K960" s="139">
        <v>3</v>
      </c>
    </row>
    <row r="961" spans="1:11" x14ac:dyDescent="0.25">
      <c r="A961" s="138" t="s">
        <v>1423</v>
      </c>
      <c r="B961" s="138" t="s">
        <v>1424</v>
      </c>
      <c r="C961" s="138" t="s">
        <v>196</v>
      </c>
      <c r="D961" s="138" t="s">
        <v>201</v>
      </c>
      <c r="E961" s="138" t="s">
        <v>203</v>
      </c>
      <c r="F961" s="138"/>
      <c r="G961" s="138" t="s">
        <v>1389</v>
      </c>
      <c r="H961" s="138"/>
      <c r="I961" s="138" t="s">
        <v>990</v>
      </c>
      <c r="J961" s="138">
        <v>2020</v>
      </c>
      <c r="K961" s="139">
        <v>0.33</v>
      </c>
    </row>
    <row r="962" spans="1:11" x14ac:dyDescent="0.25">
      <c r="A962" s="138" t="s">
        <v>1423</v>
      </c>
      <c r="B962" s="138" t="s">
        <v>1424</v>
      </c>
      <c r="C962" s="138" t="s">
        <v>196</v>
      </c>
      <c r="D962" s="138" t="s">
        <v>201</v>
      </c>
      <c r="E962" s="138" t="s">
        <v>203</v>
      </c>
      <c r="F962" s="138"/>
      <c r="G962" s="138" t="s">
        <v>1389</v>
      </c>
      <c r="H962" s="138"/>
      <c r="I962" s="138" t="s">
        <v>990</v>
      </c>
      <c r="J962" s="138">
        <v>2050</v>
      </c>
      <c r="K962" s="139">
        <v>0.33</v>
      </c>
    </row>
    <row r="963" spans="1:11" x14ac:dyDescent="0.25">
      <c r="A963" s="138" t="s">
        <v>1423</v>
      </c>
      <c r="B963" s="138" t="s">
        <v>1424</v>
      </c>
      <c r="C963" s="138" t="s">
        <v>196</v>
      </c>
      <c r="D963" s="138" t="s">
        <v>201</v>
      </c>
      <c r="E963" s="138" t="s">
        <v>203</v>
      </c>
      <c r="F963" s="138"/>
      <c r="G963" s="138" t="s">
        <v>1389</v>
      </c>
      <c r="H963" s="138"/>
      <c r="I963" s="138" t="s">
        <v>991</v>
      </c>
      <c r="J963" s="138">
        <v>2020</v>
      </c>
      <c r="K963" s="139">
        <v>0.33</v>
      </c>
    </row>
    <row r="964" spans="1:11" x14ac:dyDescent="0.25">
      <c r="A964" s="138" t="s">
        <v>1423</v>
      </c>
      <c r="B964" s="138" t="s">
        <v>1424</v>
      </c>
      <c r="C964" s="138" t="s">
        <v>196</v>
      </c>
      <c r="D964" s="138" t="s">
        <v>201</v>
      </c>
      <c r="E964" s="138" t="s">
        <v>203</v>
      </c>
      <c r="F964" s="138"/>
      <c r="G964" s="138" t="s">
        <v>1389</v>
      </c>
      <c r="H964" s="138"/>
      <c r="I964" s="138" t="s">
        <v>991</v>
      </c>
      <c r="J964" s="138">
        <v>2050</v>
      </c>
      <c r="K964" s="139">
        <v>0.33</v>
      </c>
    </row>
    <row r="965" spans="1:11" x14ac:dyDescent="0.25">
      <c r="A965" s="138" t="s">
        <v>1423</v>
      </c>
      <c r="B965" s="138" t="s">
        <v>1424</v>
      </c>
      <c r="C965" s="138" t="s">
        <v>196</v>
      </c>
      <c r="D965" s="138" t="s">
        <v>201</v>
      </c>
      <c r="E965" s="138" t="s">
        <v>203</v>
      </c>
      <c r="F965" s="138"/>
      <c r="G965" s="138" t="s">
        <v>1389</v>
      </c>
      <c r="H965" s="138"/>
      <c r="I965" s="138" t="s">
        <v>195</v>
      </c>
      <c r="J965" s="138">
        <v>2020</v>
      </c>
      <c r="K965" s="139">
        <v>0.33</v>
      </c>
    </row>
    <row r="966" spans="1:11" x14ac:dyDescent="0.25">
      <c r="A966" s="138" t="s">
        <v>1423</v>
      </c>
      <c r="B966" s="138" t="s">
        <v>1424</v>
      </c>
      <c r="C966" s="138" t="s">
        <v>196</v>
      </c>
      <c r="D966" s="138" t="s">
        <v>201</v>
      </c>
      <c r="E966" s="138" t="s">
        <v>203</v>
      </c>
      <c r="F966" s="138"/>
      <c r="G966" s="138" t="s">
        <v>1389</v>
      </c>
      <c r="H966" s="138"/>
      <c r="I966" s="138" t="s">
        <v>195</v>
      </c>
      <c r="J966" s="138">
        <v>2030</v>
      </c>
      <c r="K966" s="139">
        <v>0.33</v>
      </c>
    </row>
    <row r="967" spans="1:11" x14ac:dyDescent="0.25">
      <c r="A967" s="138" t="s">
        <v>1423</v>
      </c>
      <c r="B967" s="138" t="s">
        <v>1424</v>
      </c>
      <c r="C967" s="138" t="s">
        <v>196</v>
      </c>
      <c r="D967" s="138" t="s">
        <v>201</v>
      </c>
      <c r="E967" s="138" t="s">
        <v>203</v>
      </c>
      <c r="F967" s="138"/>
      <c r="G967" s="138" t="s">
        <v>1389</v>
      </c>
      <c r="H967" s="138"/>
      <c r="I967" s="138" t="s">
        <v>195</v>
      </c>
      <c r="J967" s="138">
        <v>2040</v>
      </c>
      <c r="K967" s="139">
        <v>0.33</v>
      </c>
    </row>
    <row r="968" spans="1:11" x14ac:dyDescent="0.25">
      <c r="A968" s="138" t="s">
        <v>1423</v>
      </c>
      <c r="B968" s="138" t="s">
        <v>1424</v>
      </c>
      <c r="C968" s="138" t="s">
        <v>196</v>
      </c>
      <c r="D968" s="138" t="s">
        <v>201</v>
      </c>
      <c r="E968" s="138" t="s">
        <v>203</v>
      </c>
      <c r="F968" s="138"/>
      <c r="G968" s="138" t="s">
        <v>1389</v>
      </c>
      <c r="H968" s="138"/>
      <c r="I968" s="138" t="s">
        <v>195</v>
      </c>
      <c r="J968" s="138">
        <v>2050</v>
      </c>
      <c r="K968" s="139">
        <v>0.33</v>
      </c>
    </row>
    <row r="969" spans="1:11" x14ac:dyDescent="0.25">
      <c r="A969" s="138" t="s">
        <v>1423</v>
      </c>
      <c r="B969" s="138" t="s">
        <v>1424</v>
      </c>
      <c r="C969" s="138" t="s">
        <v>196</v>
      </c>
      <c r="D969" s="138" t="s">
        <v>1390</v>
      </c>
      <c r="E969" s="138" t="s">
        <v>1391</v>
      </c>
      <c r="F969" s="138"/>
      <c r="G969" s="138"/>
      <c r="H969" s="138"/>
      <c r="I969" s="138" t="s">
        <v>990</v>
      </c>
      <c r="J969" s="138">
        <v>2020</v>
      </c>
      <c r="K969" s="139">
        <v>100</v>
      </c>
    </row>
    <row r="970" spans="1:11" x14ac:dyDescent="0.25">
      <c r="A970" s="138" t="s">
        <v>1423</v>
      </c>
      <c r="B970" s="138" t="s">
        <v>1424</v>
      </c>
      <c r="C970" s="138" t="s">
        <v>196</v>
      </c>
      <c r="D970" s="138" t="s">
        <v>1390</v>
      </c>
      <c r="E970" s="138" t="s">
        <v>1391</v>
      </c>
      <c r="F970" s="138"/>
      <c r="G970" s="138"/>
      <c r="H970" s="138"/>
      <c r="I970" s="138" t="s">
        <v>990</v>
      </c>
      <c r="J970" s="138">
        <v>2050</v>
      </c>
      <c r="K970" s="139">
        <v>100</v>
      </c>
    </row>
    <row r="971" spans="1:11" x14ac:dyDescent="0.25">
      <c r="A971" s="138" t="s">
        <v>1423</v>
      </c>
      <c r="B971" s="138" t="s">
        <v>1424</v>
      </c>
      <c r="C971" s="138" t="s">
        <v>196</v>
      </c>
      <c r="D971" s="138" t="s">
        <v>1390</v>
      </c>
      <c r="E971" s="138" t="s">
        <v>1391</v>
      </c>
      <c r="F971" s="138"/>
      <c r="G971" s="138"/>
      <c r="H971" s="138"/>
      <c r="I971" s="138" t="s">
        <v>991</v>
      </c>
      <c r="J971" s="138">
        <v>2020</v>
      </c>
      <c r="K971" s="139">
        <v>100</v>
      </c>
    </row>
    <row r="972" spans="1:11" x14ac:dyDescent="0.25">
      <c r="A972" s="138" t="s">
        <v>1423</v>
      </c>
      <c r="B972" s="138" t="s">
        <v>1424</v>
      </c>
      <c r="C972" s="138" t="s">
        <v>196</v>
      </c>
      <c r="D972" s="138" t="s">
        <v>1390</v>
      </c>
      <c r="E972" s="138" t="s">
        <v>1391</v>
      </c>
      <c r="F972" s="138"/>
      <c r="G972" s="138"/>
      <c r="H972" s="138"/>
      <c r="I972" s="138" t="s">
        <v>991</v>
      </c>
      <c r="J972" s="138">
        <v>2050</v>
      </c>
      <c r="K972" s="139">
        <v>100</v>
      </c>
    </row>
    <row r="973" spans="1:11" x14ac:dyDescent="0.25">
      <c r="A973" s="138" t="s">
        <v>1423</v>
      </c>
      <c r="B973" s="138" t="s">
        <v>1424</v>
      </c>
      <c r="C973" s="138" t="s">
        <v>196</v>
      </c>
      <c r="D973" s="138" t="s">
        <v>1390</v>
      </c>
      <c r="E973" s="138" t="s">
        <v>1391</v>
      </c>
      <c r="F973" s="138"/>
      <c r="G973" s="138"/>
      <c r="H973" s="138"/>
      <c r="I973" s="138" t="s">
        <v>195</v>
      </c>
      <c r="J973" s="138">
        <v>2020</v>
      </c>
      <c r="K973" s="139">
        <v>100</v>
      </c>
    </row>
    <row r="974" spans="1:11" x14ac:dyDescent="0.25">
      <c r="A974" s="138" t="s">
        <v>1423</v>
      </c>
      <c r="B974" s="138" t="s">
        <v>1424</v>
      </c>
      <c r="C974" s="138" t="s">
        <v>196</v>
      </c>
      <c r="D974" s="138" t="s">
        <v>1390</v>
      </c>
      <c r="E974" s="138" t="s">
        <v>1391</v>
      </c>
      <c r="F974" s="138"/>
      <c r="G974" s="138"/>
      <c r="H974" s="138"/>
      <c r="I974" s="138" t="s">
        <v>195</v>
      </c>
      <c r="J974" s="138">
        <v>2030</v>
      </c>
      <c r="K974" s="139">
        <v>100</v>
      </c>
    </row>
    <row r="975" spans="1:11" x14ac:dyDescent="0.25">
      <c r="A975" s="138" t="s">
        <v>1423</v>
      </c>
      <c r="B975" s="138" t="s">
        <v>1424</v>
      </c>
      <c r="C975" s="138" t="s">
        <v>196</v>
      </c>
      <c r="D975" s="138" t="s">
        <v>1390</v>
      </c>
      <c r="E975" s="138" t="s">
        <v>1391</v>
      </c>
      <c r="F975" s="138"/>
      <c r="G975" s="138"/>
      <c r="H975" s="138"/>
      <c r="I975" s="138" t="s">
        <v>195</v>
      </c>
      <c r="J975" s="138">
        <v>2040</v>
      </c>
      <c r="K975" s="139">
        <v>100</v>
      </c>
    </row>
    <row r="976" spans="1:11" x14ac:dyDescent="0.25">
      <c r="A976" s="138" t="s">
        <v>1423</v>
      </c>
      <c r="B976" s="138" t="s">
        <v>1424</v>
      </c>
      <c r="C976" s="138" t="s">
        <v>196</v>
      </c>
      <c r="D976" s="138" t="s">
        <v>1390</v>
      </c>
      <c r="E976" s="138" t="s">
        <v>1391</v>
      </c>
      <c r="F976" s="138"/>
      <c r="G976" s="138"/>
      <c r="H976" s="138"/>
      <c r="I976" s="138" t="s">
        <v>195</v>
      </c>
      <c r="J976" s="138">
        <v>2050</v>
      </c>
      <c r="K976" s="139">
        <v>100</v>
      </c>
    </row>
    <row r="977" spans="1:11" x14ac:dyDescent="0.25">
      <c r="A977" s="138" t="s">
        <v>1423</v>
      </c>
      <c r="B977" s="138" t="s">
        <v>1424</v>
      </c>
      <c r="C977" s="138" t="s">
        <v>196</v>
      </c>
      <c r="D977" s="138" t="s">
        <v>1218</v>
      </c>
      <c r="E977" s="138" t="s">
        <v>1206</v>
      </c>
      <c r="F977" s="138"/>
      <c r="G977" s="138" t="s">
        <v>211</v>
      </c>
      <c r="H977" s="138"/>
      <c r="I977" s="138" t="s">
        <v>990</v>
      </c>
      <c r="J977" s="138">
        <v>2020</v>
      </c>
      <c r="K977" s="139">
        <v>2</v>
      </c>
    </row>
    <row r="978" spans="1:11" x14ac:dyDescent="0.25">
      <c r="A978" s="138" t="s">
        <v>1423</v>
      </c>
      <c r="B978" s="138" t="s">
        <v>1424</v>
      </c>
      <c r="C978" s="138" t="s">
        <v>196</v>
      </c>
      <c r="D978" s="138" t="s">
        <v>1218</v>
      </c>
      <c r="E978" s="138" t="s">
        <v>1206</v>
      </c>
      <c r="F978" s="138"/>
      <c r="G978" s="138" t="s">
        <v>211</v>
      </c>
      <c r="H978" s="138"/>
      <c r="I978" s="138" t="s">
        <v>990</v>
      </c>
      <c r="J978" s="138">
        <v>2050</v>
      </c>
      <c r="K978" s="139">
        <v>2</v>
      </c>
    </row>
    <row r="979" spans="1:11" x14ac:dyDescent="0.25">
      <c r="A979" s="138" t="s">
        <v>1423</v>
      </c>
      <c r="B979" s="138" t="s">
        <v>1424</v>
      </c>
      <c r="C979" s="138" t="s">
        <v>196</v>
      </c>
      <c r="D979" s="138" t="s">
        <v>1218</v>
      </c>
      <c r="E979" s="138" t="s">
        <v>1206</v>
      </c>
      <c r="F979" s="138"/>
      <c r="G979" s="138" t="s">
        <v>211</v>
      </c>
      <c r="H979" s="138"/>
      <c r="I979" s="138" t="s">
        <v>991</v>
      </c>
      <c r="J979" s="138">
        <v>2020</v>
      </c>
      <c r="K979" s="139">
        <v>2</v>
      </c>
    </row>
    <row r="980" spans="1:11" x14ac:dyDescent="0.25">
      <c r="A980" s="138" t="s">
        <v>1423</v>
      </c>
      <c r="B980" s="138" t="s">
        <v>1424</v>
      </c>
      <c r="C980" s="138" t="s">
        <v>196</v>
      </c>
      <c r="D980" s="138" t="s">
        <v>1218</v>
      </c>
      <c r="E980" s="138" t="s">
        <v>1206</v>
      </c>
      <c r="F980" s="138"/>
      <c r="G980" s="138" t="s">
        <v>211</v>
      </c>
      <c r="H980" s="138"/>
      <c r="I980" s="138" t="s">
        <v>991</v>
      </c>
      <c r="J980" s="138">
        <v>2050</v>
      </c>
      <c r="K980" s="139">
        <v>2</v>
      </c>
    </row>
    <row r="981" spans="1:11" x14ac:dyDescent="0.25">
      <c r="A981" s="138" t="s">
        <v>1423</v>
      </c>
      <c r="B981" s="138" t="s">
        <v>1424</v>
      </c>
      <c r="C981" s="138" t="s">
        <v>196</v>
      </c>
      <c r="D981" s="138" t="s">
        <v>1218</v>
      </c>
      <c r="E981" s="138" t="s">
        <v>1206</v>
      </c>
      <c r="F981" s="138"/>
      <c r="G981" s="138" t="s">
        <v>211</v>
      </c>
      <c r="H981" s="138"/>
      <c r="I981" s="138" t="s">
        <v>195</v>
      </c>
      <c r="J981" s="138">
        <v>2020</v>
      </c>
      <c r="K981" s="139">
        <v>2</v>
      </c>
    </row>
    <row r="982" spans="1:11" x14ac:dyDescent="0.25">
      <c r="A982" s="138" t="s">
        <v>1423</v>
      </c>
      <c r="B982" s="138" t="s">
        <v>1424</v>
      </c>
      <c r="C982" s="138" t="s">
        <v>196</v>
      </c>
      <c r="D982" s="138" t="s">
        <v>1218</v>
      </c>
      <c r="E982" s="138" t="s">
        <v>1206</v>
      </c>
      <c r="F982" s="138"/>
      <c r="G982" s="138" t="s">
        <v>211</v>
      </c>
      <c r="H982" s="138"/>
      <c r="I982" s="138" t="s">
        <v>195</v>
      </c>
      <c r="J982" s="138">
        <v>2030</v>
      </c>
      <c r="K982" s="139">
        <v>2</v>
      </c>
    </row>
    <row r="983" spans="1:11" x14ac:dyDescent="0.25">
      <c r="A983" s="138" t="s">
        <v>1423</v>
      </c>
      <c r="B983" s="138" t="s">
        <v>1424</v>
      </c>
      <c r="C983" s="138" t="s">
        <v>196</v>
      </c>
      <c r="D983" s="138" t="s">
        <v>1218</v>
      </c>
      <c r="E983" s="138" t="s">
        <v>1206</v>
      </c>
      <c r="F983" s="138"/>
      <c r="G983" s="138" t="s">
        <v>211</v>
      </c>
      <c r="H983" s="138"/>
      <c r="I983" s="138" t="s">
        <v>195</v>
      </c>
      <c r="J983" s="138">
        <v>2040</v>
      </c>
      <c r="K983" s="139">
        <v>2</v>
      </c>
    </row>
    <row r="984" spans="1:11" x14ac:dyDescent="0.25">
      <c r="A984" s="138" t="s">
        <v>1423</v>
      </c>
      <c r="B984" s="138" t="s">
        <v>1424</v>
      </c>
      <c r="C984" s="138" t="s">
        <v>196</v>
      </c>
      <c r="D984" s="138" t="s">
        <v>1218</v>
      </c>
      <c r="E984" s="138" t="s">
        <v>1206</v>
      </c>
      <c r="F984" s="138"/>
      <c r="G984" s="138" t="s">
        <v>211</v>
      </c>
      <c r="H984" s="138"/>
      <c r="I984" s="138" t="s">
        <v>195</v>
      </c>
      <c r="J984" s="138">
        <v>2050</v>
      </c>
      <c r="K984" s="139">
        <v>2</v>
      </c>
    </row>
    <row r="985" spans="1:11" x14ac:dyDescent="0.25">
      <c r="A985" s="138" t="s">
        <v>1423</v>
      </c>
      <c r="B985" s="138" t="s">
        <v>1424</v>
      </c>
      <c r="C985" s="138" t="s">
        <v>196</v>
      </c>
      <c r="D985" s="138" t="s">
        <v>1392</v>
      </c>
      <c r="E985" s="138" t="s">
        <v>1391</v>
      </c>
      <c r="F985" s="138"/>
      <c r="G985" s="138"/>
      <c r="H985" s="138"/>
      <c r="I985" s="138" t="s">
        <v>990</v>
      </c>
      <c r="J985" s="138">
        <v>2020</v>
      </c>
      <c r="K985" s="139">
        <v>25.526552655265519</v>
      </c>
    </row>
    <row r="986" spans="1:11" x14ac:dyDescent="0.25">
      <c r="A986" s="138" t="s">
        <v>1423</v>
      </c>
      <c r="B986" s="138" t="s">
        <v>1424</v>
      </c>
      <c r="C986" s="138" t="s">
        <v>196</v>
      </c>
      <c r="D986" s="138" t="s">
        <v>1392</v>
      </c>
      <c r="E986" s="138" t="s">
        <v>1391</v>
      </c>
      <c r="F986" s="138"/>
      <c r="G986" s="138"/>
      <c r="H986" s="138"/>
      <c r="I986" s="138" t="s">
        <v>990</v>
      </c>
      <c r="J986" s="138">
        <v>2050</v>
      </c>
      <c r="K986" s="139">
        <v>17.251725172517251</v>
      </c>
    </row>
    <row r="987" spans="1:11" x14ac:dyDescent="0.25">
      <c r="A987" s="138" t="s">
        <v>1423</v>
      </c>
      <c r="B987" s="138" t="s">
        <v>1424</v>
      </c>
      <c r="C987" s="138" t="s">
        <v>196</v>
      </c>
      <c r="D987" s="138" t="s">
        <v>1392</v>
      </c>
      <c r="E987" s="138" t="s">
        <v>1391</v>
      </c>
      <c r="F987" s="138"/>
      <c r="G987" s="138"/>
      <c r="H987" s="138"/>
      <c r="I987" s="138" t="s">
        <v>991</v>
      </c>
      <c r="J987" s="138">
        <v>2020</v>
      </c>
      <c r="K987" s="139">
        <v>17.251725172517251</v>
      </c>
    </row>
    <row r="988" spans="1:11" x14ac:dyDescent="0.25">
      <c r="A988" s="138" t="s">
        <v>1423</v>
      </c>
      <c r="B988" s="138" t="s">
        <v>1424</v>
      </c>
      <c r="C988" s="138" t="s">
        <v>196</v>
      </c>
      <c r="D988" s="138" t="s">
        <v>1392</v>
      </c>
      <c r="E988" s="138" t="s">
        <v>1391</v>
      </c>
      <c r="F988" s="138"/>
      <c r="G988" s="138"/>
      <c r="H988" s="138"/>
      <c r="I988" s="138" t="s">
        <v>991</v>
      </c>
      <c r="J988" s="138">
        <v>2050</v>
      </c>
      <c r="K988" s="139">
        <v>5.4305430543054314</v>
      </c>
    </row>
    <row r="989" spans="1:11" x14ac:dyDescent="0.25">
      <c r="A989" s="138" t="s">
        <v>1423</v>
      </c>
      <c r="B989" s="138" t="s">
        <v>1424</v>
      </c>
      <c r="C989" s="138" t="s">
        <v>196</v>
      </c>
      <c r="D989" s="138" t="s">
        <v>1392</v>
      </c>
      <c r="E989" s="138" t="s">
        <v>1391</v>
      </c>
      <c r="F989" s="138"/>
      <c r="G989" s="138"/>
      <c r="H989" s="138"/>
      <c r="I989" s="138" t="s">
        <v>195</v>
      </c>
      <c r="J989" s="138">
        <v>2020</v>
      </c>
      <c r="K989" s="139">
        <v>21.38913891389139</v>
      </c>
    </row>
    <row r="990" spans="1:11" x14ac:dyDescent="0.25">
      <c r="A990" s="138" t="s">
        <v>1423</v>
      </c>
      <c r="B990" s="138" t="s">
        <v>1424</v>
      </c>
      <c r="C990" s="138" t="s">
        <v>196</v>
      </c>
      <c r="D990" s="138" t="s">
        <v>1392</v>
      </c>
      <c r="E990" s="138" t="s">
        <v>1391</v>
      </c>
      <c r="F990" s="138"/>
      <c r="G990" s="138"/>
      <c r="H990" s="138"/>
      <c r="I990" s="138" t="s">
        <v>195</v>
      </c>
      <c r="J990" s="138">
        <v>2030</v>
      </c>
      <c r="K990" s="139">
        <v>19.615961596159622</v>
      </c>
    </row>
    <row r="991" spans="1:11" x14ac:dyDescent="0.25">
      <c r="A991" s="138" t="s">
        <v>1423</v>
      </c>
      <c r="B991" s="138" t="s">
        <v>1424</v>
      </c>
      <c r="C991" s="138" t="s">
        <v>196</v>
      </c>
      <c r="D991" s="138" t="s">
        <v>1392</v>
      </c>
      <c r="E991" s="138" t="s">
        <v>1391</v>
      </c>
      <c r="F991" s="138"/>
      <c r="G991" s="138"/>
      <c r="H991" s="138"/>
      <c r="I991" s="138" t="s">
        <v>195</v>
      </c>
      <c r="J991" s="138">
        <v>2040</v>
      </c>
      <c r="K991" s="139">
        <v>15.478547854785489</v>
      </c>
    </row>
    <row r="992" spans="1:11" x14ac:dyDescent="0.25">
      <c r="A992" s="138" t="s">
        <v>1423</v>
      </c>
      <c r="B992" s="138" t="s">
        <v>1424</v>
      </c>
      <c r="C992" s="138" t="s">
        <v>196</v>
      </c>
      <c r="D992" s="138" t="s">
        <v>1392</v>
      </c>
      <c r="E992" s="138" t="s">
        <v>1391</v>
      </c>
      <c r="F992" s="138"/>
      <c r="G992" s="138"/>
      <c r="H992" s="138"/>
      <c r="I992" s="138" t="s">
        <v>195</v>
      </c>
      <c r="J992" s="138">
        <v>2050</v>
      </c>
      <c r="K992" s="139">
        <v>11.341134113411339</v>
      </c>
    </row>
    <row r="993" spans="1:11" x14ac:dyDescent="0.25">
      <c r="A993" s="138" t="s">
        <v>1423</v>
      </c>
      <c r="B993" s="138" t="s">
        <v>1424</v>
      </c>
      <c r="C993" s="138" t="s">
        <v>196</v>
      </c>
      <c r="D993" s="138" t="s">
        <v>1393</v>
      </c>
      <c r="E993" s="138" t="s">
        <v>1391</v>
      </c>
      <c r="F993" s="138"/>
      <c r="G993" s="138" t="s">
        <v>228</v>
      </c>
      <c r="H993" s="138" t="s">
        <v>1114</v>
      </c>
      <c r="I993" s="138" t="s">
        <v>990</v>
      </c>
      <c r="J993" s="138">
        <v>2020</v>
      </c>
      <c r="K993" s="139">
        <v>63</v>
      </c>
    </row>
    <row r="994" spans="1:11" x14ac:dyDescent="0.25">
      <c r="A994" s="138" t="s">
        <v>1423</v>
      </c>
      <c r="B994" s="138" t="s">
        <v>1424</v>
      </c>
      <c r="C994" s="138" t="s">
        <v>196</v>
      </c>
      <c r="D994" s="138" t="s">
        <v>1393</v>
      </c>
      <c r="E994" s="138" t="s">
        <v>1391</v>
      </c>
      <c r="F994" s="138"/>
      <c r="G994" s="138" t="s">
        <v>228</v>
      </c>
      <c r="H994" s="138" t="s">
        <v>1114</v>
      </c>
      <c r="I994" s="138" t="s">
        <v>990</v>
      </c>
      <c r="J994" s="138">
        <v>2050</v>
      </c>
      <c r="K994" s="139">
        <v>70</v>
      </c>
    </row>
    <row r="995" spans="1:11" x14ac:dyDescent="0.25">
      <c r="A995" s="138" t="s">
        <v>1423</v>
      </c>
      <c r="B995" s="138" t="s">
        <v>1424</v>
      </c>
      <c r="C995" s="138" t="s">
        <v>196</v>
      </c>
      <c r="D995" s="138" t="s">
        <v>1393</v>
      </c>
      <c r="E995" s="138" t="s">
        <v>1391</v>
      </c>
      <c r="F995" s="138"/>
      <c r="G995" s="138" t="s">
        <v>228</v>
      </c>
      <c r="H995" s="138" t="s">
        <v>1114</v>
      </c>
      <c r="I995" s="138" t="s">
        <v>991</v>
      </c>
      <c r="J995" s="138">
        <v>2020</v>
      </c>
      <c r="K995" s="139">
        <v>70</v>
      </c>
    </row>
    <row r="996" spans="1:11" x14ac:dyDescent="0.25">
      <c r="A996" s="138" t="s">
        <v>1423</v>
      </c>
      <c r="B996" s="138" t="s">
        <v>1424</v>
      </c>
      <c r="C996" s="138" t="s">
        <v>196</v>
      </c>
      <c r="D996" s="138" t="s">
        <v>1393</v>
      </c>
      <c r="E996" s="138" t="s">
        <v>1391</v>
      </c>
      <c r="F996" s="138"/>
      <c r="G996" s="138" t="s">
        <v>228</v>
      </c>
      <c r="H996" s="138" t="s">
        <v>1114</v>
      </c>
      <c r="I996" s="138" t="s">
        <v>991</v>
      </c>
      <c r="J996" s="138">
        <v>2050</v>
      </c>
      <c r="K996" s="139">
        <v>80</v>
      </c>
    </row>
    <row r="997" spans="1:11" x14ac:dyDescent="0.25">
      <c r="A997" s="138" t="s">
        <v>1423</v>
      </c>
      <c r="B997" s="138" t="s">
        <v>1424</v>
      </c>
      <c r="C997" s="138" t="s">
        <v>196</v>
      </c>
      <c r="D997" s="138" t="s">
        <v>1393</v>
      </c>
      <c r="E997" s="138" t="s">
        <v>1391</v>
      </c>
      <c r="F997" s="138"/>
      <c r="G997" s="138" t="s">
        <v>228</v>
      </c>
      <c r="H997" s="138" t="s">
        <v>1114</v>
      </c>
      <c r="I997" s="138" t="s">
        <v>195</v>
      </c>
      <c r="J997" s="138">
        <v>2020</v>
      </c>
      <c r="K997" s="139">
        <v>66.5</v>
      </c>
    </row>
    <row r="998" spans="1:11" x14ac:dyDescent="0.25">
      <c r="A998" s="138" t="s">
        <v>1423</v>
      </c>
      <c r="B998" s="138" t="s">
        <v>1424</v>
      </c>
      <c r="C998" s="138" t="s">
        <v>196</v>
      </c>
      <c r="D998" s="138" t="s">
        <v>1393</v>
      </c>
      <c r="E998" s="138" t="s">
        <v>1391</v>
      </c>
      <c r="F998" s="138"/>
      <c r="G998" s="138" t="s">
        <v>228</v>
      </c>
      <c r="H998" s="138" t="s">
        <v>1114</v>
      </c>
      <c r="I998" s="138" t="s">
        <v>195</v>
      </c>
      <c r="J998" s="138">
        <v>2030</v>
      </c>
      <c r="K998" s="139">
        <v>68</v>
      </c>
    </row>
    <row r="999" spans="1:11" x14ac:dyDescent="0.25">
      <c r="A999" s="138" t="s">
        <v>1423</v>
      </c>
      <c r="B999" s="138" t="s">
        <v>1424</v>
      </c>
      <c r="C999" s="138" t="s">
        <v>196</v>
      </c>
      <c r="D999" s="138" t="s">
        <v>1393</v>
      </c>
      <c r="E999" s="138" t="s">
        <v>1391</v>
      </c>
      <c r="F999" s="138"/>
      <c r="G999" s="138" t="s">
        <v>228</v>
      </c>
      <c r="H999" s="138" t="s">
        <v>1114</v>
      </c>
      <c r="I999" s="138" t="s">
        <v>195</v>
      </c>
      <c r="J999" s="138">
        <v>2040</v>
      </c>
      <c r="K999" s="139">
        <v>71.5</v>
      </c>
    </row>
    <row r="1000" spans="1:11" x14ac:dyDescent="0.25">
      <c r="A1000" s="138" t="s">
        <v>1423</v>
      </c>
      <c r="B1000" s="138" t="s">
        <v>1424</v>
      </c>
      <c r="C1000" s="138" t="s">
        <v>196</v>
      </c>
      <c r="D1000" s="138" t="s">
        <v>1393</v>
      </c>
      <c r="E1000" s="138" t="s">
        <v>1391</v>
      </c>
      <c r="F1000" s="138"/>
      <c r="G1000" s="138" t="s">
        <v>228</v>
      </c>
      <c r="H1000" s="138" t="s">
        <v>1114</v>
      </c>
      <c r="I1000" s="138" t="s">
        <v>195</v>
      </c>
      <c r="J1000" s="138">
        <v>2050</v>
      </c>
      <c r="K1000" s="139">
        <v>75</v>
      </c>
    </row>
    <row r="1001" spans="1:11" x14ac:dyDescent="0.25">
      <c r="A1001" s="138" t="s">
        <v>1423</v>
      </c>
      <c r="B1001" s="138" t="s">
        <v>1424</v>
      </c>
      <c r="C1001" s="138" t="s">
        <v>196</v>
      </c>
      <c r="D1001" s="138" t="s">
        <v>1394</v>
      </c>
      <c r="E1001" s="138" t="s">
        <v>1395</v>
      </c>
      <c r="F1001" s="138"/>
      <c r="G1001" s="138" t="s">
        <v>228</v>
      </c>
      <c r="H1001" s="138" t="s">
        <v>1114</v>
      </c>
      <c r="I1001" s="138" t="s">
        <v>990</v>
      </c>
      <c r="J1001" s="138">
        <v>2020</v>
      </c>
      <c r="K1001" s="139">
        <v>18.9018901890189</v>
      </c>
    </row>
    <row r="1002" spans="1:11" x14ac:dyDescent="0.25">
      <c r="A1002" s="138" t="s">
        <v>1423</v>
      </c>
      <c r="B1002" s="138" t="s">
        <v>1424</v>
      </c>
      <c r="C1002" s="138" t="s">
        <v>196</v>
      </c>
      <c r="D1002" s="138" t="s">
        <v>1394</v>
      </c>
      <c r="E1002" s="138" t="s">
        <v>1395</v>
      </c>
      <c r="F1002" s="138"/>
      <c r="G1002" s="138" t="s">
        <v>228</v>
      </c>
      <c r="H1002" s="138" t="s">
        <v>1114</v>
      </c>
      <c r="I1002" s="138" t="s">
        <v>990</v>
      </c>
      <c r="J1002" s="138">
        <v>2050</v>
      </c>
      <c r="K1002" s="139">
        <v>21.002100210020998</v>
      </c>
    </row>
    <row r="1003" spans="1:11" x14ac:dyDescent="0.25">
      <c r="A1003" s="138" t="s">
        <v>1423</v>
      </c>
      <c r="B1003" s="138" t="s">
        <v>1424</v>
      </c>
      <c r="C1003" s="138" t="s">
        <v>196</v>
      </c>
      <c r="D1003" s="138" t="s">
        <v>1394</v>
      </c>
      <c r="E1003" s="138" t="s">
        <v>1395</v>
      </c>
      <c r="F1003" s="138"/>
      <c r="G1003" s="138" t="s">
        <v>228</v>
      </c>
      <c r="H1003" s="138" t="s">
        <v>1114</v>
      </c>
      <c r="I1003" s="138" t="s">
        <v>991</v>
      </c>
      <c r="J1003" s="138">
        <v>2020</v>
      </c>
      <c r="K1003" s="139">
        <v>21.002100210020998</v>
      </c>
    </row>
    <row r="1004" spans="1:11" x14ac:dyDescent="0.25">
      <c r="A1004" s="138" t="s">
        <v>1423</v>
      </c>
      <c r="B1004" s="138" t="s">
        <v>1424</v>
      </c>
      <c r="C1004" s="138" t="s">
        <v>196</v>
      </c>
      <c r="D1004" s="138" t="s">
        <v>1394</v>
      </c>
      <c r="E1004" s="138" t="s">
        <v>1395</v>
      </c>
      <c r="F1004" s="138"/>
      <c r="G1004" s="138" t="s">
        <v>228</v>
      </c>
      <c r="H1004" s="138" t="s">
        <v>1114</v>
      </c>
      <c r="I1004" s="138" t="s">
        <v>991</v>
      </c>
      <c r="J1004" s="138">
        <v>2050</v>
      </c>
      <c r="K1004" s="139">
        <v>24.002400240023999</v>
      </c>
    </row>
    <row r="1005" spans="1:11" x14ac:dyDescent="0.25">
      <c r="A1005" s="138" t="s">
        <v>1423</v>
      </c>
      <c r="B1005" s="138" t="s">
        <v>1424</v>
      </c>
      <c r="C1005" s="138" t="s">
        <v>196</v>
      </c>
      <c r="D1005" s="138" t="s">
        <v>1394</v>
      </c>
      <c r="E1005" s="138" t="s">
        <v>1395</v>
      </c>
      <c r="F1005" s="138"/>
      <c r="G1005" s="138" t="s">
        <v>228</v>
      </c>
      <c r="H1005" s="138" t="s">
        <v>1114</v>
      </c>
      <c r="I1005" s="138" t="s">
        <v>195</v>
      </c>
      <c r="J1005" s="138">
        <v>2020</v>
      </c>
      <c r="K1005" s="139">
        <v>19.951995199519949</v>
      </c>
    </row>
    <row r="1006" spans="1:11" x14ac:dyDescent="0.25">
      <c r="A1006" s="138" t="s">
        <v>1423</v>
      </c>
      <c r="B1006" s="138" t="s">
        <v>1424</v>
      </c>
      <c r="C1006" s="138" t="s">
        <v>196</v>
      </c>
      <c r="D1006" s="138" t="s">
        <v>1394</v>
      </c>
      <c r="E1006" s="138" t="s">
        <v>1395</v>
      </c>
      <c r="F1006" s="138"/>
      <c r="G1006" s="138" t="s">
        <v>228</v>
      </c>
      <c r="H1006" s="138" t="s">
        <v>1114</v>
      </c>
      <c r="I1006" s="138" t="s">
        <v>195</v>
      </c>
      <c r="J1006" s="138">
        <v>2030</v>
      </c>
      <c r="K1006" s="139">
        <v>20.402040204020398</v>
      </c>
    </row>
    <row r="1007" spans="1:11" x14ac:dyDescent="0.25">
      <c r="A1007" s="138" t="s">
        <v>1423</v>
      </c>
      <c r="B1007" s="138" t="s">
        <v>1424</v>
      </c>
      <c r="C1007" s="138" t="s">
        <v>196</v>
      </c>
      <c r="D1007" s="138" t="s">
        <v>1394</v>
      </c>
      <c r="E1007" s="138" t="s">
        <v>1395</v>
      </c>
      <c r="F1007" s="138"/>
      <c r="G1007" s="138" t="s">
        <v>228</v>
      </c>
      <c r="H1007" s="138" t="s">
        <v>1114</v>
      </c>
      <c r="I1007" s="138" t="s">
        <v>195</v>
      </c>
      <c r="J1007" s="138">
        <v>2040</v>
      </c>
      <c r="K1007" s="139">
        <v>21.452145214521451</v>
      </c>
    </row>
    <row r="1008" spans="1:11" x14ac:dyDescent="0.25">
      <c r="A1008" s="138" t="s">
        <v>1423</v>
      </c>
      <c r="B1008" s="138" t="s">
        <v>1424</v>
      </c>
      <c r="C1008" s="138" t="s">
        <v>196</v>
      </c>
      <c r="D1008" s="138" t="s">
        <v>1394</v>
      </c>
      <c r="E1008" s="138" t="s">
        <v>1395</v>
      </c>
      <c r="F1008" s="138"/>
      <c r="G1008" s="138" t="s">
        <v>228</v>
      </c>
      <c r="H1008" s="138" t="s">
        <v>1114</v>
      </c>
      <c r="I1008" s="138" t="s">
        <v>195</v>
      </c>
      <c r="J1008" s="138">
        <v>2050</v>
      </c>
      <c r="K1008" s="139">
        <v>22.5022502250225</v>
      </c>
    </row>
    <row r="1009" spans="1:11" x14ac:dyDescent="0.25">
      <c r="A1009" s="138" t="s">
        <v>1423</v>
      </c>
      <c r="B1009" s="138" t="s">
        <v>1424</v>
      </c>
      <c r="C1009" s="138" t="s">
        <v>196</v>
      </c>
      <c r="D1009" s="138" t="s">
        <v>1219</v>
      </c>
      <c r="E1009" s="138" t="s">
        <v>1220</v>
      </c>
      <c r="F1009" s="138"/>
      <c r="G1009" s="138" t="s">
        <v>211</v>
      </c>
      <c r="H1009" s="138"/>
      <c r="I1009" s="138" t="s">
        <v>990</v>
      </c>
      <c r="J1009" s="138">
        <v>2020</v>
      </c>
      <c r="K1009" s="139">
        <v>2</v>
      </c>
    </row>
    <row r="1010" spans="1:11" x14ac:dyDescent="0.25">
      <c r="A1010" s="138" t="s">
        <v>1423</v>
      </c>
      <c r="B1010" s="138" t="s">
        <v>1424</v>
      </c>
      <c r="C1010" s="138" t="s">
        <v>196</v>
      </c>
      <c r="D1010" s="138" t="s">
        <v>1219</v>
      </c>
      <c r="E1010" s="138" t="s">
        <v>1220</v>
      </c>
      <c r="F1010" s="138"/>
      <c r="G1010" s="138" t="s">
        <v>211</v>
      </c>
      <c r="H1010" s="138"/>
      <c r="I1010" s="138" t="s">
        <v>990</v>
      </c>
      <c r="J1010" s="138">
        <v>2050</v>
      </c>
      <c r="K1010" s="139">
        <v>2</v>
      </c>
    </row>
    <row r="1011" spans="1:11" x14ac:dyDescent="0.25">
      <c r="A1011" s="138" t="s">
        <v>1423</v>
      </c>
      <c r="B1011" s="138" t="s">
        <v>1424</v>
      </c>
      <c r="C1011" s="138" t="s">
        <v>196</v>
      </c>
      <c r="D1011" s="138" t="s">
        <v>1219</v>
      </c>
      <c r="E1011" s="138" t="s">
        <v>1220</v>
      </c>
      <c r="F1011" s="138"/>
      <c r="G1011" s="138" t="s">
        <v>211</v>
      </c>
      <c r="H1011" s="138"/>
      <c r="I1011" s="138" t="s">
        <v>991</v>
      </c>
      <c r="J1011" s="138">
        <v>2020</v>
      </c>
      <c r="K1011" s="139">
        <v>2</v>
      </c>
    </row>
    <row r="1012" spans="1:11" x14ac:dyDescent="0.25">
      <c r="A1012" s="138" t="s">
        <v>1423</v>
      </c>
      <c r="B1012" s="138" t="s">
        <v>1424</v>
      </c>
      <c r="C1012" s="138" t="s">
        <v>196</v>
      </c>
      <c r="D1012" s="138" t="s">
        <v>1219</v>
      </c>
      <c r="E1012" s="138" t="s">
        <v>1220</v>
      </c>
      <c r="F1012" s="138"/>
      <c r="G1012" s="138" t="s">
        <v>211</v>
      </c>
      <c r="H1012" s="138"/>
      <c r="I1012" s="138" t="s">
        <v>991</v>
      </c>
      <c r="J1012" s="138">
        <v>2050</v>
      </c>
      <c r="K1012" s="139">
        <v>2</v>
      </c>
    </row>
    <row r="1013" spans="1:11" x14ac:dyDescent="0.25">
      <c r="A1013" s="138" t="s">
        <v>1423</v>
      </c>
      <c r="B1013" s="138" t="s">
        <v>1424</v>
      </c>
      <c r="C1013" s="138" t="s">
        <v>196</v>
      </c>
      <c r="D1013" s="138" t="s">
        <v>1219</v>
      </c>
      <c r="E1013" s="138" t="s">
        <v>1220</v>
      </c>
      <c r="F1013" s="138"/>
      <c r="G1013" s="138" t="s">
        <v>211</v>
      </c>
      <c r="H1013" s="138"/>
      <c r="I1013" s="138" t="s">
        <v>195</v>
      </c>
      <c r="J1013" s="138">
        <v>2020</v>
      </c>
      <c r="K1013" s="139">
        <v>2</v>
      </c>
    </row>
    <row r="1014" spans="1:11" x14ac:dyDescent="0.25">
      <c r="A1014" s="138" t="s">
        <v>1423</v>
      </c>
      <c r="B1014" s="138" t="s">
        <v>1424</v>
      </c>
      <c r="C1014" s="138" t="s">
        <v>196</v>
      </c>
      <c r="D1014" s="138" t="s">
        <v>1219</v>
      </c>
      <c r="E1014" s="138" t="s">
        <v>1220</v>
      </c>
      <c r="F1014" s="138"/>
      <c r="G1014" s="138" t="s">
        <v>211</v>
      </c>
      <c r="H1014" s="138"/>
      <c r="I1014" s="138" t="s">
        <v>195</v>
      </c>
      <c r="J1014" s="138">
        <v>2030</v>
      </c>
      <c r="K1014" s="139">
        <v>2</v>
      </c>
    </row>
    <row r="1015" spans="1:11" x14ac:dyDescent="0.25">
      <c r="A1015" s="138" t="s">
        <v>1423</v>
      </c>
      <c r="B1015" s="138" t="s">
        <v>1424</v>
      </c>
      <c r="C1015" s="138" t="s">
        <v>196</v>
      </c>
      <c r="D1015" s="138" t="s">
        <v>1219</v>
      </c>
      <c r="E1015" s="138" t="s">
        <v>1220</v>
      </c>
      <c r="F1015" s="138"/>
      <c r="G1015" s="138" t="s">
        <v>211</v>
      </c>
      <c r="H1015" s="138"/>
      <c r="I1015" s="138" t="s">
        <v>195</v>
      </c>
      <c r="J1015" s="138">
        <v>2040</v>
      </c>
      <c r="K1015" s="139">
        <v>2</v>
      </c>
    </row>
    <row r="1016" spans="1:11" x14ac:dyDescent="0.25">
      <c r="A1016" s="138" t="s">
        <v>1423</v>
      </c>
      <c r="B1016" s="138" t="s">
        <v>1424</v>
      </c>
      <c r="C1016" s="138" t="s">
        <v>196</v>
      </c>
      <c r="D1016" s="138" t="s">
        <v>1219</v>
      </c>
      <c r="E1016" s="138" t="s">
        <v>1220</v>
      </c>
      <c r="F1016" s="138"/>
      <c r="G1016" s="138" t="s">
        <v>211</v>
      </c>
      <c r="H1016" s="138"/>
      <c r="I1016" s="138" t="s">
        <v>195</v>
      </c>
      <c r="J1016" s="138">
        <v>2050</v>
      </c>
      <c r="K1016" s="139">
        <v>2</v>
      </c>
    </row>
    <row r="1017" spans="1:11" x14ac:dyDescent="0.25">
      <c r="A1017" s="138" t="s">
        <v>1423</v>
      </c>
      <c r="B1017" s="138" t="s">
        <v>1424</v>
      </c>
      <c r="C1017" s="138" t="s">
        <v>196</v>
      </c>
      <c r="D1017" s="138" t="s">
        <v>216</v>
      </c>
      <c r="E1017" s="138" t="s">
        <v>203</v>
      </c>
      <c r="F1017" s="138"/>
      <c r="G1017" s="138" t="s">
        <v>1396</v>
      </c>
      <c r="H1017" s="138" t="s">
        <v>1120</v>
      </c>
      <c r="I1017" s="138" t="s">
        <v>990</v>
      </c>
      <c r="J1017" s="138">
        <v>2020</v>
      </c>
      <c r="K1017" s="139">
        <v>25</v>
      </c>
    </row>
    <row r="1018" spans="1:11" x14ac:dyDescent="0.25">
      <c r="A1018" s="138" t="s">
        <v>1423</v>
      </c>
      <c r="B1018" s="138" t="s">
        <v>1424</v>
      </c>
      <c r="C1018" s="138" t="s">
        <v>196</v>
      </c>
      <c r="D1018" s="138" t="s">
        <v>216</v>
      </c>
      <c r="E1018" s="138" t="s">
        <v>203</v>
      </c>
      <c r="F1018" s="138"/>
      <c r="G1018" s="138" t="s">
        <v>1396</v>
      </c>
      <c r="H1018" s="138" t="s">
        <v>1120</v>
      </c>
      <c r="I1018" s="138" t="s">
        <v>990</v>
      </c>
      <c r="J1018" s="138">
        <v>2050</v>
      </c>
      <c r="K1018" s="139">
        <v>30</v>
      </c>
    </row>
    <row r="1019" spans="1:11" x14ac:dyDescent="0.25">
      <c r="A1019" s="138" t="s">
        <v>1423</v>
      </c>
      <c r="B1019" s="138" t="s">
        <v>1424</v>
      </c>
      <c r="C1019" s="138" t="s">
        <v>196</v>
      </c>
      <c r="D1019" s="138" t="s">
        <v>216</v>
      </c>
      <c r="E1019" s="138" t="s">
        <v>203</v>
      </c>
      <c r="F1019" s="138"/>
      <c r="G1019" s="138" t="s">
        <v>1396</v>
      </c>
      <c r="H1019" s="138" t="s">
        <v>1120</v>
      </c>
      <c r="I1019" s="138" t="s">
        <v>991</v>
      </c>
      <c r="J1019" s="138">
        <v>2020</v>
      </c>
      <c r="K1019" s="139">
        <v>25</v>
      </c>
    </row>
    <row r="1020" spans="1:11" x14ac:dyDescent="0.25">
      <c r="A1020" s="138" t="s">
        <v>1423</v>
      </c>
      <c r="B1020" s="138" t="s">
        <v>1424</v>
      </c>
      <c r="C1020" s="138" t="s">
        <v>196</v>
      </c>
      <c r="D1020" s="138" t="s">
        <v>216</v>
      </c>
      <c r="E1020" s="138" t="s">
        <v>203</v>
      </c>
      <c r="F1020" s="138"/>
      <c r="G1020" s="138" t="s">
        <v>1396</v>
      </c>
      <c r="H1020" s="138" t="s">
        <v>1120</v>
      </c>
      <c r="I1020" s="138" t="s">
        <v>991</v>
      </c>
      <c r="J1020" s="138">
        <v>2050</v>
      </c>
      <c r="K1020" s="139">
        <v>35</v>
      </c>
    </row>
    <row r="1021" spans="1:11" x14ac:dyDescent="0.25">
      <c r="A1021" s="138" t="s">
        <v>1423</v>
      </c>
      <c r="B1021" s="138" t="s">
        <v>1424</v>
      </c>
      <c r="C1021" s="138" t="s">
        <v>196</v>
      </c>
      <c r="D1021" s="138" t="s">
        <v>216</v>
      </c>
      <c r="E1021" s="138" t="s">
        <v>203</v>
      </c>
      <c r="F1021" s="138"/>
      <c r="G1021" s="138" t="s">
        <v>1396</v>
      </c>
      <c r="H1021" s="138" t="s">
        <v>1120</v>
      </c>
      <c r="I1021" s="138" t="s">
        <v>195</v>
      </c>
      <c r="J1021" s="138">
        <v>2020</v>
      </c>
      <c r="K1021" s="139">
        <v>25</v>
      </c>
    </row>
    <row r="1022" spans="1:11" x14ac:dyDescent="0.25">
      <c r="A1022" s="138" t="s">
        <v>1423</v>
      </c>
      <c r="B1022" s="138" t="s">
        <v>1424</v>
      </c>
      <c r="C1022" s="138" t="s">
        <v>196</v>
      </c>
      <c r="D1022" s="138" t="s">
        <v>216</v>
      </c>
      <c r="E1022" s="138" t="s">
        <v>203</v>
      </c>
      <c r="F1022" s="138"/>
      <c r="G1022" s="138" t="s">
        <v>1396</v>
      </c>
      <c r="H1022" s="138" t="s">
        <v>1120</v>
      </c>
      <c r="I1022" s="138" t="s">
        <v>195</v>
      </c>
      <c r="J1022" s="138">
        <v>2030</v>
      </c>
      <c r="K1022" s="139">
        <v>30</v>
      </c>
    </row>
    <row r="1023" spans="1:11" x14ac:dyDescent="0.25">
      <c r="A1023" s="138" t="s">
        <v>1423</v>
      </c>
      <c r="B1023" s="138" t="s">
        <v>1424</v>
      </c>
      <c r="C1023" s="138" t="s">
        <v>196</v>
      </c>
      <c r="D1023" s="138" t="s">
        <v>216</v>
      </c>
      <c r="E1023" s="138" t="s">
        <v>203</v>
      </c>
      <c r="F1023" s="138"/>
      <c r="G1023" s="138" t="s">
        <v>1396</v>
      </c>
      <c r="H1023" s="138" t="s">
        <v>1120</v>
      </c>
      <c r="I1023" s="138" t="s">
        <v>195</v>
      </c>
      <c r="J1023" s="138">
        <v>2040</v>
      </c>
      <c r="K1023" s="139">
        <v>32</v>
      </c>
    </row>
    <row r="1024" spans="1:11" x14ac:dyDescent="0.25">
      <c r="A1024" s="138" t="s">
        <v>1423</v>
      </c>
      <c r="B1024" s="138" t="s">
        <v>1424</v>
      </c>
      <c r="C1024" s="138" t="s">
        <v>196</v>
      </c>
      <c r="D1024" s="138" t="s">
        <v>216</v>
      </c>
      <c r="E1024" s="138" t="s">
        <v>203</v>
      </c>
      <c r="F1024" s="138"/>
      <c r="G1024" s="138" t="s">
        <v>1396</v>
      </c>
      <c r="H1024" s="138" t="s">
        <v>1120</v>
      </c>
      <c r="I1024" s="138" t="s">
        <v>195</v>
      </c>
      <c r="J1024" s="138">
        <v>2050</v>
      </c>
      <c r="K1024" s="139">
        <v>35</v>
      </c>
    </row>
    <row r="1025" spans="1:11" x14ac:dyDescent="0.25">
      <c r="A1025" s="138" t="s">
        <v>1423</v>
      </c>
      <c r="B1025" s="138" t="s">
        <v>1424</v>
      </c>
      <c r="C1025" s="138" t="s">
        <v>196</v>
      </c>
      <c r="D1025" s="138" t="s">
        <v>1397</v>
      </c>
      <c r="E1025" s="138" t="s">
        <v>215</v>
      </c>
      <c r="F1025" s="138"/>
      <c r="G1025" s="138"/>
      <c r="H1025" s="138"/>
      <c r="I1025" s="138" t="s">
        <v>990</v>
      </c>
      <c r="J1025" s="138">
        <v>2020</v>
      </c>
      <c r="K1025" s="139">
        <v>100</v>
      </c>
    </row>
    <row r="1026" spans="1:11" x14ac:dyDescent="0.25">
      <c r="A1026" s="138" t="s">
        <v>1423</v>
      </c>
      <c r="B1026" s="138" t="s">
        <v>1424</v>
      </c>
      <c r="C1026" s="138" t="s">
        <v>196</v>
      </c>
      <c r="D1026" s="138" t="s">
        <v>1397</v>
      </c>
      <c r="E1026" s="138" t="s">
        <v>215</v>
      </c>
      <c r="F1026" s="138"/>
      <c r="G1026" s="138"/>
      <c r="H1026" s="138"/>
      <c r="I1026" s="138" t="s">
        <v>990</v>
      </c>
      <c r="J1026" s="138">
        <v>2050</v>
      </c>
      <c r="K1026" s="139">
        <v>100</v>
      </c>
    </row>
    <row r="1027" spans="1:11" x14ac:dyDescent="0.25">
      <c r="A1027" s="138" t="s">
        <v>1423</v>
      </c>
      <c r="B1027" s="138" t="s">
        <v>1424</v>
      </c>
      <c r="C1027" s="138" t="s">
        <v>196</v>
      </c>
      <c r="D1027" s="138" t="s">
        <v>1397</v>
      </c>
      <c r="E1027" s="138" t="s">
        <v>215</v>
      </c>
      <c r="F1027" s="138"/>
      <c r="G1027" s="138"/>
      <c r="H1027" s="138"/>
      <c r="I1027" s="138" t="s">
        <v>991</v>
      </c>
      <c r="J1027" s="138">
        <v>2020</v>
      </c>
      <c r="K1027" s="139">
        <v>100</v>
      </c>
    </row>
    <row r="1028" spans="1:11" x14ac:dyDescent="0.25">
      <c r="A1028" s="138" t="s">
        <v>1423</v>
      </c>
      <c r="B1028" s="138" t="s">
        <v>1424</v>
      </c>
      <c r="C1028" s="138" t="s">
        <v>196</v>
      </c>
      <c r="D1028" s="138" t="s">
        <v>1397</v>
      </c>
      <c r="E1028" s="138" t="s">
        <v>215</v>
      </c>
      <c r="F1028" s="138"/>
      <c r="G1028" s="138"/>
      <c r="H1028" s="138"/>
      <c r="I1028" s="138" t="s">
        <v>991</v>
      </c>
      <c r="J1028" s="138">
        <v>2050</v>
      </c>
      <c r="K1028" s="139">
        <v>100</v>
      </c>
    </row>
    <row r="1029" spans="1:11" x14ac:dyDescent="0.25">
      <c r="A1029" s="138" t="s">
        <v>1423</v>
      </c>
      <c r="B1029" s="138" t="s">
        <v>1424</v>
      </c>
      <c r="C1029" s="138" t="s">
        <v>196</v>
      </c>
      <c r="D1029" s="138" t="s">
        <v>1397</v>
      </c>
      <c r="E1029" s="138" t="s">
        <v>215</v>
      </c>
      <c r="F1029" s="138"/>
      <c r="G1029" s="138"/>
      <c r="H1029" s="138"/>
      <c r="I1029" s="138" t="s">
        <v>195</v>
      </c>
      <c r="J1029" s="138">
        <v>2020</v>
      </c>
      <c r="K1029" s="139">
        <v>100</v>
      </c>
    </row>
    <row r="1030" spans="1:11" x14ac:dyDescent="0.25">
      <c r="A1030" s="138" t="s">
        <v>1423</v>
      </c>
      <c r="B1030" s="138" t="s">
        <v>1424</v>
      </c>
      <c r="C1030" s="138" t="s">
        <v>196</v>
      </c>
      <c r="D1030" s="138" t="s">
        <v>1397</v>
      </c>
      <c r="E1030" s="138" t="s">
        <v>215</v>
      </c>
      <c r="F1030" s="138"/>
      <c r="G1030" s="138"/>
      <c r="H1030" s="138"/>
      <c r="I1030" s="138" t="s">
        <v>195</v>
      </c>
      <c r="J1030" s="138">
        <v>2030</v>
      </c>
      <c r="K1030" s="139">
        <v>100</v>
      </c>
    </row>
    <row r="1031" spans="1:11" x14ac:dyDescent="0.25">
      <c r="A1031" s="138" t="s">
        <v>1423</v>
      </c>
      <c r="B1031" s="138" t="s">
        <v>1424</v>
      </c>
      <c r="C1031" s="138" t="s">
        <v>196</v>
      </c>
      <c r="D1031" s="138" t="s">
        <v>1397</v>
      </c>
      <c r="E1031" s="138" t="s">
        <v>215</v>
      </c>
      <c r="F1031" s="138"/>
      <c r="G1031" s="138"/>
      <c r="H1031" s="138"/>
      <c r="I1031" s="138" t="s">
        <v>195</v>
      </c>
      <c r="J1031" s="138">
        <v>2040</v>
      </c>
      <c r="K1031" s="139">
        <v>100</v>
      </c>
    </row>
    <row r="1032" spans="1:11" x14ac:dyDescent="0.25">
      <c r="A1032" s="138" t="s">
        <v>1423</v>
      </c>
      <c r="B1032" s="138" t="s">
        <v>1424</v>
      </c>
      <c r="C1032" s="138" t="s">
        <v>196</v>
      </c>
      <c r="D1032" s="138" t="s">
        <v>1397</v>
      </c>
      <c r="E1032" s="138" t="s">
        <v>215</v>
      </c>
      <c r="F1032" s="138"/>
      <c r="G1032" s="138"/>
      <c r="H1032" s="138"/>
      <c r="I1032" s="138" t="s">
        <v>195</v>
      </c>
      <c r="J1032" s="138">
        <v>2050</v>
      </c>
      <c r="K1032" s="139">
        <v>100</v>
      </c>
    </row>
    <row r="1033" spans="1:11" x14ac:dyDescent="0.25">
      <c r="A1033" s="138" t="s">
        <v>1423</v>
      </c>
      <c r="B1033" s="138" t="s">
        <v>1424</v>
      </c>
      <c r="C1033" s="138" t="s">
        <v>196</v>
      </c>
      <c r="D1033" s="138" t="s">
        <v>1398</v>
      </c>
      <c r="E1033" s="138" t="s">
        <v>1399</v>
      </c>
      <c r="F1033" s="138"/>
      <c r="G1033" s="138" t="s">
        <v>1400</v>
      </c>
      <c r="H1033" s="138"/>
      <c r="I1033" s="138" t="s">
        <v>990</v>
      </c>
      <c r="J1033" s="138">
        <v>2020</v>
      </c>
      <c r="K1033" s="139">
        <v>45360</v>
      </c>
    </row>
    <row r="1034" spans="1:11" x14ac:dyDescent="0.25">
      <c r="A1034" s="138" t="s">
        <v>1423</v>
      </c>
      <c r="B1034" s="138" t="s">
        <v>1424</v>
      </c>
      <c r="C1034" s="138" t="s">
        <v>196</v>
      </c>
      <c r="D1034" s="138" t="s">
        <v>1398</v>
      </c>
      <c r="E1034" s="138" t="s">
        <v>1399</v>
      </c>
      <c r="F1034" s="138"/>
      <c r="G1034" s="138" t="s">
        <v>1400</v>
      </c>
      <c r="H1034" s="138"/>
      <c r="I1034" s="138" t="s">
        <v>990</v>
      </c>
      <c r="J1034" s="138">
        <v>2050</v>
      </c>
      <c r="K1034" s="139">
        <v>50399.999999999993</v>
      </c>
    </row>
    <row r="1035" spans="1:11" x14ac:dyDescent="0.25">
      <c r="A1035" s="138" t="s">
        <v>1423</v>
      </c>
      <c r="B1035" s="138" t="s">
        <v>1424</v>
      </c>
      <c r="C1035" s="138" t="s">
        <v>196</v>
      </c>
      <c r="D1035" s="138" t="s">
        <v>1398</v>
      </c>
      <c r="E1035" s="138" t="s">
        <v>1399</v>
      </c>
      <c r="F1035" s="138"/>
      <c r="G1035" s="138" t="s">
        <v>1400</v>
      </c>
      <c r="H1035" s="138"/>
      <c r="I1035" s="138" t="s">
        <v>991</v>
      </c>
      <c r="J1035" s="138">
        <v>2020</v>
      </c>
      <c r="K1035" s="139">
        <v>50399.999999999993</v>
      </c>
    </row>
    <row r="1036" spans="1:11" x14ac:dyDescent="0.25">
      <c r="A1036" s="138" t="s">
        <v>1423</v>
      </c>
      <c r="B1036" s="138" t="s">
        <v>1424</v>
      </c>
      <c r="C1036" s="138" t="s">
        <v>196</v>
      </c>
      <c r="D1036" s="138" t="s">
        <v>1398</v>
      </c>
      <c r="E1036" s="138" t="s">
        <v>1399</v>
      </c>
      <c r="F1036" s="138"/>
      <c r="G1036" s="138" t="s">
        <v>1400</v>
      </c>
      <c r="H1036" s="138"/>
      <c r="I1036" s="138" t="s">
        <v>991</v>
      </c>
      <c r="J1036" s="138">
        <v>2050</v>
      </c>
      <c r="K1036" s="139">
        <v>57600</v>
      </c>
    </row>
    <row r="1037" spans="1:11" x14ac:dyDescent="0.25">
      <c r="A1037" s="138" t="s">
        <v>1423</v>
      </c>
      <c r="B1037" s="138" t="s">
        <v>1424</v>
      </c>
      <c r="C1037" s="138" t="s">
        <v>196</v>
      </c>
      <c r="D1037" s="138" t="s">
        <v>1398</v>
      </c>
      <c r="E1037" s="138" t="s">
        <v>1399</v>
      </c>
      <c r="F1037" s="138"/>
      <c r="G1037" s="138" t="s">
        <v>1400</v>
      </c>
      <c r="H1037" s="138"/>
      <c r="I1037" s="138" t="s">
        <v>195</v>
      </c>
      <c r="J1037" s="138">
        <v>2020</v>
      </c>
      <c r="K1037" s="139">
        <v>47880</v>
      </c>
    </row>
    <row r="1038" spans="1:11" x14ac:dyDescent="0.25">
      <c r="A1038" s="138" t="s">
        <v>1423</v>
      </c>
      <c r="B1038" s="138" t="s">
        <v>1424</v>
      </c>
      <c r="C1038" s="138" t="s">
        <v>196</v>
      </c>
      <c r="D1038" s="138" t="s">
        <v>1398</v>
      </c>
      <c r="E1038" s="138" t="s">
        <v>1399</v>
      </c>
      <c r="F1038" s="138"/>
      <c r="G1038" s="138" t="s">
        <v>1400</v>
      </c>
      <c r="H1038" s="138"/>
      <c r="I1038" s="138" t="s">
        <v>195</v>
      </c>
      <c r="J1038" s="138">
        <v>2030</v>
      </c>
      <c r="K1038" s="139">
        <v>48960.000000000007</v>
      </c>
    </row>
    <row r="1039" spans="1:11" x14ac:dyDescent="0.25">
      <c r="A1039" s="138" t="s">
        <v>1423</v>
      </c>
      <c r="B1039" s="138" t="s">
        <v>1424</v>
      </c>
      <c r="C1039" s="138" t="s">
        <v>196</v>
      </c>
      <c r="D1039" s="138" t="s">
        <v>1398</v>
      </c>
      <c r="E1039" s="138" t="s">
        <v>1399</v>
      </c>
      <c r="F1039" s="138"/>
      <c r="G1039" s="138" t="s">
        <v>1400</v>
      </c>
      <c r="H1039" s="138"/>
      <c r="I1039" s="138" t="s">
        <v>195</v>
      </c>
      <c r="J1039" s="138">
        <v>2040</v>
      </c>
      <c r="K1039" s="139">
        <v>51480</v>
      </c>
    </row>
    <row r="1040" spans="1:11" x14ac:dyDescent="0.25">
      <c r="A1040" s="138" t="s">
        <v>1423</v>
      </c>
      <c r="B1040" s="138" t="s">
        <v>1424</v>
      </c>
      <c r="C1040" s="138" t="s">
        <v>196</v>
      </c>
      <c r="D1040" s="138" t="s">
        <v>1398</v>
      </c>
      <c r="E1040" s="138" t="s">
        <v>1399</v>
      </c>
      <c r="F1040" s="138"/>
      <c r="G1040" s="138" t="s">
        <v>1400</v>
      </c>
      <c r="H1040" s="138"/>
      <c r="I1040" s="138" t="s">
        <v>195</v>
      </c>
      <c r="J1040" s="138">
        <v>2050</v>
      </c>
      <c r="K1040" s="139">
        <v>54000</v>
      </c>
    </row>
    <row r="1041" spans="1:11" x14ac:dyDescent="0.25">
      <c r="A1041" s="138" t="s">
        <v>1423</v>
      </c>
      <c r="B1041" s="138" t="s">
        <v>1424</v>
      </c>
      <c r="C1041" s="138" t="s">
        <v>196</v>
      </c>
      <c r="D1041" s="138" t="s">
        <v>1401</v>
      </c>
      <c r="E1041" s="138" t="s">
        <v>1395</v>
      </c>
      <c r="F1041" s="138"/>
      <c r="G1041" s="138"/>
      <c r="H1041" s="138"/>
      <c r="I1041" s="138" t="s">
        <v>990</v>
      </c>
      <c r="J1041" s="138">
        <v>2020</v>
      </c>
      <c r="K1041" s="139">
        <v>170.1170117011701</v>
      </c>
    </row>
    <row r="1042" spans="1:11" x14ac:dyDescent="0.25">
      <c r="A1042" s="138" t="s">
        <v>1423</v>
      </c>
      <c r="B1042" s="138" t="s">
        <v>1424</v>
      </c>
      <c r="C1042" s="138" t="s">
        <v>196</v>
      </c>
      <c r="D1042" s="138" t="s">
        <v>1401</v>
      </c>
      <c r="E1042" s="138" t="s">
        <v>1395</v>
      </c>
      <c r="F1042" s="138"/>
      <c r="G1042" s="138"/>
      <c r="H1042" s="138"/>
      <c r="I1042" s="138" t="s">
        <v>990</v>
      </c>
      <c r="J1042" s="138">
        <v>2050</v>
      </c>
      <c r="K1042" s="139">
        <v>189.018901890189</v>
      </c>
    </row>
    <row r="1043" spans="1:11" x14ac:dyDescent="0.25">
      <c r="A1043" s="138" t="s">
        <v>1423</v>
      </c>
      <c r="B1043" s="138" t="s">
        <v>1424</v>
      </c>
      <c r="C1043" s="138" t="s">
        <v>196</v>
      </c>
      <c r="D1043" s="138" t="s">
        <v>1401</v>
      </c>
      <c r="E1043" s="138" t="s">
        <v>1395</v>
      </c>
      <c r="F1043" s="138"/>
      <c r="G1043" s="138"/>
      <c r="H1043" s="138"/>
      <c r="I1043" s="138" t="s">
        <v>991</v>
      </c>
      <c r="J1043" s="138">
        <v>2020</v>
      </c>
      <c r="K1043" s="139">
        <v>189.018901890189</v>
      </c>
    </row>
    <row r="1044" spans="1:11" x14ac:dyDescent="0.25">
      <c r="A1044" s="138" t="s">
        <v>1423</v>
      </c>
      <c r="B1044" s="138" t="s">
        <v>1424</v>
      </c>
      <c r="C1044" s="138" t="s">
        <v>196</v>
      </c>
      <c r="D1044" s="138" t="s">
        <v>1401</v>
      </c>
      <c r="E1044" s="138" t="s">
        <v>1395</v>
      </c>
      <c r="F1044" s="138"/>
      <c r="G1044" s="138"/>
      <c r="H1044" s="138"/>
      <c r="I1044" s="138" t="s">
        <v>991</v>
      </c>
      <c r="J1044" s="138">
        <v>2050</v>
      </c>
      <c r="K1044" s="139">
        <v>216.02160216021599</v>
      </c>
    </row>
    <row r="1045" spans="1:11" x14ac:dyDescent="0.25">
      <c r="A1045" s="138" t="s">
        <v>1423</v>
      </c>
      <c r="B1045" s="138" t="s">
        <v>1424</v>
      </c>
      <c r="C1045" s="138" t="s">
        <v>196</v>
      </c>
      <c r="D1045" s="138" t="s">
        <v>1401</v>
      </c>
      <c r="E1045" s="138" t="s">
        <v>1395</v>
      </c>
      <c r="F1045" s="138"/>
      <c r="G1045" s="138"/>
      <c r="H1045" s="138"/>
      <c r="I1045" s="138" t="s">
        <v>195</v>
      </c>
      <c r="J1045" s="138">
        <v>2020</v>
      </c>
      <c r="K1045" s="139">
        <v>179.56795679567961</v>
      </c>
    </row>
    <row r="1046" spans="1:11" x14ac:dyDescent="0.25">
      <c r="A1046" s="138" t="s">
        <v>1423</v>
      </c>
      <c r="B1046" s="138" t="s">
        <v>1424</v>
      </c>
      <c r="C1046" s="138" t="s">
        <v>196</v>
      </c>
      <c r="D1046" s="138" t="s">
        <v>1401</v>
      </c>
      <c r="E1046" s="138" t="s">
        <v>1395</v>
      </c>
      <c r="F1046" s="138"/>
      <c r="G1046" s="138"/>
      <c r="H1046" s="138"/>
      <c r="I1046" s="138" t="s">
        <v>195</v>
      </c>
      <c r="J1046" s="138">
        <v>2030</v>
      </c>
      <c r="K1046" s="139">
        <v>183.6183618361836</v>
      </c>
    </row>
    <row r="1047" spans="1:11" x14ac:dyDescent="0.25">
      <c r="A1047" s="138" t="s">
        <v>1423</v>
      </c>
      <c r="B1047" s="138" t="s">
        <v>1424</v>
      </c>
      <c r="C1047" s="138" t="s">
        <v>196</v>
      </c>
      <c r="D1047" s="138" t="s">
        <v>1401</v>
      </c>
      <c r="E1047" s="138" t="s">
        <v>1395</v>
      </c>
      <c r="F1047" s="138"/>
      <c r="G1047" s="138"/>
      <c r="H1047" s="138"/>
      <c r="I1047" s="138" t="s">
        <v>195</v>
      </c>
      <c r="J1047" s="138">
        <v>2040</v>
      </c>
      <c r="K1047" s="139">
        <v>193.0693069306931</v>
      </c>
    </row>
    <row r="1048" spans="1:11" x14ac:dyDescent="0.25">
      <c r="A1048" s="138" t="s">
        <v>1423</v>
      </c>
      <c r="B1048" s="138" t="s">
        <v>1424</v>
      </c>
      <c r="C1048" s="138" t="s">
        <v>196</v>
      </c>
      <c r="D1048" s="138" t="s">
        <v>1401</v>
      </c>
      <c r="E1048" s="138" t="s">
        <v>1395</v>
      </c>
      <c r="F1048" s="138"/>
      <c r="G1048" s="138"/>
      <c r="H1048" s="138"/>
      <c r="I1048" s="138" t="s">
        <v>195</v>
      </c>
      <c r="J1048" s="138">
        <v>2050</v>
      </c>
      <c r="K1048" s="139">
        <v>202.5202520252025</v>
      </c>
    </row>
    <row r="1049" spans="1:11" x14ac:dyDescent="0.25">
      <c r="A1049" s="138" t="s">
        <v>1423</v>
      </c>
      <c r="B1049" s="138" t="s">
        <v>1424</v>
      </c>
      <c r="C1049" s="138" t="s">
        <v>196</v>
      </c>
      <c r="D1049" s="138" t="s">
        <v>1402</v>
      </c>
      <c r="E1049" s="138" t="s">
        <v>1391</v>
      </c>
      <c r="F1049" s="138"/>
      <c r="G1049" s="138" t="s">
        <v>428</v>
      </c>
      <c r="H1049" s="138"/>
      <c r="I1049" s="138" t="s">
        <v>990</v>
      </c>
      <c r="J1049" s="138">
        <v>2020</v>
      </c>
      <c r="K1049" s="139">
        <v>11.473447344734479</v>
      </c>
    </row>
    <row r="1050" spans="1:11" x14ac:dyDescent="0.25">
      <c r="A1050" s="138" t="s">
        <v>1423</v>
      </c>
      <c r="B1050" s="138" t="s">
        <v>1424</v>
      </c>
      <c r="C1050" s="138" t="s">
        <v>196</v>
      </c>
      <c r="D1050" s="138" t="s">
        <v>1402</v>
      </c>
      <c r="E1050" s="138" t="s">
        <v>1391</v>
      </c>
      <c r="F1050" s="138"/>
      <c r="G1050" s="138" t="s">
        <v>428</v>
      </c>
      <c r="H1050" s="138"/>
      <c r="I1050" s="138" t="s">
        <v>990</v>
      </c>
      <c r="J1050" s="138">
        <v>2050</v>
      </c>
      <c r="K1050" s="139">
        <v>12.748274827482749</v>
      </c>
    </row>
    <row r="1051" spans="1:11" x14ac:dyDescent="0.25">
      <c r="A1051" s="138" t="s">
        <v>1423</v>
      </c>
      <c r="B1051" s="138" t="s">
        <v>1424</v>
      </c>
      <c r="C1051" s="138" t="s">
        <v>196</v>
      </c>
      <c r="D1051" s="138" t="s">
        <v>1402</v>
      </c>
      <c r="E1051" s="138" t="s">
        <v>1391</v>
      </c>
      <c r="F1051" s="138"/>
      <c r="G1051" s="138" t="s">
        <v>428</v>
      </c>
      <c r="H1051" s="138"/>
      <c r="I1051" s="138" t="s">
        <v>991</v>
      </c>
      <c r="J1051" s="138">
        <v>2020</v>
      </c>
      <c r="K1051" s="139">
        <v>12.748274827482749</v>
      </c>
    </row>
    <row r="1052" spans="1:11" x14ac:dyDescent="0.25">
      <c r="A1052" s="138" t="s">
        <v>1423</v>
      </c>
      <c r="B1052" s="138" t="s">
        <v>1424</v>
      </c>
      <c r="C1052" s="138" t="s">
        <v>196</v>
      </c>
      <c r="D1052" s="138" t="s">
        <v>1402</v>
      </c>
      <c r="E1052" s="138" t="s">
        <v>1391</v>
      </c>
      <c r="F1052" s="138"/>
      <c r="G1052" s="138" t="s">
        <v>428</v>
      </c>
      <c r="H1052" s="138"/>
      <c r="I1052" s="138" t="s">
        <v>991</v>
      </c>
      <c r="J1052" s="138">
        <v>2050</v>
      </c>
      <c r="K1052" s="139">
        <v>14.56945694569457</v>
      </c>
    </row>
    <row r="1053" spans="1:11" x14ac:dyDescent="0.25">
      <c r="A1053" s="138" t="s">
        <v>1423</v>
      </c>
      <c r="B1053" s="138" t="s">
        <v>1424</v>
      </c>
      <c r="C1053" s="138" t="s">
        <v>196</v>
      </c>
      <c r="D1053" s="138" t="s">
        <v>1402</v>
      </c>
      <c r="E1053" s="138" t="s">
        <v>1391</v>
      </c>
      <c r="F1053" s="138"/>
      <c r="G1053" s="138" t="s">
        <v>428</v>
      </c>
      <c r="H1053" s="138"/>
      <c r="I1053" s="138" t="s">
        <v>195</v>
      </c>
      <c r="J1053" s="138">
        <v>2020</v>
      </c>
      <c r="K1053" s="139">
        <v>12.11086108610861</v>
      </c>
    </row>
    <row r="1054" spans="1:11" x14ac:dyDescent="0.25">
      <c r="A1054" s="138" t="s">
        <v>1423</v>
      </c>
      <c r="B1054" s="138" t="s">
        <v>1424</v>
      </c>
      <c r="C1054" s="138" t="s">
        <v>196</v>
      </c>
      <c r="D1054" s="138" t="s">
        <v>1402</v>
      </c>
      <c r="E1054" s="138" t="s">
        <v>1391</v>
      </c>
      <c r="F1054" s="138"/>
      <c r="G1054" s="138" t="s">
        <v>428</v>
      </c>
      <c r="H1054" s="138"/>
      <c r="I1054" s="138" t="s">
        <v>195</v>
      </c>
      <c r="J1054" s="138">
        <v>2030</v>
      </c>
      <c r="K1054" s="139">
        <v>12.38403840384038</v>
      </c>
    </row>
    <row r="1055" spans="1:11" x14ac:dyDescent="0.25">
      <c r="A1055" s="138" t="s">
        <v>1423</v>
      </c>
      <c r="B1055" s="138" t="s">
        <v>1424</v>
      </c>
      <c r="C1055" s="138" t="s">
        <v>196</v>
      </c>
      <c r="D1055" s="138" t="s">
        <v>1402</v>
      </c>
      <c r="E1055" s="138" t="s">
        <v>1391</v>
      </c>
      <c r="F1055" s="138"/>
      <c r="G1055" s="138" t="s">
        <v>428</v>
      </c>
      <c r="H1055" s="138"/>
      <c r="I1055" s="138" t="s">
        <v>195</v>
      </c>
      <c r="J1055" s="138">
        <v>2040</v>
      </c>
      <c r="K1055" s="139">
        <v>13.021452145214511</v>
      </c>
    </row>
    <row r="1056" spans="1:11" x14ac:dyDescent="0.25">
      <c r="A1056" s="138" t="s">
        <v>1423</v>
      </c>
      <c r="B1056" s="138" t="s">
        <v>1424</v>
      </c>
      <c r="C1056" s="138" t="s">
        <v>196</v>
      </c>
      <c r="D1056" s="138" t="s">
        <v>1402</v>
      </c>
      <c r="E1056" s="138" t="s">
        <v>1391</v>
      </c>
      <c r="F1056" s="138"/>
      <c r="G1056" s="138" t="s">
        <v>428</v>
      </c>
      <c r="H1056" s="138"/>
      <c r="I1056" s="138" t="s">
        <v>195</v>
      </c>
      <c r="J1056" s="138">
        <v>2050</v>
      </c>
      <c r="K1056" s="139">
        <v>13.658865886588661</v>
      </c>
    </row>
    <row r="1057" spans="1:11" x14ac:dyDescent="0.25">
      <c r="A1057" s="138" t="s">
        <v>1423</v>
      </c>
      <c r="B1057" s="138" t="s">
        <v>1424</v>
      </c>
      <c r="C1057" s="138" t="s">
        <v>1425</v>
      </c>
      <c r="D1057" s="138" t="s">
        <v>1404</v>
      </c>
      <c r="E1057" s="138" t="s">
        <v>1206</v>
      </c>
      <c r="F1057" s="138"/>
      <c r="G1057" s="138" t="s">
        <v>345</v>
      </c>
      <c r="H1057" s="138"/>
      <c r="I1057" s="138" t="s">
        <v>990</v>
      </c>
      <c r="J1057" s="138">
        <v>2020</v>
      </c>
      <c r="K1057" s="139">
        <v>90</v>
      </c>
    </row>
    <row r="1058" spans="1:11" x14ac:dyDescent="0.25">
      <c r="A1058" s="138" t="s">
        <v>1423</v>
      </c>
      <c r="B1058" s="138" t="s">
        <v>1424</v>
      </c>
      <c r="C1058" s="138" t="s">
        <v>1425</v>
      </c>
      <c r="D1058" s="138" t="s">
        <v>1404</v>
      </c>
      <c r="E1058" s="138" t="s">
        <v>1206</v>
      </c>
      <c r="F1058" s="138"/>
      <c r="G1058" s="138" t="s">
        <v>345</v>
      </c>
      <c r="H1058" s="138"/>
      <c r="I1058" s="138" t="s">
        <v>990</v>
      </c>
      <c r="J1058" s="138">
        <v>2050</v>
      </c>
      <c r="K1058" s="139">
        <v>90</v>
      </c>
    </row>
    <row r="1059" spans="1:11" x14ac:dyDescent="0.25">
      <c r="A1059" s="138" t="s">
        <v>1423</v>
      </c>
      <c r="B1059" s="138" t="s">
        <v>1424</v>
      </c>
      <c r="C1059" s="138" t="s">
        <v>1425</v>
      </c>
      <c r="D1059" s="138" t="s">
        <v>1404</v>
      </c>
      <c r="E1059" s="138" t="s">
        <v>1206</v>
      </c>
      <c r="F1059" s="138"/>
      <c r="G1059" s="138" t="s">
        <v>345</v>
      </c>
      <c r="H1059" s="138"/>
      <c r="I1059" s="138" t="s">
        <v>991</v>
      </c>
      <c r="J1059" s="138">
        <v>2020</v>
      </c>
      <c r="K1059" s="139">
        <v>90</v>
      </c>
    </row>
    <row r="1060" spans="1:11" x14ac:dyDescent="0.25">
      <c r="A1060" s="138" t="s">
        <v>1423</v>
      </c>
      <c r="B1060" s="138" t="s">
        <v>1424</v>
      </c>
      <c r="C1060" s="138" t="s">
        <v>1425</v>
      </c>
      <c r="D1060" s="138" t="s">
        <v>1404</v>
      </c>
      <c r="E1060" s="138" t="s">
        <v>1206</v>
      </c>
      <c r="F1060" s="138"/>
      <c r="G1060" s="138" t="s">
        <v>345</v>
      </c>
      <c r="H1060" s="138"/>
      <c r="I1060" s="138" t="s">
        <v>991</v>
      </c>
      <c r="J1060" s="138">
        <v>2050</v>
      </c>
      <c r="K1060" s="139">
        <v>90</v>
      </c>
    </row>
    <row r="1061" spans="1:11" x14ac:dyDescent="0.25">
      <c r="A1061" s="138" t="s">
        <v>1423</v>
      </c>
      <c r="B1061" s="138" t="s">
        <v>1424</v>
      </c>
      <c r="C1061" s="138" t="s">
        <v>1425</v>
      </c>
      <c r="D1061" s="138" t="s">
        <v>1404</v>
      </c>
      <c r="E1061" s="138" t="s">
        <v>1206</v>
      </c>
      <c r="F1061" s="138"/>
      <c r="G1061" s="138" t="s">
        <v>345</v>
      </c>
      <c r="H1061" s="138"/>
      <c r="I1061" s="138" t="s">
        <v>195</v>
      </c>
      <c r="J1061" s="138">
        <v>2020</v>
      </c>
      <c r="K1061" s="139">
        <v>90</v>
      </c>
    </row>
    <row r="1062" spans="1:11" x14ac:dyDescent="0.25">
      <c r="A1062" s="138" t="s">
        <v>1423</v>
      </c>
      <c r="B1062" s="138" t="s">
        <v>1424</v>
      </c>
      <c r="C1062" s="138" t="s">
        <v>1425</v>
      </c>
      <c r="D1062" s="138" t="s">
        <v>1404</v>
      </c>
      <c r="E1062" s="138" t="s">
        <v>1206</v>
      </c>
      <c r="F1062" s="138"/>
      <c r="G1062" s="138" t="s">
        <v>345</v>
      </c>
      <c r="H1062" s="138"/>
      <c r="I1062" s="138" t="s">
        <v>195</v>
      </c>
      <c r="J1062" s="138">
        <v>2030</v>
      </c>
      <c r="K1062" s="139">
        <v>90</v>
      </c>
    </row>
    <row r="1063" spans="1:11" x14ac:dyDescent="0.25">
      <c r="A1063" s="138" t="s">
        <v>1423</v>
      </c>
      <c r="B1063" s="138" t="s">
        <v>1424</v>
      </c>
      <c r="C1063" s="138" t="s">
        <v>1425</v>
      </c>
      <c r="D1063" s="138" t="s">
        <v>1404</v>
      </c>
      <c r="E1063" s="138" t="s">
        <v>1206</v>
      </c>
      <c r="F1063" s="138"/>
      <c r="G1063" s="138" t="s">
        <v>345</v>
      </c>
      <c r="H1063" s="138"/>
      <c r="I1063" s="138" t="s">
        <v>195</v>
      </c>
      <c r="J1063" s="138">
        <v>2040</v>
      </c>
      <c r="K1063" s="139">
        <v>90</v>
      </c>
    </row>
    <row r="1064" spans="1:11" x14ac:dyDescent="0.25">
      <c r="A1064" s="138" t="s">
        <v>1423</v>
      </c>
      <c r="B1064" s="138" t="s">
        <v>1424</v>
      </c>
      <c r="C1064" s="138" t="s">
        <v>1425</v>
      </c>
      <c r="D1064" s="138" t="s">
        <v>1404</v>
      </c>
      <c r="E1064" s="138" t="s">
        <v>1206</v>
      </c>
      <c r="F1064" s="138"/>
      <c r="G1064" s="138" t="s">
        <v>345</v>
      </c>
      <c r="H1064" s="138"/>
      <c r="I1064" s="138" t="s">
        <v>195</v>
      </c>
      <c r="J1064" s="138">
        <v>2050</v>
      </c>
      <c r="K1064" s="139">
        <v>90</v>
      </c>
    </row>
    <row r="1065" spans="1:11" x14ac:dyDescent="0.25">
      <c r="A1065" s="138" t="s">
        <v>1423</v>
      </c>
      <c r="B1065" s="138" t="s">
        <v>1424</v>
      </c>
      <c r="C1065" s="138" t="s">
        <v>1425</v>
      </c>
      <c r="D1065" s="138" t="s">
        <v>1405</v>
      </c>
      <c r="E1065" s="138" t="s">
        <v>1206</v>
      </c>
      <c r="F1065" s="138"/>
      <c r="G1065" s="138" t="s">
        <v>345</v>
      </c>
      <c r="H1065" s="138"/>
      <c r="I1065" s="138" t="s">
        <v>990</v>
      </c>
      <c r="J1065" s="138">
        <v>2020</v>
      </c>
      <c r="K1065" s="139">
        <v>10</v>
      </c>
    </row>
    <row r="1066" spans="1:11" x14ac:dyDescent="0.25">
      <c r="A1066" s="138" t="s">
        <v>1423</v>
      </c>
      <c r="B1066" s="138" t="s">
        <v>1424</v>
      </c>
      <c r="C1066" s="138" t="s">
        <v>1425</v>
      </c>
      <c r="D1066" s="138" t="s">
        <v>1405</v>
      </c>
      <c r="E1066" s="138" t="s">
        <v>1206</v>
      </c>
      <c r="F1066" s="138"/>
      <c r="G1066" s="138" t="s">
        <v>345</v>
      </c>
      <c r="H1066" s="138"/>
      <c r="I1066" s="138" t="s">
        <v>990</v>
      </c>
      <c r="J1066" s="138">
        <v>2050</v>
      </c>
      <c r="K1066" s="139">
        <v>10</v>
      </c>
    </row>
    <row r="1067" spans="1:11" x14ac:dyDescent="0.25">
      <c r="A1067" s="138" t="s">
        <v>1423</v>
      </c>
      <c r="B1067" s="138" t="s">
        <v>1424</v>
      </c>
      <c r="C1067" s="138" t="s">
        <v>1425</v>
      </c>
      <c r="D1067" s="138" t="s">
        <v>1405</v>
      </c>
      <c r="E1067" s="138" t="s">
        <v>1206</v>
      </c>
      <c r="F1067" s="138"/>
      <c r="G1067" s="138" t="s">
        <v>345</v>
      </c>
      <c r="H1067" s="138"/>
      <c r="I1067" s="138" t="s">
        <v>991</v>
      </c>
      <c r="J1067" s="138">
        <v>2020</v>
      </c>
      <c r="K1067" s="139">
        <v>10</v>
      </c>
    </row>
    <row r="1068" spans="1:11" x14ac:dyDescent="0.25">
      <c r="A1068" s="138" t="s">
        <v>1423</v>
      </c>
      <c r="B1068" s="138" t="s">
        <v>1424</v>
      </c>
      <c r="C1068" s="138" t="s">
        <v>1425</v>
      </c>
      <c r="D1068" s="138" t="s">
        <v>1405</v>
      </c>
      <c r="E1068" s="138" t="s">
        <v>1206</v>
      </c>
      <c r="F1068" s="138"/>
      <c r="G1068" s="138" t="s">
        <v>345</v>
      </c>
      <c r="H1068" s="138"/>
      <c r="I1068" s="138" t="s">
        <v>991</v>
      </c>
      <c r="J1068" s="138">
        <v>2050</v>
      </c>
      <c r="K1068" s="139">
        <v>10</v>
      </c>
    </row>
    <row r="1069" spans="1:11" x14ac:dyDescent="0.25">
      <c r="A1069" s="138" t="s">
        <v>1423</v>
      </c>
      <c r="B1069" s="138" t="s">
        <v>1424</v>
      </c>
      <c r="C1069" s="138" t="s">
        <v>1425</v>
      </c>
      <c r="D1069" s="138" t="s">
        <v>1405</v>
      </c>
      <c r="E1069" s="138" t="s">
        <v>1206</v>
      </c>
      <c r="F1069" s="138"/>
      <c r="G1069" s="138" t="s">
        <v>345</v>
      </c>
      <c r="H1069" s="138"/>
      <c r="I1069" s="138" t="s">
        <v>195</v>
      </c>
      <c r="J1069" s="138">
        <v>2020</v>
      </c>
      <c r="K1069" s="139">
        <v>10</v>
      </c>
    </row>
    <row r="1070" spans="1:11" x14ac:dyDescent="0.25">
      <c r="A1070" s="138" t="s">
        <v>1423</v>
      </c>
      <c r="B1070" s="138" t="s">
        <v>1424</v>
      </c>
      <c r="C1070" s="138" t="s">
        <v>1425</v>
      </c>
      <c r="D1070" s="138" t="s">
        <v>1405</v>
      </c>
      <c r="E1070" s="138" t="s">
        <v>1206</v>
      </c>
      <c r="F1070" s="138"/>
      <c r="G1070" s="138" t="s">
        <v>345</v>
      </c>
      <c r="H1070" s="138"/>
      <c r="I1070" s="138" t="s">
        <v>195</v>
      </c>
      <c r="J1070" s="138">
        <v>2030</v>
      </c>
      <c r="K1070" s="139">
        <v>10</v>
      </c>
    </row>
    <row r="1071" spans="1:11" x14ac:dyDescent="0.25">
      <c r="A1071" s="138" t="s">
        <v>1423</v>
      </c>
      <c r="B1071" s="138" t="s">
        <v>1424</v>
      </c>
      <c r="C1071" s="138" t="s">
        <v>1425</v>
      </c>
      <c r="D1071" s="138" t="s">
        <v>1405</v>
      </c>
      <c r="E1071" s="138" t="s">
        <v>1206</v>
      </c>
      <c r="F1071" s="138"/>
      <c r="G1071" s="138" t="s">
        <v>345</v>
      </c>
      <c r="H1071" s="138"/>
      <c r="I1071" s="138" t="s">
        <v>195</v>
      </c>
      <c r="J1071" s="138">
        <v>2040</v>
      </c>
      <c r="K1071" s="139">
        <v>10</v>
      </c>
    </row>
    <row r="1072" spans="1:11" x14ac:dyDescent="0.25">
      <c r="A1072" s="138" t="s">
        <v>1423</v>
      </c>
      <c r="B1072" s="138" t="s">
        <v>1424</v>
      </c>
      <c r="C1072" s="138" t="s">
        <v>1425</v>
      </c>
      <c r="D1072" s="138" t="s">
        <v>1405</v>
      </c>
      <c r="E1072" s="138" t="s">
        <v>1206</v>
      </c>
      <c r="F1072" s="138"/>
      <c r="G1072" s="138" t="s">
        <v>345</v>
      </c>
      <c r="H1072" s="138"/>
      <c r="I1072" s="138" t="s">
        <v>195</v>
      </c>
      <c r="J1072" s="138">
        <v>2050</v>
      </c>
      <c r="K1072" s="139">
        <v>10</v>
      </c>
    </row>
    <row r="1073" spans="1:11" x14ac:dyDescent="0.25">
      <c r="A1073" s="138" t="s">
        <v>1423</v>
      </c>
      <c r="B1073" s="138" t="s">
        <v>1424</v>
      </c>
      <c r="C1073" s="138" t="s">
        <v>1425</v>
      </c>
      <c r="D1073" s="138" t="s">
        <v>1406</v>
      </c>
      <c r="E1073" s="138" t="s">
        <v>1407</v>
      </c>
      <c r="F1073" s="138"/>
      <c r="G1073" s="138" t="s">
        <v>1408</v>
      </c>
      <c r="H1073" s="138" t="s">
        <v>1118</v>
      </c>
      <c r="I1073" s="138" t="s">
        <v>990</v>
      </c>
      <c r="J1073" s="138">
        <v>2020</v>
      </c>
      <c r="K1073" s="139">
        <v>2</v>
      </c>
    </row>
    <row r="1074" spans="1:11" x14ac:dyDescent="0.25">
      <c r="A1074" s="138" t="s">
        <v>1423</v>
      </c>
      <c r="B1074" s="138" t="s">
        <v>1424</v>
      </c>
      <c r="C1074" s="138" t="s">
        <v>1425</v>
      </c>
      <c r="D1074" s="138" t="s">
        <v>1406</v>
      </c>
      <c r="E1074" s="138" t="s">
        <v>1407</v>
      </c>
      <c r="F1074" s="138"/>
      <c r="G1074" s="138" t="s">
        <v>1408</v>
      </c>
      <c r="H1074" s="138" t="s">
        <v>1118</v>
      </c>
      <c r="I1074" s="138" t="s">
        <v>990</v>
      </c>
      <c r="J1074" s="138">
        <v>2050</v>
      </c>
      <c r="K1074" s="139">
        <v>2</v>
      </c>
    </row>
    <row r="1075" spans="1:11" x14ac:dyDescent="0.25">
      <c r="A1075" s="138" t="s">
        <v>1423</v>
      </c>
      <c r="B1075" s="138" t="s">
        <v>1424</v>
      </c>
      <c r="C1075" s="138" t="s">
        <v>1425</v>
      </c>
      <c r="D1075" s="138" t="s">
        <v>1406</v>
      </c>
      <c r="E1075" s="138" t="s">
        <v>1407</v>
      </c>
      <c r="F1075" s="138"/>
      <c r="G1075" s="138" t="s">
        <v>1408</v>
      </c>
      <c r="H1075" s="138" t="s">
        <v>1118</v>
      </c>
      <c r="I1075" s="138" t="s">
        <v>991</v>
      </c>
      <c r="J1075" s="138">
        <v>2020</v>
      </c>
      <c r="K1075" s="139">
        <v>2</v>
      </c>
    </row>
    <row r="1076" spans="1:11" x14ac:dyDescent="0.25">
      <c r="A1076" s="138" t="s">
        <v>1423</v>
      </c>
      <c r="B1076" s="138" t="s">
        <v>1424</v>
      </c>
      <c r="C1076" s="138" t="s">
        <v>1425</v>
      </c>
      <c r="D1076" s="138" t="s">
        <v>1406</v>
      </c>
      <c r="E1076" s="138" t="s">
        <v>1407</v>
      </c>
      <c r="F1076" s="138"/>
      <c r="G1076" s="138" t="s">
        <v>1408</v>
      </c>
      <c r="H1076" s="138" t="s">
        <v>1118</v>
      </c>
      <c r="I1076" s="138" t="s">
        <v>991</v>
      </c>
      <c r="J1076" s="138">
        <v>2050</v>
      </c>
      <c r="K1076" s="139">
        <v>2</v>
      </c>
    </row>
    <row r="1077" spans="1:11" x14ac:dyDescent="0.25">
      <c r="A1077" s="138" t="s">
        <v>1423</v>
      </c>
      <c r="B1077" s="138" t="s">
        <v>1424</v>
      </c>
      <c r="C1077" s="138" t="s">
        <v>1425</v>
      </c>
      <c r="D1077" s="138" t="s">
        <v>1406</v>
      </c>
      <c r="E1077" s="138" t="s">
        <v>1407</v>
      </c>
      <c r="F1077" s="138"/>
      <c r="G1077" s="138" t="s">
        <v>1408</v>
      </c>
      <c r="H1077" s="138" t="s">
        <v>1118</v>
      </c>
      <c r="I1077" s="138" t="s">
        <v>195</v>
      </c>
      <c r="J1077" s="138">
        <v>2020</v>
      </c>
      <c r="K1077" s="139">
        <v>2</v>
      </c>
    </row>
    <row r="1078" spans="1:11" x14ac:dyDescent="0.25">
      <c r="A1078" s="138" t="s">
        <v>1423</v>
      </c>
      <c r="B1078" s="138" t="s">
        <v>1424</v>
      </c>
      <c r="C1078" s="138" t="s">
        <v>1425</v>
      </c>
      <c r="D1078" s="138" t="s">
        <v>1406</v>
      </c>
      <c r="E1078" s="138" t="s">
        <v>1407</v>
      </c>
      <c r="F1078" s="138"/>
      <c r="G1078" s="138" t="s">
        <v>1408</v>
      </c>
      <c r="H1078" s="138" t="s">
        <v>1118</v>
      </c>
      <c r="I1078" s="138" t="s">
        <v>195</v>
      </c>
      <c r="J1078" s="138">
        <v>2030</v>
      </c>
      <c r="K1078" s="139">
        <v>2</v>
      </c>
    </row>
    <row r="1079" spans="1:11" x14ac:dyDescent="0.25">
      <c r="A1079" s="138" t="s">
        <v>1423</v>
      </c>
      <c r="B1079" s="138" t="s">
        <v>1424</v>
      </c>
      <c r="C1079" s="138" t="s">
        <v>1425</v>
      </c>
      <c r="D1079" s="138" t="s">
        <v>1406</v>
      </c>
      <c r="E1079" s="138" t="s">
        <v>1407</v>
      </c>
      <c r="F1079" s="138"/>
      <c r="G1079" s="138" t="s">
        <v>1408</v>
      </c>
      <c r="H1079" s="138" t="s">
        <v>1118</v>
      </c>
      <c r="I1079" s="138" t="s">
        <v>195</v>
      </c>
      <c r="J1079" s="138">
        <v>2040</v>
      </c>
      <c r="K1079" s="139">
        <v>2</v>
      </c>
    </row>
    <row r="1080" spans="1:11" x14ac:dyDescent="0.25">
      <c r="A1080" s="138" t="s">
        <v>1423</v>
      </c>
      <c r="B1080" s="138" t="s">
        <v>1424</v>
      </c>
      <c r="C1080" s="138" t="s">
        <v>1425</v>
      </c>
      <c r="D1080" s="138" t="s">
        <v>1406</v>
      </c>
      <c r="E1080" s="138" t="s">
        <v>1407</v>
      </c>
      <c r="F1080" s="138"/>
      <c r="G1080" s="138" t="s">
        <v>1408</v>
      </c>
      <c r="H1080" s="138" t="s">
        <v>1118</v>
      </c>
      <c r="I1080" s="138" t="s">
        <v>195</v>
      </c>
      <c r="J1080" s="138">
        <v>2050</v>
      </c>
      <c r="K1080" s="139">
        <v>2</v>
      </c>
    </row>
    <row r="1081" spans="1:11" x14ac:dyDescent="0.25">
      <c r="A1081" s="138" t="s">
        <v>1423</v>
      </c>
      <c r="B1081" s="138" t="s">
        <v>1424</v>
      </c>
      <c r="C1081" s="138" t="s">
        <v>1425</v>
      </c>
      <c r="D1081" s="138" t="s">
        <v>1409</v>
      </c>
      <c r="E1081" s="138" t="s">
        <v>1410</v>
      </c>
      <c r="F1081" s="138"/>
      <c r="G1081" s="138" t="s">
        <v>1411</v>
      </c>
      <c r="H1081" s="138"/>
      <c r="I1081" s="138" t="s">
        <v>990</v>
      </c>
      <c r="J1081" s="138">
        <v>2020</v>
      </c>
      <c r="K1081" s="139">
        <v>400</v>
      </c>
    </row>
    <row r="1082" spans="1:11" x14ac:dyDescent="0.25">
      <c r="A1082" s="138" t="s">
        <v>1423</v>
      </c>
      <c r="B1082" s="138" t="s">
        <v>1424</v>
      </c>
      <c r="C1082" s="138" t="s">
        <v>1425</v>
      </c>
      <c r="D1082" s="138" t="s">
        <v>1409</v>
      </c>
      <c r="E1082" s="138" t="s">
        <v>1410</v>
      </c>
      <c r="F1082" s="138"/>
      <c r="G1082" s="138" t="s">
        <v>1411</v>
      </c>
      <c r="H1082" s="138"/>
      <c r="I1082" s="138" t="s">
        <v>990</v>
      </c>
      <c r="J1082" s="138">
        <v>2050</v>
      </c>
      <c r="K1082" s="139">
        <v>150</v>
      </c>
    </row>
    <row r="1083" spans="1:11" x14ac:dyDescent="0.25">
      <c r="A1083" s="138" t="s">
        <v>1423</v>
      </c>
      <c r="B1083" s="138" t="s">
        <v>1424</v>
      </c>
      <c r="C1083" s="138" t="s">
        <v>1425</v>
      </c>
      <c r="D1083" s="138" t="s">
        <v>1409</v>
      </c>
      <c r="E1083" s="138" t="s">
        <v>1410</v>
      </c>
      <c r="F1083" s="138"/>
      <c r="G1083" s="138" t="s">
        <v>1411</v>
      </c>
      <c r="H1083" s="138"/>
      <c r="I1083" s="138" t="s">
        <v>991</v>
      </c>
      <c r="J1083" s="138">
        <v>2020</v>
      </c>
      <c r="K1083" s="139">
        <v>800</v>
      </c>
    </row>
    <row r="1084" spans="1:11" x14ac:dyDescent="0.25">
      <c r="A1084" s="138" t="s">
        <v>1423</v>
      </c>
      <c r="B1084" s="138" t="s">
        <v>1424</v>
      </c>
      <c r="C1084" s="138" t="s">
        <v>1425</v>
      </c>
      <c r="D1084" s="138" t="s">
        <v>1409</v>
      </c>
      <c r="E1084" s="138" t="s">
        <v>1410</v>
      </c>
      <c r="F1084" s="138"/>
      <c r="G1084" s="138" t="s">
        <v>1411</v>
      </c>
      <c r="H1084" s="138"/>
      <c r="I1084" s="138" t="s">
        <v>991</v>
      </c>
      <c r="J1084" s="138">
        <v>2050</v>
      </c>
      <c r="K1084" s="139">
        <v>400</v>
      </c>
    </row>
    <row r="1085" spans="1:11" x14ac:dyDescent="0.25">
      <c r="A1085" s="138" t="s">
        <v>1423</v>
      </c>
      <c r="B1085" s="138" t="s">
        <v>1424</v>
      </c>
      <c r="C1085" s="138" t="s">
        <v>1425</v>
      </c>
      <c r="D1085" s="138" t="s">
        <v>1409</v>
      </c>
      <c r="E1085" s="138" t="s">
        <v>1410</v>
      </c>
      <c r="F1085" s="138"/>
      <c r="G1085" s="138" t="s">
        <v>1411</v>
      </c>
      <c r="H1085" s="138"/>
      <c r="I1085" s="138" t="s">
        <v>195</v>
      </c>
      <c r="J1085" s="138">
        <v>2020</v>
      </c>
      <c r="K1085" s="139">
        <v>650</v>
      </c>
    </row>
    <row r="1086" spans="1:11" x14ac:dyDescent="0.25">
      <c r="A1086" s="138" t="s">
        <v>1423</v>
      </c>
      <c r="B1086" s="138" t="s">
        <v>1424</v>
      </c>
      <c r="C1086" s="138" t="s">
        <v>1425</v>
      </c>
      <c r="D1086" s="138" t="s">
        <v>1409</v>
      </c>
      <c r="E1086" s="138" t="s">
        <v>1410</v>
      </c>
      <c r="F1086" s="138"/>
      <c r="G1086" s="138" t="s">
        <v>1411</v>
      </c>
      <c r="H1086" s="138"/>
      <c r="I1086" s="138" t="s">
        <v>195</v>
      </c>
      <c r="J1086" s="138">
        <v>2030</v>
      </c>
      <c r="K1086" s="139">
        <v>450</v>
      </c>
    </row>
    <row r="1087" spans="1:11" x14ac:dyDescent="0.25">
      <c r="A1087" s="138" t="s">
        <v>1423</v>
      </c>
      <c r="B1087" s="138" t="s">
        <v>1424</v>
      </c>
      <c r="C1087" s="138" t="s">
        <v>1425</v>
      </c>
      <c r="D1087" s="138" t="s">
        <v>1409</v>
      </c>
      <c r="E1087" s="138" t="s">
        <v>1410</v>
      </c>
      <c r="F1087" s="138"/>
      <c r="G1087" s="138" t="s">
        <v>1411</v>
      </c>
      <c r="H1087" s="138"/>
      <c r="I1087" s="138" t="s">
        <v>195</v>
      </c>
      <c r="J1087" s="138">
        <v>2040</v>
      </c>
      <c r="K1087" s="139">
        <v>300</v>
      </c>
    </row>
    <row r="1088" spans="1:11" x14ac:dyDescent="0.25">
      <c r="A1088" s="138" t="s">
        <v>1423</v>
      </c>
      <c r="B1088" s="138" t="s">
        <v>1424</v>
      </c>
      <c r="C1088" s="138" t="s">
        <v>1425</v>
      </c>
      <c r="D1088" s="138" t="s">
        <v>1409</v>
      </c>
      <c r="E1088" s="138" t="s">
        <v>1410</v>
      </c>
      <c r="F1088" s="138"/>
      <c r="G1088" s="138" t="s">
        <v>1411</v>
      </c>
      <c r="H1088" s="138"/>
      <c r="I1088" s="138" t="s">
        <v>195</v>
      </c>
      <c r="J1088" s="138">
        <v>2050</v>
      </c>
      <c r="K1088" s="139">
        <v>250</v>
      </c>
    </row>
    <row r="1089" spans="1:11" x14ac:dyDescent="0.25">
      <c r="A1089" s="138" t="s">
        <v>1423</v>
      </c>
      <c r="B1089" s="138" t="s">
        <v>1424</v>
      </c>
      <c r="C1089" s="138" t="s">
        <v>1425</v>
      </c>
      <c r="D1089" s="138" t="s">
        <v>1412</v>
      </c>
      <c r="E1089" s="138" t="s">
        <v>1413</v>
      </c>
      <c r="F1089" s="138"/>
      <c r="G1089" s="138" t="s">
        <v>1414</v>
      </c>
      <c r="H1089" s="138"/>
      <c r="I1089" s="138" t="s">
        <v>990</v>
      </c>
      <c r="J1089" s="138">
        <v>2020</v>
      </c>
      <c r="K1089" s="139">
        <v>881.83421516754845</v>
      </c>
    </row>
    <row r="1090" spans="1:11" x14ac:dyDescent="0.25">
      <c r="A1090" s="138" t="s">
        <v>1423</v>
      </c>
      <c r="B1090" s="138" t="s">
        <v>1424</v>
      </c>
      <c r="C1090" s="138" t="s">
        <v>1425</v>
      </c>
      <c r="D1090" s="138" t="s">
        <v>1412</v>
      </c>
      <c r="E1090" s="138" t="s">
        <v>1413</v>
      </c>
      <c r="F1090" s="138"/>
      <c r="G1090" s="138" t="s">
        <v>1414</v>
      </c>
      <c r="H1090" s="138"/>
      <c r="I1090" s="138" t="s">
        <v>990</v>
      </c>
      <c r="J1090" s="138">
        <v>2050</v>
      </c>
      <c r="K1090" s="139">
        <v>297.61904761904771</v>
      </c>
    </row>
    <row r="1091" spans="1:11" x14ac:dyDescent="0.25">
      <c r="A1091" s="138" t="s">
        <v>1423</v>
      </c>
      <c r="B1091" s="138" t="s">
        <v>1424</v>
      </c>
      <c r="C1091" s="138" t="s">
        <v>1425</v>
      </c>
      <c r="D1091" s="138" t="s">
        <v>1412</v>
      </c>
      <c r="E1091" s="138" t="s">
        <v>1413</v>
      </c>
      <c r="F1091" s="138"/>
      <c r="G1091" s="138" t="s">
        <v>1414</v>
      </c>
      <c r="H1091" s="138"/>
      <c r="I1091" s="138" t="s">
        <v>991</v>
      </c>
      <c r="J1091" s="138">
        <v>2020</v>
      </c>
      <c r="K1091" s="139">
        <v>1587.3015873015879</v>
      </c>
    </row>
    <row r="1092" spans="1:11" x14ac:dyDescent="0.25">
      <c r="A1092" s="138" t="s">
        <v>1423</v>
      </c>
      <c r="B1092" s="138" t="s">
        <v>1424</v>
      </c>
      <c r="C1092" s="138" t="s">
        <v>1425</v>
      </c>
      <c r="D1092" s="138" t="s">
        <v>1412</v>
      </c>
      <c r="E1092" s="138" t="s">
        <v>1413</v>
      </c>
      <c r="F1092" s="138"/>
      <c r="G1092" s="138" t="s">
        <v>1414</v>
      </c>
      <c r="H1092" s="138"/>
      <c r="I1092" s="138" t="s">
        <v>991</v>
      </c>
      <c r="J1092" s="138">
        <v>2050</v>
      </c>
      <c r="K1092" s="139">
        <v>694.44444444444434</v>
      </c>
    </row>
    <row r="1093" spans="1:11" x14ac:dyDescent="0.25">
      <c r="A1093" s="138" t="s">
        <v>1423</v>
      </c>
      <c r="B1093" s="138" t="s">
        <v>1424</v>
      </c>
      <c r="C1093" s="138" t="s">
        <v>1425</v>
      </c>
      <c r="D1093" s="138" t="s">
        <v>1412</v>
      </c>
      <c r="E1093" s="138" t="s">
        <v>1413</v>
      </c>
      <c r="F1093" s="138"/>
      <c r="G1093" s="138" t="s">
        <v>1414</v>
      </c>
      <c r="H1093" s="138"/>
      <c r="I1093" s="138" t="s">
        <v>195</v>
      </c>
      <c r="J1093" s="138">
        <v>2020</v>
      </c>
      <c r="K1093" s="139">
        <v>1357.5605680868839</v>
      </c>
    </row>
    <row r="1094" spans="1:11" x14ac:dyDescent="0.25">
      <c r="A1094" s="138" t="s">
        <v>1423</v>
      </c>
      <c r="B1094" s="138" t="s">
        <v>1424</v>
      </c>
      <c r="C1094" s="138" t="s">
        <v>1425</v>
      </c>
      <c r="D1094" s="138" t="s">
        <v>1412</v>
      </c>
      <c r="E1094" s="138" t="s">
        <v>1413</v>
      </c>
      <c r="F1094" s="138"/>
      <c r="G1094" s="138" t="s">
        <v>1414</v>
      </c>
      <c r="H1094" s="138"/>
      <c r="I1094" s="138" t="s">
        <v>195</v>
      </c>
      <c r="J1094" s="138">
        <v>2030</v>
      </c>
      <c r="K1094" s="139">
        <v>919.11764705882331</v>
      </c>
    </row>
    <row r="1095" spans="1:11" x14ac:dyDescent="0.25">
      <c r="A1095" s="138" t="s">
        <v>1423</v>
      </c>
      <c r="B1095" s="138" t="s">
        <v>1424</v>
      </c>
      <c r="C1095" s="138" t="s">
        <v>1425</v>
      </c>
      <c r="D1095" s="138" t="s">
        <v>1412</v>
      </c>
      <c r="E1095" s="138" t="s">
        <v>1413</v>
      </c>
      <c r="F1095" s="138"/>
      <c r="G1095" s="138" t="s">
        <v>1414</v>
      </c>
      <c r="H1095" s="138"/>
      <c r="I1095" s="138" t="s">
        <v>195</v>
      </c>
      <c r="J1095" s="138">
        <v>2040</v>
      </c>
      <c r="K1095" s="139">
        <v>582.75058275058279</v>
      </c>
    </row>
    <row r="1096" spans="1:11" x14ac:dyDescent="0.25">
      <c r="A1096" s="138" t="s">
        <v>1423</v>
      </c>
      <c r="B1096" s="138" t="s">
        <v>1424</v>
      </c>
      <c r="C1096" s="138" t="s">
        <v>1425</v>
      </c>
      <c r="D1096" s="138" t="s">
        <v>1412</v>
      </c>
      <c r="E1096" s="138" t="s">
        <v>1413</v>
      </c>
      <c r="F1096" s="138"/>
      <c r="G1096" s="138" t="s">
        <v>1414</v>
      </c>
      <c r="H1096" s="138"/>
      <c r="I1096" s="138" t="s">
        <v>195</v>
      </c>
      <c r="J1096" s="138">
        <v>2050</v>
      </c>
      <c r="K1096" s="139">
        <v>462.96296296296288</v>
      </c>
    </row>
    <row r="1097" spans="1:11" x14ac:dyDescent="0.25">
      <c r="A1097" s="138" t="s">
        <v>1423</v>
      </c>
      <c r="B1097" s="138" t="s">
        <v>1424</v>
      </c>
      <c r="C1097" s="138" t="s">
        <v>1425</v>
      </c>
      <c r="D1097" s="138" t="s">
        <v>1415</v>
      </c>
      <c r="E1097" s="138" t="s">
        <v>1416</v>
      </c>
      <c r="F1097" s="138"/>
      <c r="G1097" s="138"/>
      <c r="H1097" s="138"/>
      <c r="I1097" s="138" t="s">
        <v>195</v>
      </c>
      <c r="J1097" s="138">
        <v>2020</v>
      </c>
      <c r="K1097" s="139" t="s">
        <v>31</v>
      </c>
    </row>
    <row r="1098" spans="1:11" x14ac:dyDescent="0.25">
      <c r="A1098" s="138" t="s">
        <v>1423</v>
      </c>
      <c r="B1098" s="138" t="s">
        <v>1424</v>
      </c>
      <c r="C1098" s="138" t="s">
        <v>1425</v>
      </c>
      <c r="D1098" s="138" t="s">
        <v>1415</v>
      </c>
      <c r="E1098" s="138" t="s">
        <v>1416</v>
      </c>
      <c r="F1098" s="138"/>
      <c r="G1098" s="138"/>
      <c r="H1098" s="138"/>
      <c r="I1098" s="138" t="s">
        <v>195</v>
      </c>
      <c r="J1098" s="138">
        <v>2030</v>
      </c>
      <c r="K1098" s="139" t="s">
        <v>31</v>
      </c>
    </row>
    <row r="1099" spans="1:11" x14ac:dyDescent="0.25">
      <c r="A1099" s="138" t="s">
        <v>1423</v>
      </c>
      <c r="B1099" s="138" t="s">
        <v>1424</v>
      </c>
      <c r="C1099" s="138" t="s">
        <v>1425</v>
      </c>
      <c r="D1099" s="138" t="s">
        <v>1415</v>
      </c>
      <c r="E1099" s="138" t="s">
        <v>1416</v>
      </c>
      <c r="F1099" s="138"/>
      <c r="G1099" s="138"/>
      <c r="H1099" s="138"/>
      <c r="I1099" s="138" t="s">
        <v>195</v>
      </c>
      <c r="J1099" s="138">
        <v>2040</v>
      </c>
      <c r="K1099" s="139" t="s">
        <v>31</v>
      </c>
    </row>
    <row r="1100" spans="1:11" x14ac:dyDescent="0.25">
      <c r="A1100" s="138" t="s">
        <v>1423</v>
      </c>
      <c r="B1100" s="138" t="s">
        <v>1424</v>
      </c>
      <c r="C1100" s="138" t="s">
        <v>1425</v>
      </c>
      <c r="D1100" s="138" t="s">
        <v>1415</v>
      </c>
      <c r="E1100" s="138" t="s">
        <v>1416</v>
      </c>
      <c r="F1100" s="138"/>
      <c r="G1100" s="138"/>
      <c r="H1100" s="138"/>
      <c r="I1100" s="138" t="s">
        <v>195</v>
      </c>
      <c r="J1100" s="138">
        <v>2050</v>
      </c>
      <c r="K1100" s="139" t="s">
        <v>31</v>
      </c>
    </row>
    <row r="1101" spans="1:11" x14ac:dyDescent="0.25">
      <c r="A1101" s="138" t="s">
        <v>1423</v>
      </c>
      <c r="B1101" s="138" t="s">
        <v>1424</v>
      </c>
      <c r="C1101" s="138" t="s">
        <v>1425</v>
      </c>
      <c r="D1101" s="138" t="s">
        <v>1417</v>
      </c>
      <c r="E1101" s="138" t="s">
        <v>1418</v>
      </c>
      <c r="F1101" s="138"/>
      <c r="G1101" s="138" t="s">
        <v>381</v>
      </c>
      <c r="H1101" s="138"/>
      <c r="I1101" s="138" t="s">
        <v>195</v>
      </c>
      <c r="J1101" s="138">
        <v>2020</v>
      </c>
      <c r="K1101" s="139" t="s">
        <v>31</v>
      </c>
    </row>
    <row r="1102" spans="1:11" x14ac:dyDescent="0.25">
      <c r="A1102" s="138" t="s">
        <v>1423</v>
      </c>
      <c r="B1102" s="138" t="s">
        <v>1424</v>
      </c>
      <c r="C1102" s="138" t="s">
        <v>1425</v>
      </c>
      <c r="D1102" s="138" t="s">
        <v>1417</v>
      </c>
      <c r="E1102" s="138" t="s">
        <v>1418</v>
      </c>
      <c r="F1102" s="138"/>
      <c r="G1102" s="138" t="s">
        <v>381</v>
      </c>
      <c r="H1102" s="138"/>
      <c r="I1102" s="138" t="s">
        <v>195</v>
      </c>
      <c r="J1102" s="138">
        <v>2030</v>
      </c>
      <c r="K1102" s="139" t="s">
        <v>31</v>
      </c>
    </row>
    <row r="1103" spans="1:11" x14ac:dyDescent="0.25">
      <c r="A1103" s="138" t="s">
        <v>1423</v>
      </c>
      <c r="B1103" s="138" t="s">
        <v>1424</v>
      </c>
      <c r="C1103" s="138" t="s">
        <v>1425</v>
      </c>
      <c r="D1103" s="138" t="s">
        <v>1417</v>
      </c>
      <c r="E1103" s="138" t="s">
        <v>1418</v>
      </c>
      <c r="F1103" s="138"/>
      <c r="G1103" s="138" t="s">
        <v>381</v>
      </c>
      <c r="H1103" s="138"/>
      <c r="I1103" s="138" t="s">
        <v>195</v>
      </c>
      <c r="J1103" s="138">
        <v>2040</v>
      </c>
      <c r="K1103" s="139" t="s">
        <v>31</v>
      </c>
    </row>
    <row r="1104" spans="1:11" x14ac:dyDescent="0.25">
      <c r="A1104" s="138" t="s">
        <v>1423</v>
      </c>
      <c r="B1104" s="138" t="s">
        <v>1424</v>
      </c>
      <c r="C1104" s="138" t="s">
        <v>1425</v>
      </c>
      <c r="D1104" s="138" t="s">
        <v>1417</v>
      </c>
      <c r="E1104" s="138" t="s">
        <v>1418</v>
      </c>
      <c r="F1104" s="138"/>
      <c r="G1104" s="138" t="s">
        <v>381</v>
      </c>
      <c r="H1104" s="138"/>
      <c r="I1104" s="138" t="s">
        <v>195</v>
      </c>
      <c r="J1104" s="138">
        <v>2050</v>
      </c>
      <c r="K1104" s="139" t="s">
        <v>31</v>
      </c>
    </row>
    <row r="1105" spans="1:11" x14ac:dyDescent="0.25">
      <c r="A1105" s="138" t="s">
        <v>1423</v>
      </c>
      <c r="B1105" s="138" t="s">
        <v>1424</v>
      </c>
      <c r="C1105" s="138" t="s">
        <v>1377</v>
      </c>
      <c r="D1105" s="138" t="s">
        <v>1419</v>
      </c>
      <c r="E1105" s="138" t="s">
        <v>1420</v>
      </c>
      <c r="F1105" s="138"/>
      <c r="G1105" s="138" t="s">
        <v>393</v>
      </c>
      <c r="H1105" s="138" t="s">
        <v>1109</v>
      </c>
      <c r="I1105" s="138" t="s">
        <v>990</v>
      </c>
      <c r="J1105" s="138">
        <v>2020</v>
      </c>
      <c r="K1105" s="139">
        <v>0.4</v>
      </c>
    </row>
    <row r="1106" spans="1:11" x14ac:dyDescent="0.25">
      <c r="A1106" s="138" t="s">
        <v>1423</v>
      </c>
      <c r="B1106" s="138" t="s">
        <v>1424</v>
      </c>
      <c r="C1106" s="138" t="s">
        <v>1377</v>
      </c>
      <c r="D1106" s="138" t="s">
        <v>1419</v>
      </c>
      <c r="E1106" s="138" t="s">
        <v>1420</v>
      </c>
      <c r="F1106" s="138"/>
      <c r="G1106" s="138" t="s">
        <v>393</v>
      </c>
      <c r="H1106" s="138" t="s">
        <v>1109</v>
      </c>
      <c r="I1106" s="138" t="s">
        <v>990</v>
      </c>
      <c r="J1106" s="138">
        <v>2050</v>
      </c>
      <c r="K1106" s="139">
        <v>1.2</v>
      </c>
    </row>
    <row r="1107" spans="1:11" x14ac:dyDescent="0.25">
      <c r="A1107" s="138" t="s">
        <v>1423</v>
      </c>
      <c r="B1107" s="138" t="s">
        <v>1424</v>
      </c>
      <c r="C1107" s="138" t="s">
        <v>1377</v>
      </c>
      <c r="D1107" s="138" t="s">
        <v>1419</v>
      </c>
      <c r="E1107" s="138" t="s">
        <v>1420</v>
      </c>
      <c r="F1107" s="138"/>
      <c r="G1107" s="138" t="s">
        <v>393</v>
      </c>
      <c r="H1107" s="138" t="s">
        <v>1109</v>
      </c>
      <c r="I1107" s="138" t="s">
        <v>991</v>
      </c>
      <c r="J1107" s="138">
        <v>2020</v>
      </c>
      <c r="K1107" s="139">
        <v>0.6</v>
      </c>
    </row>
    <row r="1108" spans="1:11" x14ac:dyDescent="0.25">
      <c r="A1108" s="138" t="s">
        <v>1423</v>
      </c>
      <c r="B1108" s="138" t="s">
        <v>1424</v>
      </c>
      <c r="C1108" s="138" t="s">
        <v>1377</v>
      </c>
      <c r="D1108" s="138" t="s">
        <v>1419</v>
      </c>
      <c r="E1108" s="138" t="s">
        <v>1420</v>
      </c>
      <c r="F1108" s="138"/>
      <c r="G1108" s="138" t="s">
        <v>393</v>
      </c>
      <c r="H1108" s="138" t="s">
        <v>1109</v>
      </c>
      <c r="I1108" s="138" t="s">
        <v>991</v>
      </c>
      <c r="J1108" s="138">
        <v>2050</v>
      </c>
      <c r="K1108" s="139">
        <v>1.5</v>
      </c>
    </row>
    <row r="1109" spans="1:11" x14ac:dyDescent="0.25">
      <c r="A1109" s="138" t="s">
        <v>1423</v>
      </c>
      <c r="B1109" s="138" t="s">
        <v>1424</v>
      </c>
      <c r="C1109" s="138" t="s">
        <v>1377</v>
      </c>
      <c r="D1109" s="138" t="s">
        <v>1419</v>
      </c>
      <c r="E1109" s="138" t="s">
        <v>1420</v>
      </c>
      <c r="F1109" s="138"/>
      <c r="G1109" s="138" t="s">
        <v>393</v>
      </c>
      <c r="H1109" s="138" t="s">
        <v>1109</v>
      </c>
      <c r="I1109" s="138" t="s">
        <v>195</v>
      </c>
      <c r="J1109" s="138">
        <v>2020</v>
      </c>
      <c r="K1109" s="139">
        <v>0.6</v>
      </c>
    </row>
    <row r="1110" spans="1:11" x14ac:dyDescent="0.25">
      <c r="A1110" s="138" t="s">
        <v>1423</v>
      </c>
      <c r="B1110" s="138" t="s">
        <v>1424</v>
      </c>
      <c r="C1110" s="138" t="s">
        <v>1377</v>
      </c>
      <c r="D1110" s="138" t="s">
        <v>1419</v>
      </c>
      <c r="E1110" s="138" t="s">
        <v>1420</v>
      </c>
      <c r="F1110" s="138"/>
      <c r="G1110" s="138" t="s">
        <v>393</v>
      </c>
      <c r="H1110" s="138" t="s">
        <v>1109</v>
      </c>
      <c r="I1110" s="138" t="s">
        <v>195</v>
      </c>
      <c r="J1110" s="138">
        <v>2030</v>
      </c>
      <c r="K1110" s="139">
        <v>1</v>
      </c>
    </row>
    <row r="1111" spans="1:11" x14ac:dyDescent="0.25">
      <c r="A1111" s="138" t="s">
        <v>1423</v>
      </c>
      <c r="B1111" s="138" t="s">
        <v>1424</v>
      </c>
      <c r="C1111" s="138" t="s">
        <v>1377</v>
      </c>
      <c r="D1111" s="138" t="s">
        <v>1419</v>
      </c>
      <c r="E1111" s="138" t="s">
        <v>1420</v>
      </c>
      <c r="F1111" s="138"/>
      <c r="G1111" s="138" t="s">
        <v>393</v>
      </c>
      <c r="H1111" s="138" t="s">
        <v>1109</v>
      </c>
      <c r="I1111" s="138" t="s">
        <v>195</v>
      </c>
      <c r="J1111" s="138">
        <v>2040</v>
      </c>
      <c r="K1111" s="139">
        <v>1.2</v>
      </c>
    </row>
    <row r="1112" spans="1:11" x14ac:dyDescent="0.25">
      <c r="A1112" s="138" t="s">
        <v>1423</v>
      </c>
      <c r="B1112" s="138" t="s">
        <v>1424</v>
      </c>
      <c r="C1112" s="138" t="s">
        <v>1377</v>
      </c>
      <c r="D1112" s="138" t="s">
        <v>1419</v>
      </c>
      <c r="E1112" s="138" t="s">
        <v>1420</v>
      </c>
      <c r="F1112" s="138"/>
      <c r="G1112" s="138" t="s">
        <v>393</v>
      </c>
      <c r="H1112" s="138" t="s">
        <v>1109</v>
      </c>
      <c r="I1112" s="138" t="s">
        <v>195</v>
      </c>
      <c r="J1112" s="138">
        <v>2050</v>
      </c>
      <c r="K1112" s="139">
        <v>1.5</v>
      </c>
    </row>
    <row r="1113" spans="1:11" x14ac:dyDescent="0.25">
      <c r="A1113" s="138" t="s">
        <v>1423</v>
      </c>
      <c r="B1113" s="138" t="s">
        <v>1424</v>
      </c>
      <c r="C1113" s="138" t="s">
        <v>1377</v>
      </c>
      <c r="D1113" s="138" t="s">
        <v>1421</v>
      </c>
      <c r="E1113" s="138" t="s">
        <v>1422</v>
      </c>
      <c r="F1113" s="138"/>
      <c r="G1113" s="138" t="s">
        <v>393</v>
      </c>
      <c r="H1113" s="138" t="s">
        <v>1109</v>
      </c>
      <c r="I1113" s="138" t="s">
        <v>990</v>
      </c>
      <c r="J1113" s="138">
        <v>2020</v>
      </c>
      <c r="K1113" s="139">
        <v>10</v>
      </c>
    </row>
    <row r="1114" spans="1:11" x14ac:dyDescent="0.25">
      <c r="A1114" s="138" t="s">
        <v>1423</v>
      </c>
      <c r="B1114" s="138" t="s">
        <v>1424</v>
      </c>
      <c r="C1114" s="138" t="s">
        <v>1377</v>
      </c>
      <c r="D1114" s="138" t="s">
        <v>1421</v>
      </c>
      <c r="E1114" s="138" t="s">
        <v>1422</v>
      </c>
      <c r="F1114" s="138"/>
      <c r="G1114" s="138" t="s">
        <v>393</v>
      </c>
      <c r="H1114" s="138" t="s">
        <v>1109</v>
      </c>
      <c r="I1114" s="138" t="s">
        <v>990</v>
      </c>
      <c r="J1114" s="138">
        <v>2050</v>
      </c>
      <c r="K1114" s="139">
        <v>5</v>
      </c>
    </row>
    <row r="1115" spans="1:11" x14ac:dyDescent="0.25">
      <c r="A1115" s="138" t="s">
        <v>1423</v>
      </c>
      <c r="B1115" s="138" t="s">
        <v>1424</v>
      </c>
      <c r="C1115" s="138" t="s">
        <v>1377</v>
      </c>
      <c r="D1115" s="138" t="s">
        <v>1421</v>
      </c>
      <c r="E1115" s="138" t="s">
        <v>1422</v>
      </c>
      <c r="F1115" s="138"/>
      <c r="G1115" s="138" t="s">
        <v>393</v>
      </c>
      <c r="H1115" s="138" t="s">
        <v>1109</v>
      </c>
      <c r="I1115" s="138" t="s">
        <v>991</v>
      </c>
      <c r="J1115" s="138">
        <v>2020</v>
      </c>
      <c r="K1115" s="139">
        <v>15</v>
      </c>
    </row>
    <row r="1116" spans="1:11" x14ac:dyDescent="0.25">
      <c r="A1116" s="138" t="s">
        <v>1423</v>
      </c>
      <c r="B1116" s="138" t="s">
        <v>1424</v>
      </c>
      <c r="C1116" s="138" t="s">
        <v>1377</v>
      </c>
      <c r="D1116" s="138" t="s">
        <v>1421</v>
      </c>
      <c r="E1116" s="138" t="s">
        <v>1422</v>
      </c>
      <c r="F1116" s="138"/>
      <c r="G1116" s="138" t="s">
        <v>393</v>
      </c>
      <c r="H1116" s="138" t="s">
        <v>1109</v>
      </c>
      <c r="I1116" s="138" t="s">
        <v>991</v>
      </c>
      <c r="J1116" s="138">
        <v>2050</v>
      </c>
      <c r="K1116" s="139">
        <v>10</v>
      </c>
    </row>
    <row r="1117" spans="1:11" x14ac:dyDescent="0.25">
      <c r="A1117" s="138" t="s">
        <v>1423</v>
      </c>
      <c r="B1117" s="138" t="s">
        <v>1424</v>
      </c>
      <c r="C1117" s="138" t="s">
        <v>1377</v>
      </c>
      <c r="D1117" s="138" t="s">
        <v>1421</v>
      </c>
      <c r="E1117" s="138" t="s">
        <v>1422</v>
      </c>
      <c r="F1117" s="138"/>
      <c r="G1117" s="138" t="s">
        <v>393</v>
      </c>
      <c r="H1117" s="138" t="s">
        <v>1109</v>
      </c>
      <c r="I1117" s="138" t="s">
        <v>195</v>
      </c>
      <c r="J1117" s="138">
        <v>2020</v>
      </c>
      <c r="K1117" s="139">
        <v>12.5</v>
      </c>
    </row>
    <row r="1118" spans="1:11" x14ac:dyDescent="0.25">
      <c r="A1118" s="138" t="s">
        <v>1423</v>
      </c>
      <c r="B1118" s="138" t="s">
        <v>1424</v>
      </c>
      <c r="C1118" s="138" t="s">
        <v>1377</v>
      </c>
      <c r="D1118" s="138" t="s">
        <v>1421</v>
      </c>
      <c r="E1118" s="138" t="s">
        <v>1422</v>
      </c>
      <c r="F1118" s="138"/>
      <c r="G1118" s="138" t="s">
        <v>393</v>
      </c>
      <c r="H1118" s="138" t="s">
        <v>1109</v>
      </c>
      <c r="I1118" s="138" t="s">
        <v>195</v>
      </c>
      <c r="J1118" s="138">
        <v>2030</v>
      </c>
      <c r="K1118" s="139">
        <v>10</v>
      </c>
    </row>
    <row r="1119" spans="1:11" x14ac:dyDescent="0.25">
      <c r="A1119" s="138" t="s">
        <v>1423</v>
      </c>
      <c r="B1119" s="138" t="s">
        <v>1424</v>
      </c>
      <c r="C1119" s="138" t="s">
        <v>1377</v>
      </c>
      <c r="D1119" s="138" t="s">
        <v>1421</v>
      </c>
      <c r="E1119" s="138" t="s">
        <v>1422</v>
      </c>
      <c r="F1119" s="138"/>
      <c r="G1119" s="138" t="s">
        <v>393</v>
      </c>
      <c r="H1119" s="138" t="s">
        <v>1109</v>
      </c>
      <c r="I1119" s="138" t="s">
        <v>195</v>
      </c>
      <c r="J1119" s="138">
        <v>2040</v>
      </c>
      <c r="K1119" s="139">
        <v>8</v>
      </c>
    </row>
    <row r="1120" spans="1:11" x14ac:dyDescent="0.25">
      <c r="A1120" s="138" t="s">
        <v>1423</v>
      </c>
      <c r="B1120" s="138" t="s">
        <v>1424</v>
      </c>
      <c r="C1120" s="138" t="s">
        <v>1377</v>
      </c>
      <c r="D1120" s="138" t="s">
        <v>1421</v>
      </c>
      <c r="E1120" s="138" t="s">
        <v>1422</v>
      </c>
      <c r="F1120" s="138"/>
      <c r="G1120" s="138" t="s">
        <v>393</v>
      </c>
      <c r="H1120" s="138" t="s">
        <v>1109</v>
      </c>
      <c r="I1120" s="138" t="s">
        <v>195</v>
      </c>
      <c r="J1120" s="138">
        <v>2050</v>
      </c>
      <c r="K1120" s="139">
        <v>7.5</v>
      </c>
    </row>
    <row r="1121" spans="1:11" x14ac:dyDescent="0.25">
      <c r="A1121" s="138" t="s">
        <v>1426</v>
      </c>
      <c r="B1121" s="138" t="s">
        <v>1427</v>
      </c>
      <c r="C1121" s="138" t="s">
        <v>196</v>
      </c>
      <c r="D1121" s="138" t="s">
        <v>1386</v>
      </c>
      <c r="E1121" s="138" t="s">
        <v>1387</v>
      </c>
      <c r="F1121" s="138"/>
      <c r="G1121" s="138" t="s">
        <v>369</v>
      </c>
      <c r="H1121" s="138"/>
      <c r="I1121" s="138" t="s">
        <v>990</v>
      </c>
      <c r="J1121" s="138">
        <v>2020</v>
      </c>
      <c r="K1121" s="139">
        <v>24.072907290729081</v>
      </c>
    </row>
    <row r="1122" spans="1:11" x14ac:dyDescent="0.25">
      <c r="A1122" s="138" t="s">
        <v>1426</v>
      </c>
      <c r="B1122" s="138" t="s">
        <v>1427</v>
      </c>
      <c r="C1122" s="138" t="s">
        <v>196</v>
      </c>
      <c r="D1122" s="138" t="s">
        <v>1386</v>
      </c>
      <c r="E1122" s="138" t="s">
        <v>1387</v>
      </c>
      <c r="F1122" s="138"/>
      <c r="G1122" s="138" t="s">
        <v>369</v>
      </c>
      <c r="H1122" s="138"/>
      <c r="I1122" s="138" t="s">
        <v>990</v>
      </c>
      <c r="J1122" s="138">
        <v>2050</v>
      </c>
      <c r="K1122" s="139">
        <v>14.61596159615962</v>
      </c>
    </row>
    <row r="1123" spans="1:11" x14ac:dyDescent="0.25">
      <c r="A1123" s="138" t="s">
        <v>1426</v>
      </c>
      <c r="B1123" s="138" t="s">
        <v>1427</v>
      </c>
      <c r="C1123" s="138" t="s">
        <v>196</v>
      </c>
      <c r="D1123" s="138" t="s">
        <v>1386</v>
      </c>
      <c r="E1123" s="138" t="s">
        <v>1387</v>
      </c>
      <c r="F1123" s="138"/>
      <c r="G1123" s="138" t="s">
        <v>369</v>
      </c>
      <c r="H1123" s="138"/>
      <c r="I1123" s="138" t="s">
        <v>991</v>
      </c>
      <c r="J1123" s="138">
        <v>2020</v>
      </c>
      <c r="K1123" s="139">
        <v>19.344434443444332</v>
      </c>
    </row>
    <row r="1124" spans="1:11" x14ac:dyDescent="0.25">
      <c r="A1124" s="138" t="s">
        <v>1426</v>
      </c>
      <c r="B1124" s="138" t="s">
        <v>1427</v>
      </c>
      <c r="C1124" s="138" t="s">
        <v>196</v>
      </c>
      <c r="D1124" s="138" t="s">
        <v>1386</v>
      </c>
      <c r="E1124" s="138" t="s">
        <v>1387</v>
      </c>
      <c r="F1124" s="138"/>
      <c r="G1124" s="138" t="s">
        <v>369</v>
      </c>
      <c r="H1124" s="138"/>
      <c r="I1124" s="138" t="s">
        <v>991</v>
      </c>
      <c r="J1124" s="138">
        <v>2050</v>
      </c>
      <c r="K1124" s="139">
        <v>12.251725172517251</v>
      </c>
    </row>
    <row r="1125" spans="1:11" x14ac:dyDescent="0.25">
      <c r="A1125" s="138" t="s">
        <v>1426</v>
      </c>
      <c r="B1125" s="138" t="s">
        <v>1427</v>
      </c>
      <c r="C1125" s="138" t="s">
        <v>196</v>
      </c>
      <c r="D1125" s="138" t="s">
        <v>1386</v>
      </c>
      <c r="E1125" s="138" t="s">
        <v>1387</v>
      </c>
      <c r="F1125" s="138"/>
      <c r="G1125" s="138" t="s">
        <v>369</v>
      </c>
      <c r="H1125" s="138"/>
      <c r="I1125" s="138" t="s">
        <v>195</v>
      </c>
      <c r="J1125" s="138">
        <v>2020</v>
      </c>
      <c r="K1125" s="139">
        <v>26.437143714371441</v>
      </c>
    </row>
    <row r="1126" spans="1:11" x14ac:dyDescent="0.25">
      <c r="A1126" s="138" t="s">
        <v>1426</v>
      </c>
      <c r="B1126" s="138" t="s">
        <v>1427</v>
      </c>
      <c r="C1126" s="138" t="s">
        <v>196</v>
      </c>
      <c r="D1126" s="138" t="s">
        <v>1386</v>
      </c>
      <c r="E1126" s="138" t="s">
        <v>1387</v>
      </c>
      <c r="F1126" s="138"/>
      <c r="G1126" s="138" t="s">
        <v>369</v>
      </c>
      <c r="H1126" s="138"/>
      <c r="I1126" s="138" t="s">
        <v>195</v>
      </c>
      <c r="J1126" s="138">
        <v>2030</v>
      </c>
      <c r="K1126" s="139">
        <v>17.57125712571256</v>
      </c>
    </row>
    <row r="1127" spans="1:11" x14ac:dyDescent="0.25">
      <c r="A1127" s="138" t="s">
        <v>1426</v>
      </c>
      <c r="B1127" s="138" t="s">
        <v>1427</v>
      </c>
      <c r="C1127" s="138" t="s">
        <v>196</v>
      </c>
      <c r="D1127" s="138" t="s">
        <v>1386</v>
      </c>
      <c r="E1127" s="138" t="s">
        <v>1387</v>
      </c>
      <c r="F1127" s="138"/>
      <c r="G1127" s="138" t="s">
        <v>369</v>
      </c>
      <c r="H1127" s="138"/>
      <c r="I1127" s="138" t="s">
        <v>195</v>
      </c>
      <c r="J1127" s="138">
        <v>2040</v>
      </c>
      <c r="K1127" s="139">
        <v>14.61596159615962</v>
      </c>
    </row>
    <row r="1128" spans="1:11" x14ac:dyDescent="0.25">
      <c r="A1128" s="138" t="s">
        <v>1426</v>
      </c>
      <c r="B1128" s="138" t="s">
        <v>1427</v>
      </c>
      <c r="C1128" s="138" t="s">
        <v>196</v>
      </c>
      <c r="D1128" s="138" t="s">
        <v>1386</v>
      </c>
      <c r="E1128" s="138" t="s">
        <v>1387</v>
      </c>
      <c r="F1128" s="138"/>
      <c r="G1128" s="138" t="s">
        <v>369</v>
      </c>
      <c r="H1128" s="138"/>
      <c r="I1128" s="138" t="s">
        <v>195</v>
      </c>
      <c r="J1128" s="138">
        <v>2050</v>
      </c>
      <c r="K1128" s="139">
        <v>11.66066606660668</v>
      </c>
    </row>
    <row r="1129" spans="1:11" x14ac:dyDescent="0.25">
      <c r="A1129" s="138" t="s">
        <v>1426</v>
      </c>
      <c r="B1129" s="138" t="s">
        <v>1427</v>
      </c>
      <c r="C1129" s="138" t="s">
        <v>196</v>
      </c>
      <c r="D1129" s="138" t="s">
        <v>1388</v>
      </c>
      <c r="E1129" s="138" t="s">
        <v>1387</v>
      </c>
      <c r="F1129" s="138"/>
      <c r="G1129" s="138" t="s">
        <v>200</v>
      </c>
      <c r="H1129" s="138"/>
      <c r="I1129" s="138" t="s">
        <v>990</v>
      </c>
      <c r="J1129" s="138">
        <v>2020</v>
      </c>
      <c r="K1129" s="139">
        <v>5</v>
      </c>
    </row>
    <row r="1130" spans="1:11" x14ac:dyDescent="0.25">
      <c r="A1130" s="138" t="s">
        <v>1426</v>
      </c>
      <c r="B1130" s="138" t="s">
        <v>1427</v>
      </c>
      <c r="C1130" s="138" t="s">
        <v>196</v>
      </c>
      <c r="D1130" s="138" t="s">
        <v>1388</v>
      </c>
      <c r="E1130" s="138" t="s">
        <v>1387</v>
      </c>
      <c r="F1130" s="138"/>
      <c r="G1130" s="138" t="s">
        <v>200</v>
      </c>
      <c r="H1130" s="138"/>
      <c r="I1130" s="138" t="s">
        <v>990</v>
      </c>
      <c r="J1130" s="138">
        <v>2050</v>
      </c>
      <c r="K1130" s="139">
        <v>5</v>
      </c>
    </row>
    <row r="1131" spans="1:11" x14ac:dyDescent="0.25">
      <c r="A1131" s="138" t="s">
        <v>1426</v>
      </c>
      <c r="B1131" s="138" t="s">
        <v>1427</v>
      </c>
      <c r="C1131" s="138" t="s">
        <v>196</v>
      </c>
      <c r="D1131" s="138" t="s">
        <v>1388</v>
      </c>
      <c r="E1131" s="138" t="s">
        <v>1387</v>
      </c>
      <c r="F1131" s="138"/>
      <c r="G1131" s="138" t="s">
        <v>200</v>
      </c>
      <c r="H1131" s="138"/>
      <c r="I1131" s="138" t="s">
        <v>991</v>
      </c>
      <c r="J1131" s="138">
        <v>2020</v>
      </c>
      <c r="K1131" s="139">
        <v>5</v>
      </c>
    </row>
    <row r="1132" spans="1:11" x14ac:dyDescent="0.25">
      <c r="A1132" s="138" t="s">
        <v>1426</v>
      </c>
      <c r="B1132" s="138" t="s">
        <v>1427</v>
      </c>
      <c r="C1132" s="138" t="s">
        <v>196</v>
      </c>
      <c r="D1132" s="138" t="s">
        <v>1388</v>
      </c>
      <c r="E1132" s="138" t="s">
        <v>1387</v>
      </c>
      <c r="F1132" s="138"/>
      <c r="G1132" s="138" t="s">
        <v>200</v>
      </c>
      <c r="H1132" s="138"/>
      <c r="I1132" s="138" t="s">
        <v>991</v>
      </c>
      <c r="J1132" s="138">
        <v>2050</v>
      </c>
      <c r="K1132" s="139">
        <v>5</v>
      </c>
    </row>
    <row r="1133" spans="1:11" x14ac:dyDescent="0.25">
      <c r="A1133" s="138" t="s">
        <v>1426</v>
      </c>
      <c r="B1133" s="138" t="s">
        <v>1427</v>
      </c>
      <c r="C1133" s="138" t="s">
        <v>196</v>
      </c>
      <c r="D1133" s="138" t="s">
        <v>1388</v>
      </c>
      <c r="E1133" s="138" t="s">
        <v>1387</v>
      </c>
      <c r="F1133" s="138"/>
      <c r="G1133" s="138" t="s">
        <v>200</v>
      </c>
      <c r="H1133" s="138"/>
      <c r="I1133" s="138" t="s">
        <v>195</v>
      </c>
      <c r="J1133" s="138">
        <v>2020</v>
      </c>
      <c r="K1133" s="139">
        <v>5</v>
      </c>
    </row>
    <row r="1134" spans="1:11" x14ac:dyDescent="0.25">
      <c r="A1134" s="138" t="s">
        <v>1426</v>
      </c>
      <c r="B1134" s="138" t="s">
        <v>1427</v>
      </c>
      <c r="C1134" s="138" t="s">
        <v>196</v>
      </c>
      <c r="D1134" s="138" t="s">
        <v>1388</v>
      </c>
      <c r="E1134" s="138" t="s">
        <v>1387</v>
      </c>
      <c r="F1134" s="138"/>
      <c r="G1134" s="138" t="s">
        <v>200</v>
      </c>
      <c r="H1134" s="138"/>
      <c r="I1134" s="138" t="s">
        <v>195</v>
      </c>
      <c r="J1134" s="138">
        <v>2030</v>
      </c>
      <c r="K1134" s="139">
        <v>5</v>
      </c>
    </row>
    <row r="1135" spans="1:11" x14ac:dyDescent="0.25">
      <c r="A1135" s="138" t="s">
        <v>1426</v>
      </c>
      <c r="B1135" s="138" t="s">
        <v>1427</v>
      </c>
      <c r="C1135" s="138" t="s">
        <v>196</v>
      </c>
      <c r="D1135" s="138" t="s">
        <v>1388</v>
      </c>
      <c r="E1135" s="138" t="s">
        <v>1387</v>
      </c>
      <c r="F1135" s="138"/>
      <c r="G1135" s="138" t="s">
        <v>200</v>
      </c>
      <c r="H1135" s="138"/>
      <c r="I1135" s="138" t="s">
        <v>195</v>
      </c>
      <c r="J1135" s="138">
        <v>2040</v>
      </c>
      <c r="K1135" s="139">
        <v>5</v>
      </c>
    </row>
    <row r="1136" spans="1:11" x14ac:dyDescent="0.25">
      <c r="A1136" s="138" t="s">
        <v>1426</v>
      </c>
      <c r="B1136" s="138" t="s">
        <v>1427</v>
      </c>
      <c r="C1136" s="138" t="s">
        <v>196</v>
      </c>
      <c r="D1136" s="138" t="s">
        <v>1388</v>
      </c>
      <c r="E1136" s="138" t="s">
        <v>1387</v>
      </c>
      <c r="F1136" s="138"/>
      <c r="G1136" s="138" t="s">
        <v>200</v>
      </c>
      <c r="H1136" s="138"/>
      <c r="I1136" s="138" t="s">
        <v>195</v>
      </c>
      <c r="J1136" s="138">
        <v>2050</v>
      </c>
      <c r="K1136" s="139">
        <v>5</v>
      </c>
    </row>
    <row r="1137" spans="1:11" x14ac:dyDescent="0.25">
      <c r="A1137" s="138" t="s">
        <v>1426</v>
      </c>
      <c r="B1137" s="138" t="s">
        <v>1427</v>
      </c>
      <c r="C1137" s="138" t="s">
        <v>196</v>
      </c>
      <c r="D1137" s="138" t="s">
        <v>201</v>
      </c>
      <c r="E1137" s="138" t="s">
        <v>203</v>
      </c>
      <c r="F1137" s="138"/>
      <c r="G1137" s="138" t="s">
        <v>1389</v>
      </c>
      <c r="H1137" s="138"/>
      <c r="I1137" s="138" t="s">
        <v>990</v>
      </c>
      <c r="J1137" s="138">
        <v>2020</v>
      </c>
      <c r="K1137" s="139">
        <v>0.33</v>
      </c>
    </row>
    <row r="1138" spans="1:11" x14ac:dyDescent="0.25">
      <c r="A1138" s="138" t="s">
        <v>1426</v>
      </c>
      <c r="B1138" s="138" t="s">
        <v>1427</v>
      </c>
      <c r="C1138" s="138" t="s">
        <v>196</v>
      </c>
      <c r="D1138" s="138" t="s">
        <v>201</v>
      </c>
      <c r="E1138" s="138" t="s">
        <v>203</v>
      </c>
      <c r="F1138" s="138"/>
      <c r="G1138" s="138" t="s">
        <v>1389</v>
      </c>
      <c r="H1138" s="138"/>
      <c r="I1138" s="138" t="s">
        <v>990</v>
      </c>
      <c r="J1138" s="138">
        <v>2050</v>
      </c>
      <c r="K1138" s="139">
        <v>0.33</v>
      </c>
    </row>
    <row r="1139" spans="1:11" x14ac:dyDescent="0.25">
      <c r="A1139" s="138" t="s">
        <v>1426</v>
      </c>
      <c r="B1139" s="138" t="s">
        <v>1427</v>
      </c>
      <c r="C1139" s="138" t="s">
        <v>196</v>
      </c>
      <c r="D1139" s="138" t="s">
        <v>201</v>
      </c>
      <c r="E1139" s="138" t="s">
        <v>203</v>
      </c>
      <c r="F1139" s="138"/>
      <c r="G1139" s="138" t="s">
        <v>1389</v>
      </c>
      <c r="H1139" s="138"/>
      <c r="I1139" s="138" t="s">
        <v>991</v>
      </c>
      <c r="J1139" s="138">
        <v>2020</v>
      </c>
      <c r="K1139" s="139">
        <v>0.33</v>
      </c>
    </row>
    <row r="1140" spans="1:11" x14ac:dyDescent="0.25">
      <c r="A1140" s="138" t="s">
        <v>1426</v>
      </c>
      <c r="B1140" s="138" t="s">
        <v>1427</v>
      </c>
      <c r="C1140" s="138" t="s">
        <v>196</v>
      </c>
      <c r="D1140" s="138" t="s">
        <v>201</v>
      </c>
      <c r="E1140" s="138" t="s">
        <v>203</v>
      </c>
      <c r="F1140" s="138"/>
      <c r="G1140" s="138" t="s">
        <v>1389</v>
      </c>
      <c r="H1140" s="138"/>
      <c r="I1140" s="138" t="s">
        <v>991</v>
      </c>
      <c r="J1140" s="138">
        <v>2050</v>
      </c>
      <c r="K1140" s="139">
        <v>0.33</v>
      </c>
    </row>
    <row r="1141" spans="1:11" x14ac:dyDescent="0.25">
      <c r="A1141" s="138" t="s">
        <v>1426</v>
      </c>
      <c r="B1141" s="138" t="s">
        <v>1427</v>
      </c>
      <c r="C1141" s="138" t="s">
        <v>196</v>
      </c>
      <c r="D1141" s="138" t="s">
        <v>201</v>
      </c>
      <c r="E1141" s="138" t="s">
        <v>203</v>
      </c>
      <c r="F1141" s="138"/>
      <c r="G1141" s="138" t="s">
        <v>1389</v>
      </c>
      <c r="H1141" s="138"/>
      <c r="I1141" s="138" t="s">
        <v>195</v>
      </c>
      <c r="J1141" s="138">
        <v>2020</v>
      </c>
      <c r="K1141" s="139">
        <v>0.33</v>
      </c>
    </row>
    <row r="1142" spans="1:11" x14ac:dyDescent="0.25">
      <c r="A1142" s="138" t="s">
        <v>1426</v>
      </c>
      <c r="B1142" s="138" t="s">
        <v>1427</v>
      </c>
      <c r="C1142" s="138" t="s">
        <v>196</v>
      </c>
      <c r="D1142" s="138" t="s">
        <v>201</v>
      </c>
      <c r="E1142" s="138" t="s">
        <v>203</v>
      </c>
      <c r="F1142" s="138"/>
      <c r="G1142" s="138" t="s">
        <v>1389</v>
      </c>
      <c r="H1142" s="138"/>
      <c r="I1142" s="138" t="s">
        <v>195</v>
      </c>
      <c r="J1142" s="138">
        <v>2030</v>
      </c>
      <c r="K1142" s="139">
        <v>0.33</v>
      </c>
    </row>
    <row r="1143" spans="1:11" x14ac:dyDescent="0.25">
      <c r="A1143" s="138" t="s">
        <v>1426</v>
      </c>
      <c r="B1143" s="138" t="s">
        <v>1427</v>
      </c>
      <c r="C1143" s="138" t="s">
        <v>196</v>
      </c>
      <c r="D1143" s="138" t="s">
        <v>201</v>
      </c>
      <c r="E1143" s="138" t="s">
        <v>203</v>
      </c>
      <c r="F1143" s="138"/>
      <c r="G1143" s="138" t="s">
        <v>1389</v>
      </c>
      <c r="H1143" s="138"/>
      <c r="I1143" s="138" t="s">
        <v>195</v>
      </c>
      <c r="J1143" s="138">
        <v>2040</v>
      </c>
      <c r="K1143" s="139">
        <v>0.33</v>
      </c>
    </row>
    <row r="1144" spans="1:11" x14ac:dyDescent="0.25">
      <c r="A1144" s="138" t="s">
        <v>1426</v>
      </c>
      <c r="B1144" s="138" t="s">
        <v>1427</v>
      </c>
      <c r="C1144" s="138" t="s">
        <v>196</v>
      </c>
      <c r="D1144" s="138" t="s">
        <v>201</v>
      </c>
      <c r="E1144" s="138" t="s">
        <v>203</v>
      </c>
      <c r="F1144" s="138"/>
      <c r="G1144" s="138" t="s">
        <v>1389</v>
      </c>
      <c r="H1144" s="138"/>
      <c r="I1144" s="138" t="s">
        <v>195</v>
      </c>
      <c r="J1144" s="138">
        <v>2050</v>
      </c>
      <c r="K1144" s="139">
        <v>0.33</v>
      </c>
    </row>
    <row r="1145" spans="1:11" x14ac:dyDescent="0.25">
      <c r="A1145" s="138" t="s">
        <v>1426</v>
      </c>
      <c r="B1145" s="138" t="s">
        <v>1427</v>
      </c>
      <c r="C1145" s="138" t="s">
        <v>196</v>
      </c>
      <c r="D1145" s="138" t="s">
        <v>1390</v>
      </c>
      <c r="E1145" s="138" t="s">
        <v>1391</v>
      </c>
      <c r="F1145" s="138"/>
      <c r="G1145" s="138"/>
      <c r="H1145" s="138"/>
      <c r="I1145" s="138" t="s">
        <v>990</v>
      </c>
      <c r="J1145" s="138">
        <v>2020</v>
      </c>
      <c r="K1145" s="139">
        <v>100</v>
      </c>
    </row>
    <row r="1146" spans="1:11" x14ac:dyDescent="0.25">
      <c r="A1146" s="138" t="s">
        <v>1426</v>
      </c>
      <c r="B1146" s="138" t="s">
        <v>1427</v>
      </c>
      <c r="C1146" s="138" t="s">
        <v>196</v>
      </c>
      <c r="D1146" s="138" t="s">
        <v>1390</v>
      </c>
      <c r="E1146" s="138" t="s">
        <v>1391</v>
      </c>
      <c r="F1146" s="138"/>
      <c r="G1146" s="138"/>
      <c r="H1146" s="138"/>
      <c r="I1146" s="138" t="s">
        <v>990</v>
      </c>
      <c r="J1146" s="138">
        <v>2050</v>
      </c>
      <c r="K1146" s="139">
        <v>100</v>
      </c>
    </row>
    <row r="1147" spans="1:11" x14ac:dyDescent="0.25">
      <c r="A1147" s="138" t="s">
        <v>1426</v>
      </c>
      <c r="B1147" s="138" t="s">
        <v>1427</v>
      </c>
      <c r="C1147" s="138" t="s">
        <v>196</v>
      </c>
      <c r="D1147" s="138" t="s">
        <v>1390</v>
      </c>
      <c r="E1147" s="138" t="s">
        <v>1391</v>
      </c>
      <c r="F1147" s="138"/>
      <c r="G1147" s="138"/>
      <c r="H1147" s="138"/>
      <c r="I1147" s="138" t="s">
        <v>991</v>
      </c>
      <c r="J1147" s="138">
        <v>2020</v>
      </c>
      <c r="K1147" s="139">
        <v>100</v>
      </c>
    </row>
    <row r="1148" spans="1:11" x14ac:dyDescent="0.25">
      <c r="A1148" s="138" t="s">
        <v>1426</v>
      </c>
      <c r="B1148" s="138" t="s">
        <v>1427</v>
      </c>
      <c r="C1148" s="138" t="s">
        <v>196</v>
      </c>
      <c r="D1148" s="138" t="s">
        <v>1390</v>
      </c>
      <c r="E1148" s="138" t="s">
        <v>1391</v>
      </c>
      <c r="F1148" s="138"/>
      <c r="G1148" s="138"/>
      <c r="H1148" s="138"/>
      <c r="I1148" s="138" t="s">
        <v>991</v>
      </c>
      <c r="J1148" s="138">
        <v>2050</v>
      </c>
      <c r="K1148" s="139">
        <v>100</v>
      </c>
    </row>
    <row r="1149" spans="1:11" x14ac:dyDescent="0.25">
      <c r="A1149" s="138" t="s">
        <v>1426</v>
      </c>
      <c r="B1149" s="138" t="s">
        <v>1427</v>
      </c>
      <c r="C1149" s="138" t="s">
        <v>196</v>
      </c>
      <c r="D1149" s="138" t="s">
        <v>1390</v>
      </c>
      <c r="E1149" s="138" t="s">
        <v>1391</v>
      </c>
      <c r="F1149" s="138"/>
      <c r="G1149" s="138"/>
      <c r="H1149" s="138"/>
      <c r="I1149" s="138" t="s">
        <v>195</v>
      </c>
      <c r="J1149" s="138">
        <v>2020</v>
      </c>
      <c r="K1149" s="139">
        <v>100</v>
      </c>
    </row>
    <row r="1150" spans="1:11" x14ac:dyDescent="0.25">
      <c r="A1150" s="138" t="s">
        <v>1426</v>
      </c>
      <c r="B1150" s="138" t="s">
        <v>1427</v>
      </c>
      <c r="C1150" s="138" t="s">
        <v>196</v>
      </c>
      <c r="D1150" s="138" t="s">
        <v>1390</v>
      </c>
      <c r="E1150" s="138" t="s">
        <v>1391</v>
      </c>
      <c r="F1150" s="138"/>
      <c r="G1150" s="138"/>
      <c r="H1150" s="138"/>
      <c r="I1150" s="138" t="s">
        <v>195</v>
      </c>
      <c r="J1150" s="138">
        <v>2030</v>
      </c>
      <c r="K1150" s="139">
        <v>100</v>
      </c>
    </row>
    <row r="1151" spans="1:11" x14ac:dyDescent="0.25">
      <c r="A1151" s="138" t="s">
        <v>1426</v>
      </c>
      <c r="B1151" s="138" t="s">
        <v>1427</v>
      </c>
      <c r="C1151" s="138" t="s">
        <v>196</v>
      </c>
      <c r="D1151" s="138" t="s">
        <v>1390</v>
      </c>
      <c r="E1151" s="138" t="s">
        <v>1391</v>
      </c>
      <c r="F1151" s="138"/>
      <c r="G1151" s="138"/>
      <c r="H1151" s="138"/>
      <c r="I1151" s="138" t="s">
        <v>195</v>
      </c>
      <c r="J1151" s="138">
        <v>2040</v>
      </c>
      <c r="K1151" s="139">
        <v>100</v>
      </c>
    </row>
    <row r="1152" spans="1:11" x14ac:dyDescent="0.25">
      <c r="A1152" s="138" t="s">
        <v>1426</v>
      </c>
      <c r="B1152" s="138" t="s">
        <v>1427</v>
      </c>
      <c r="C1152" s="138" t="s">
        <v>196</v>
      </c>
      <c r="D1152" s="138" t="s">
        <v>1390</v>
      </c>
      <c r="E1152" s="138" t="s">
        <v>1391</v>
      </c>
      <c r="F1152" s="138"/>
      <c r="G1152" s="138"/>
      <c r="H1152" s="138"/>
      <c r="I1152" s="138" t="s">
        <v>195</v>
      </c>
      <c r="J1152" s="138">
        <v>2050</v>
      </c>
      <c r="K1152" s="139">
        <v>100</v>
      </c>
    </row>
    <row r="1153" spans="1:11" x14ac:dyDescent="0.25">
      <c r="A1153" s="138" t="s">
        <v>1426</v>
      </c>
      <c r="B1153" s="138" t="s">
        <v>1427</v>
      </c>
      <c r="C1153" s="138" t="s">
        <v>196</v>
      </c>
      <c r="D1153" s="138" t="s">
        <v>1218</v>
      </c>
      <c r="E1153" s="138" t="s">
        <v>1206</v>
      </c>
      <c r="F1153" s="138"/>
      <c r="G1153" s="138" t="s">
        <v>211</v>
      </c>
      <c r="H1153" s="138"/>
      <c r="I1153" s="138" t="s">
        <v>990</v>
      </c>
      <c r="J1153" s="138">
        <v>2020</v>
      </c>
      <c r="K1153" s="139">
        <v>2</v>
      </c>
    </row>
    <row r="1154" spans="1:11" x14ac:dyDescent="0.25">
      <c r="A1154" s="138" t="s">
        <v>1426</v>
      </c>
      <c r="B1154" s="138" t="s">
        <v>1427</v>
      </c>
      <c r="C1154" s="138" t="s">
        <v>196</v>
      </c>
      <c r="D1154" s="138" t="s">
        <v>1218</v>
      </c>
      <c r="E1154" s="138" t="s">
        <v>1206</v>
      </c>
      <c r="F1154" s="138"/>
      <c r="G1154" s="138" t="s">
        <v>211</v>
      </c>
      <c r="H1154" s="138"/>
      <c r="I1154" s="138" t="s">
        <v>990</v>
      </c>
      <c r="J1154" s="138">
        <v>2050</v>
      </c>
      <c r="K1154" s="139">
        <v>2</v>
      </c>
    </row>
    <row r="1155" spans="1:11" x14ac:dyDescent="0.25">
      <c r="A1155" s="138" t="s">
        <v>1426</v>
      </c>
      <c r="B1155" s="138" t="s">
        <v>1427</v>
      </c>
      <c r="C1155" s="138" t="s">
        <v>196</v>
      </c>
      <c r="D1155" s="138" t="s">
        <v>1218</v>
      </c>
      <c r="E1155" s="138" t="s">
        <v>1206</v>
      </c>
      <c r="F1155" s="138"/>
      <c r="G1155" s="138" t="s">
        <v>211</v>
      </c>
      <c r="H1155" s="138"/>
      <c r="I1155" s="138" t="s">
        <v>991</v>
      </c>
      <c r="J1155" s="138">
        <v>2020</v>
      </c>
      <c r="K1155" s="139">
        <v>2</v>
      </c>
    </row>
    <row r="1156" spans="1:11" x14ac:dyDescent="0.25">
      <c r="A1156" s="138" t="s">
        <v>1426</v>
      </c>
      <c r="B1156" s="138" t="s">
        <v>1427</v>
      </c>
      <c r="C1156" s="138" t="s">
        <v>196</v>
      </c>
      <c r="D1156" s="138" t="s">
        <v>1218</v>
      </c>
      <c r="E1156" s="138" t="s">
        <v>1206</v>
      </c>
      <c r="F1156" s="138"/>
      <c r="G1156" s="138" t="s">
        <v>211</v>
      </c>
      <c r="H1156" s="138"/>
      <c r="I1156" s="138" t="s">
        <v>991</v>
      </c>
      <c r="J1156" s="138">
        <v>2050</v>
      </c>
      <c r="K1156" s="139">
        <v>2</v>
      </c>
    </row>
    <row r="1157" spans="1:11" x14ac:dyDescent="0.25">
      <c r="A1157" s="138" t="s">
        <v>1426</v>
      </c>
      <c r="B1157" s="138" t="s">
        <v>1427</v>
      </c>
      <c r="C1157" s="138" t="s">
        <v>196</v>
      </c>
      <c r="D1157" s="138" t="s">
        <v>1218</v>
      </c>
      <c r="E1157" s="138" t="s">
        <v>1206</v>
      </c>
      <c r="F1157" s="138"/>
      <c r="G1157" s="138" t="s">
        <v>211</v>
      </c>
      <c r="H1157" s="138"/>
      <c r="I1157" s="138" t="s">
        <v>195</v>
      </c>
      <c r="J1157" s="138">
        <v>2020</v>
      </c>
      <c r="K1157" s="139">
        <v>2</v>
      </c>
    </row>
    <row r="1158" spans="1:11" x14ac:dyDescent="0.25">
      <c r="A1158" s="138" t="s">
        <v>1426</v>
      </c>
      <c r="B1158" s="138" t="s">
        <v>1427</v>
      </c>
      <c r="C1158" s="138" t="s">
        <v>196</v>
      </c>
      <c r="D1158" s="138" t="s">
        <v>1218</v>
      </c>
      <c r="E1158" s="138" t="s">
        <v>1206</v>
      </c>
      <c r="F1158" s="138"/>
      <c r="G1158" s="138" t="s">
        <v>211</v>
      </c>
      <c r="H1158" s="138"/>
      <c r="I1158" s="138" t="s">
        <v>195</v>
      </c>
      <c r="J1158" s="138">
        <v>2030</v>
      </c>
      <c r="K1158" s="139">
        <v>2</v>
      </c>
    </row>
    <row r="1159" spans="1:11" x14ac:dyDescent="0.25">
      <c r="A1159" s="138" t="s">
        <v>1426</v>
      </c>
      <c r="B1159" s="138" t="s">
        <v>1427</v>
      </c>
      <c r="C1159" s="138" t="s">
        <v>196</v>
      </c>
      <c r="D1159" s="138" t="s">
        <v>1218</v>
      </c>
      <c r="E1159" s="138" t="s">
        <v>1206</v>
      </c>
      <c r="F1159" s="138"/>
      <c r="G1159" s="138" t="s">
        <v>211</v>
      </c>
      <c r="H1159" s="138"/>
      <c r="I1159" s="138" t="s">
        <v>195</v>
      </c>
      <c r="J1159" s="138">
        <v>2040</v>
      </c>
      <c r="K1159" s="139">
        <v>2</v>
      </c>
    </row>
    <row r="1160" spans="1:11" x14ac:dyDescent="0.25">
      <c r="A1160" s="138" t="s">
        <v>1426</v>
      </c>
      <c r="B1160" s="138" t="s">
        <v>1427</v>
      </c>
      <c r="C1160" s="138" t="s">
        <v>196</v>
      </c>
      <c r="D1160" s="138" t="s">
        <v>1218</v>
      </c>
      <c r="E1160" s="138" t="s">
        <v>1206</v>
      </c>
      <c r="F1160" s="138"/>
      <c r="G1160" s="138" t="s">
        <v>211</v>
      </c>
      <c r="H1160" s="138"/>
      <c r="I1160" s="138" t="s">
        <v>195</v>
      </c>
      <c r="J1160" s="138">
        <v>2050</v>
      </c>
      <c r="K1160" s="139">
        <v>2</v>
      </c>
    </row>
    <row r="1161" spans="1:11" x14ac:dyDescent="0.25">
      <c r="A1161" s="138" t="s">
        <v>1426</v>
      </c>
      <c r="B1161" s="138" t="s">
        <v>1427</v>
      </c>
      <c r="C1161" s="138" t="s">
        <v>196</v>
      </c>
      <c r="D1161" s="138" t="s">
        <v>1392</v>
      </c>
      <c r="E1161" s="138" t="s">
        <v>1391</v>
      </c>
      <c r="F1161" s="138"/>
      <c r="G1161" s="138"/>
      <c r="H1161" s="138"/>
      <c r="I1161" s="138" t="s">
        <v>990</v>
      </c>
      <c r="J1161" s="138">
        <v>2020</v>
      </c>
      <c r="K1161" s="139">
        <v>29.072907290729081</v>
      </c>
    </row>
    <row r="1162" spans="1:11" x14ac:dyDescent="0.25">
      <c r="A1162" s="138" t="s">
        <v>1426</v>
      </c>
      <c r="B1162" s="138" t="s">
        <v>1427</v>
      </c>
      <c r="C1162" s="138" t="s">
        <v>196</v>
      </c>
      <c r="D1162" s="138" t="s">
        <v>1392</v>
      </c>
      <c r="E1162" s="138" t="s">
        <v>1391</v>
      </c>
      <c r="F1162" s="138"/>
      <c r="G1162" s="138"/>
      <c r="H1162" s="138"/>
      <c r="I1162" s="138" t="s">
        <v>990</v>
      </c>
      <c r="J1162" s="138">
        <v>2050</v>
      </c>
      <c r="K1162" s="139">
        <v>19.615961596159622</v>
      </c>
    </row>
    <row r="1163" spans="1:11" x14ac:dyDescent="0.25">
      <c r="A1163" s="138" t="s">
        <v>1426</v>
      </c>
      <c r="B1163" s="138" t="s">
        <v>1427</v>
      </c>
      <c r="C1163" s="138" t="s">
        <v>196</v>
      </c>
      <c r="D1163" s="138" t="s">
        <v>1392</v>
      </c>
      <c r="E1163" s="138" t="s">
        <v>1391</v>
      </c>
      <c r="F1163" s="138"/>
      <c r="G1163" s="138"/>
      <c r="H1163" s="138"/>
      <c r="I1163" s="138" t="s">
        <v>991</v>
      </c>
      <c r="J1163" s="138">
        <v>2020</v>
      </c>
      <c r="K1163" s="139">
        <v>24.344434443444332</v>
      </c>
    </row>
    <row r="1164" spans="1:11" x14ac:dyDescent="0.25">
      <c r="A1164" s="138" t="s">
        <v>1426</v>
      </c>
      <c r="B1164" s="138" t="s">
        <v>1427</v>
      </c>
      <c r="C1164" s="138" t="s">
        <v>196</v>
      </c>
      <c r="D1164" s="138" t="s">
        <v>1392</v>
      </c>
      <c r="E1164" s="138" t="s">
        <v>1391</v>
      </c>
      <c r="F1164" s="138"/>
      <c r="G1164" s="138"/>
      <c r="H1164" s="138"/>
      <c r="I1164" s="138" t="s">
        <v>991</v>
      </c>
      <c r="J1164" s="138">
        <v>2050</v>
      </c>
      <c r="K1164" s="139">
        <v>17.251725172517251</v>
      </c>
    </row>
    <row r="1165" spans="1:11" x14ac:dyDescent="0.25">
      <c r="A1165" s="138" t="s">
        <v>1426</v>
      </c>
      <c r="B1165" s="138" t="s">
        <v>1427</v>
      </c>
      <c r="C1165" s="138" t="s">
        <v>196</v>
      </c>
      <c r="D1165" s="138" t="s">
        <v>1392</v>
      </c>
      <c r="E1165" s="138" t="s">
        <v>1391</v>
      </c>
      <c r="F1165" s="138"/>
      <c r="G1165" s="138"/>
      <c r="H1165" s="138"/>
      <c r="I1165" s="138" t="s">
        <v>195</v>
      </c>
      <c r="J1165" s="138">
        <v>2020</v>
      </c>
      <c r="K1165" s="139">
        <v>31.437143714371441</v>
      </c>
    </row>
    <row r="1166" spans="1:11" x14ac:dyDescent="0.25">
      <c r="A1166" s="138" t="s">
        <v>1426</v>
      </c>
      <c r="B1166" s="138" t="s">
        <v>1427</v>
      </c>
      <c r="C1166" s="138" t="s">
        <v>196</v>
      </c>
      <c r="D1166" s="138" t="s">
        <v>1392</v>
      </c>
      <c r="E1166" s="138" t="s">
        <v>1391</v>
      </c>
      <c r="F1166" s="138"/>
      <c r="G1166" s="138"/>
      <c r="H1166" s="138"/>
      <c r="I1166" s="138" t="s">
        <v>195</v>
      </c>
      <c r="J1166" s="138">
        <v>2030</v>
      </c>
      <c r="K1166" s="139">
        <v>22.57125712571256</v>
      </c>
    </row>
    <row r="1167" spans="1:11" x14ac:dyDescent="0.25">
      <c r="A1167" s="138" t="s">
        <v>1426</v>
      </c>
      <c r="B1167" s="138" t="s">
        <v>1427</v>
      </c>
      <c r="C1167" s="138" t="s">
        <v>196</v>
      </c>
      <c r="D1167" s="138" t="s">
        <v>1392</v>
      </c>
      <c r="E1167" s="138" t="s">
        <v>1391</v>
      </c>
      <c r="F1167" s="138"/>
      <c r="G1167" s="138"/>
      <c r="H1167" s="138"/>
      <c r="I1167" s="138" t="s">
        <v>195</v>
      </c>
      <c r="J1167" s="138">
        <v>2040</v>
      </c>
      <c r="K1167" s="139">
        <v>19.615961596159622</v>
      </c>
    </row>
    <row r="1168" spans="1:11" x14ac:dyDescent="0.25">
      <c r="A1168" s="138" t="s">
        <v>1426</v>
      </c>
      <c r="B1168" s="138" t="s">
        <v>1427</v>
      </c>
      <c r="C1168" s="138" t="s">
        <v>196</v>
      </c>
      <c r="D1168" s="138" t="s">
        <v>1392</v>
      </c>
      <c r="E1168" s="138" t="s">
        <v>1391</v>
      </c>
      <c r="F1168" s="138"/>
      <c r="G1168" s="138"/>
      <c r="H1168" s="138"/>
      <c r="I1168" s="138" t="s">
        <v>195</v>
      </c>
      <c r="J1168" s="138">
        <v>2050</v>
      </c>
      <c r="K1168" s="139">
        <v>16.66066606660668</v>
      </c>
    </row>
    <row r="1169" spans="1:11" x14ac:dyDescent="0.25">
      <c r="A1169" s="138" t="s">
        <v>1426</v>
      </c>
      <c r="B1169" s="138" t="s">
        <v>1427</v>
      </c>
      <c r="C1169" s="138" t="s">
        <v>196</v>
      </c>
      <c r="D1169" s="138" t="s">
        <v>1393</v>
      </c>
      <c r="E1169" s="138" t="s">
        <v>1391</v>
      </c>
      <c r="F1169" s="138"/>
      <c r="G1169" s="138" t="s">
        <v>228</v>
      </c>
      <c r="H1169" s="138" t="s">
        <v>1114</v>
      </c>
      <c r="I1169" s="138" t="s">
        <v>990</v>
      </c>
      <c r="J1169" s="138">
        <v>2020</v>
      </c>
      <c r="K1169" s="139">
        <v>60</v>
      </c>
    </row>
    <row r="1170" spans="1:11" x14ac:dyDescent="0.25">
      <c r="A1170" s="138" t="s">
        <v>1426</v>
      </c>
      <c r="B1170" s="138" t="s">
        <v>1427</v>
      </c>
      <c r="C1170" s="138" t="s">
        <v>196</v>
      </c>
      <c r="D1170" s="138" t="s">
        <v>1393</v>
      </c>
      <c r="E1170" s="138" t="s">
        <v>1391</v>
      </c>
      <c r="F1170" s="138"/>
      <c r="G1170" s="138" t="s">
        <v>228</v>
      </c>
      <c r="H1170" s="138" t="s">
        <v>1114</v>
      </c>
      <c r="I1170" s="138" t="s">
        <v>990</v>
      </c>
      <c r="J1170" s="138">
        <v>2050</v>
      </c>
      <c r="K1170" s="139">
        <v>68</v>
      </c>
    </row>
    <row r="1171" spans="1:11" x14ac:dyDescent="0.25">
      <c r="A1171" s="138" t="s">
        <v>1426</v>
      </c>
      <c r="B1171" s="138" t="s">
        <v>1427</v>
      </c>
      <c r="C1171" s="138" t="s">
        <v>196</v>
      </c>
      <c r="D1171" s="138" t="s">
        <v>1393</v>
      </c>
      <c r="E1171" s="138" t="s">
        <v>1391</v>
      </c>
      <c r="F1171" s="138"/>
      <c r="G1171" s="138" t="s">
        <v>228</v>
      </c>
      <c r="H1171" s="138" t="s">
        <v>1114</v>
      </c>
      <c r="I1171" s="138" t="s">
        <v>991</v>
      </c>
      <c r="J1171" s="138">
        <v>2020</v>
      </c>
      <c r="K1171" s="139">
        <v>64</v>
      </c>
    </row>
    <row r="1172" spans="1:11" x14ac:dyDescent="0.25">
      <c r="A1172" s="138" t="s">
        <v>1426</v>
      </c>
      <c r="B1172" s="138" t="s">
        <v>1427</v>
      </c>
      <c r="C1172" s="138" t="s">
        <v>196</v>
      </c>
      <c r="D1172" s="138" t="s">
        <v>1393</v>
      </c>
      <c r="E1172" s="138" t="s">
        <v>1391</v>
      </c>
      <c r="F1172" s="138"/>
      <c r="G1172" s="138" t="s">
        <v>228</v>
      </c>
      <c r="H1172" s="138" t="s">
        <v>1114</v>
      </c>
      <c r="I1172" s="138" t="s">
        <v>991</v>
      </c>
      <c r="J1172" s="138">
        <v>2050</v>
      </c>
      <c r="K1172" s="139">
        <v>70</v>
      </c>
    </row>
    <row r="1173" spans="1:11" x14ac:dyDescent="0.25">
      <c r="A1173" s="138" t="s">
        <v>1426</v>
      </c>
      <c r="B1173" s="138" t="s">
        <v>1427</v>
      </c>
      <c r="C1173" s="138" t="s">
        <v>196</v>
      </c>
      <c r="D1173" s="138" t="s">
        <v>1393</v>
      </c>
      <c r="E1173" s="138" t="s">
        <v>1391</v>
      </c>
      <c r="F1173" s="138"/>
      <c r="G1173" s="138" t="s">
        <v>228</v>
      </c>
      <c r="H1173" s="138" t="s">
        <v>1114</v>
      </c>
      <c r="I1173" s="138" t="s">
        <v>195</v>
      </c>
      <c r="J1173" s="138">
        <v>2020</v>
      </c>
      <c r="K1173" s="139">
        <v>58</v>
      </c>
    </row>
    <row r="1174" spans="1:11" x14ac:dyDescent="0.25">
      <c r="A1174" s="138" t="s">
        <v>1426</v>
      </c>
      <c r="B1174" s="138" t="s">
        <v>1427</v>
      </c>
      <c r="C1174" s="138" t="s">
        <v>196</v>
      </c>
      <c r="D1174" s="138" t="s">
        <v>1393</v>
      </c>
      <c r="E1174" s="138" t="s">
        <v>1391</v>
      </c>
      <c r="F1174" s="138"/>
      <c r="G1174" s="138" t="s">
        <v>228</v>
      </c>
      <c r="H1174" s="138" t="s">
        <v>1114</v>
      </c>
      <c r="I1174" s="138" t="s">
        <v>195</v>
      </c>
      <c r="J1174" s="138">
        <v>2030</v>
      </c>
      <c r="K1174" s="139">
        <v>65.5</v>
      </c>
    </row>
    <row r="1175" spans="1:11" x14ac:dyDescent="0.25">
      <c r="A1175" s="138" t="s">
        <v>1426</v>
      </c>
      <c r="B1175" s="138" t="s">
        <v>1427</v>
      </c>
      <c r="C1175" s="138" t="s">
        <v>196</v>
      </c>
      <c r="D1175" s="138" t="s">
        <v>1393</v>
      </c>
      <c r="E1175" s="138" t="s">
        <v>1391</v>
      </c>
      <c r="F1175" s="138"/>
      <c r="G1175" s="138" t="s">
        <v>228</v>
      </c>
      <c r="H1175" s="138" t="s">
        <v>1114</v>
      </c>
      <c r="I1175" s="138" t="s">
        <v>195</v>
      </c>
      <c r="J1175" s="138">
        <v>2040</v>
      </c>
      <c r="K1175" s="139">
        <v>68</v>
      </c>
    </row>
    <row r="1176" spans="1:11" x14ac:dyDescent="0.25">
      <c r="A1176" s="138" t="s">
        <v>1426</v>
      </c>
      <c r="B1176" s="138" t="s">
        <v>1427</v>
      </c>
      <c r="C1176" s="138" t="s">
        <v>196</v>
      </c>
      <c r="D1176" s="138" t="s">
        <v>1393</v>
      </c>
      <c r="E1176" s="138" t="s">
        <v>1391</v>
      </c>
      <c r="F1176" s="138"/>
      <c r="G1176" s="138" t="s">
        <v>228</v>
      </c>
      <c r="H1176" s="138" t="s">
        <v>1114</v>
      </c>
      <c r="I1176" s="138" t="s">
        <v>195</v>
      </c>
      <c r="J1176" s="138">
        <v>2050</v>
      </c>
      <c r="K1176" s="139">
        <v>70.5</v>
      </c>
    </row>
    <row r="1177" spans="1:11" x14ac:dyDescent="0.25">
      <c r="A1177" s="138" t="s">
        <v>1426</v>
      </c>
      <c r="B1177" s="138" t="s">
        <v>1427</v>
      </c>
      <c r="C1177" s="138" t="s">
        <v>196</v>
      </c>
      <c r="D1177" s="138" t="s">
        <v>1394</v>
      </c>
      <c r="E1177" s="138" t="s">
        <v>1395</v>
      </c>
      <c r="F1177" s="138"/>
      <c r="G1177" s="138" t="s">
        <v>228</v>
      </c>
      <c r="H1177" s="138" t="s">
        <v>1114</v>
      </c>
      <c r="I1177" s="138" t="s">
        <v>990</v>
      </c>
      <c r="J1177" s="138">
        <v>2020</v>
      </c>
      <c r="K1177" s="139">
        <v>18.001800180018002</v>
      </c>
    </row>
    <row r="1178" spans="1:11" x14ac:dyDescent="0.25">
      <c r="A1178" s="138" t="s">
        <v>1426</v>
      </c>
      <c r="B1178" s="138" t="s">
        <v>1427</v>
      </c>
      <c r="C1178" s="138" t="s">
        <v>196</v>
      </c>
      <c r="D1178" s="138" t="s">
        <v>1394</v>
      </c>
      <c r="E1178" s="138" t="s">
        <v>1395</v>
      </c>
      <c r="F1178" s="138"/>
      <c r="G1178" s="138" t="s">
        <v>228</v>
      </c>
      <c r="H1178" s="138" t="s">
        <v>1114</v>
      </c>
      <c r="I1178" s="138" t="s">
        <v>990</v>
      </c>
      <c r="J1178" s="138">
        <v>2050</v>
      </c>
      <c r="K1178" s="139">
        <v>20.402040204020398</v>
      </c>
    </row>
    <row r="1179" spans="1:11" x14ac:dyDescent="0.25">
      <c r="A1179" s="138" t="s">
        <v>1426</v>
      </c>
      <c r="B1179" s="138" t="s">
        <v>1427</v>
      </c>
      <c r="C1179" s="138" t="s">
        <v>196</v>
      </c>
      <c r="D1179" s="138" t="s">
        <v>1394</v>
      </c>
      <c r="E1179" s="138" t="s">
        <v>1395</v>
      </c>
      <c r="F1179" s="138"/>
      <c r="G1179" s="138" t="s">
        <v>228</v>
      </c>
      <c r="H1179" s="138" t="s">
        <v>1114</v>
      </c>
      <c r="I1179" s="138" t="s">
        <v>991</v>
      </c>
      <c r="J1179" s="138">
        <v>2020</v>
      </c>
      <c r="K1179" s="139">
        <v>19.201920192019209</v>
      </c>
    </row>
    <row r="1180" spans="1:11" x14ac:dyDescent="0.25">
      <c r="A1180" s="138" t="s">
        <v>1426</v>
      </c>
      <c r="B1180" s="138" t="s">
        <v>1427</v>
      </c>
      <c r="C1180" s="138" t="s">
        <v>196</v>
      </c>
      <c r="D1180" s="138" t="s">
        <v>1394</v>
      </c>
      <c r="E1180" s="138" t="s">
        <v>1395</v>
      </c>
      <c r="F1180" s="138"/>
      <c r="G1180" s="138" t="s">
        <v>228</v>
      </c>
      <c r="H1180" s="138" t="s">
        <v>1114</v>
      </c>
      <c r="I1180" s="138" t="s">
        <v>991</v>
      </c>
      <c r="J1180" s="138">
        <v>2050</v>
      </c>
      <c r="K1180" s="139">
        <v>21.002100210020998</v>
      </c>
    </row>
    <row r="1181" spans="1:11" x14ac:dyDescent="0.25">
      <c r="A1181" s="138" t="s">
        <v>1426</v>
      </c>
      <c r="B1181" s="138" t="s">
        <v>1427</v>
      </c>
      <c r="C1181" s="138" t="s">
        <v>196</v>
      </c>
      <c r="D1181" s="138" t="s">
        <v>1394</v>
      </c>
      <c r="E1181" s="138" t="s">
        <v>1395</v>
      </c>
      <c r="F1181" s="138"/>
      <c r="G1181" s="138" t="s">
        <v>228</v>
      </c>
      <c r="H1181" s="138" t="s">
        <v>1114</v>
      </c>
      <c r="I1181" s="138" t="s">
        <v>195</v>
      </c>
      <c r="J1181" s="138">
        <v>2020</v>
      </c>
      <c r="K1181" s="139">
        <v>17.401740174017402</v>
      </c>
    </row>
    <row r="1182" spans="1:11" x14ac:dyDescent="0.25">
      <c r="A1182" s="138" t="s">
        <v>1426</v>
      </c>
      <c r="B1182" s="138" t="s">
        <v>1427</v>
      </c>
      <c r="C1182" s="138" t="s">
        <v>196</v>
      </c>
      <c r="D1182" s="138" t="s">
        <v>1394</v>
      </c>
      <c r="E1182" s="138" t="s">
        <v>1395</v>
      </c>
      <c r="F1182" s="138"/>
      <c r="G1182" s="138" t="s">
        <v>228</v>
      </c>
      <c r="H1182" s="138" t="s">
        <v>1114</v>
      </c>
      <c r="I1182" s="138" t="s">
        <v>195</v>
      </c>
      <c r="J1182" s="138">
        <v>2030</v>
      </c>
      <c r="K1182" s="139">
        <v>19.651965196519651</v>
      </c>
    </row>
    <row r="1183" spans="1:11" x14ac:dyDescent="0.25">
      <c r="A1183" s="138" t="s">
        <v>1426</v>
      </c>
      <c r="B1183" s="138" t="s">
        <v>1427</v>
      </c>
      <c r="C1183" s="138" t="s">
        <v>196</v>
      </c>
      <c r="D1183" s="138" t="s">
        <v>1394</v>
      </c>
      <c r="E1183" s="138" t="s">
        <v>1395</v>
      </c>
      <c r="F1183" s="138"/>
      <c r="G1183" s="138" t="s">
        <v>228</v>
      </c>
      <c r="H1183" s="138" t="s">
        <v>1114</v>
      </c>
      <c r="I1183" s="138" t="s">
        <v>195</v>
      </c>
      <c r="J1183" s="138">
        <v>2040</v>
      </c>
      <c r="K1183" s="139">
        <v>20.402040204020398</v>
      </c>
    </row>
    <row r="1184" spans="1:11" x14ac:dyDescent="0.25">
      <c r="A1184" s="138" t="s">
        <v>1426</v>
      </c>
      <c r="B1184" s="138" t="s">
        <v>1427</v>
      </c>
      <c r="C1184" s="138" t="s">
        <v>196</v>
      </c>
      <c r="D1184" s="138" t="s">
        <v>1394</v>
      </c>
      <c r="E1184" s="138" t="s">
        <v>1395</v>
      </c>
      <c r="F1184" s="138"/>
      <c r="G1184" s="138" t="s">
        <v>228</v>
      </c>
      <c r="H1184" s="138" t="s">
        <v>1114</v>
      </c>
      <c r="I1184" s="138" t="s">
        <v>195</v>
      </c>
      <c r="J1184" s="138">
        <v>2050</v>
      </c>
      <c r="K1184" s="139">
        <v>21.152115211521149</v>
      </c>
    </row>
    <row r="1185" spans="1:11" x14ac:dyDescent="0.25">
      <c r="A1185" s="138" t="s">
        <v>1426</v>
      </c>
      <c r="B1185" s="138" t="s">
        <v>1427</v>
      </c>
      <c r="C1185" s="138" t="s">
        <v>196</v>
      </c>
      <c r="D1185" s="138" t="s">
        <v>1219</v>
      </c>
      <c r="E1185" s="138" t="s">
        <v>1220</v>
      </c>
      <c r="F1185" s="138"/>
      <c r="G1185" s="138" t="s">
        <v>211</v>
      </c>
      <c r="H1185" s="138"/>
      <c r="I1185" s="138" t="s">
        <v>990</v>
      </c>
      <c r="J1185" s="138">
        <v>2020</v>
      </c>
      <c r="K1185" s="139">
        <v>2</v>
      </c>
    </row>
    <row r="1186" spans="1:11" x14ac:dyDescent="0.25">
      <c r="A1186" s="138" t="s">
        <v>1426</v>
      </c>
      <c r="B1186" s="138" t="s">
        <v>1427</v>
      </c>
      <c r="C1186" s="138" t="s">
        <v>196</v>
      </c>
      <c r="D1186" s="138" t="s">
        <v>1219</v>
      </c>
      <c r="E1186" s="138" t="s">
        <v>1220</v>
      </c>
      <c r="F1186" s="138"/>
      <c r="G1186" s="138" t="s">
        <v>211</v>
      </c>
      <c r="H1186" s="138"/>
      <c r="I1186" s="138" t="s">
        <v>990</v>
      </c>
      <c r="J1186" s="138">
        <v>2050</v>
      </c>
      <c r="K1186" s="139">
        <v>2</v>
      </c>
    </row>
    <row r="1187" spans="1:11" x14ac:dyDescent="0.25">
      <c r="A1187" s="138" t="s">
        <v>1426</v>
      </c>
      <c r="B1187" s="138" t="s">
        <v>1427</v>
      </c>
      <c r="C1187" s="138" t="s">
        <v>196</v>
      </c>
      <c r="D1187" s="138" t="s">
        <v>1219</v>
      </c>
      <c r="E1187" s="138" t="s">
        <v>1220</v>
      </c>
      <c r="F1187" s="138"/>
      <c r="G1187" s="138" t="s">
        <v>211</v>
      </c>
      <c r="H1187" s="138"/>
      <c r="I1187" s="138" t="s">
        <v>991</v>
      </c>
      <c r="J1187" s="138">
        <v>2020</v>
      </c>
      <c r="K1187" s="139">
        <v>2</v>
      </c>
    </row>
    <row r="1188" spans="1:11" x14ac:dyDescent="0.25">
      <c r="A1188" s="138" t="s">
        <v>1426</v>
      </c>
      <c r="B1188" s="138" t="s">
        <v>1427</v>
      </c>
      <c r="C1188" s="138" t="s">
        <v>196</v>
      </c>
      <c r="D1188" s="138" t="s">
        <v>1219</v>
      </c>
      <c r="E1188" s="138" t="s">
        <v>1220</v>
      </c>
      <c r="F1188" s="138"/>
      <c r="G1188" s="138" t="s">
        <v>211</v>
      </c>
      <c r="H1188" s="138"/>
      <c r="I1188" s="138" t="s">
        <v>991</v>
      </c>
      <c r="J1188" s="138">
        <v>2050</v>
      </c>
      <c r="K1188" s="139">
        <v>2</v>
      </c>
    </row>
    <row r="1189" spans="1:11" x14ac:dyDescent="0.25">
      <c r="A1189" s="138" t="s">
        <v>1426</v>
      </c>
      <c r="B1189" s="138" t="s">
        <v>1427</v>
      </c>
      <c r="C1189" s="138" t="s">
        <v>196</v>
      </c>
      <c r="D1189" s="138" t="s">
        <v>1219</v>
      </c>
      <c r="E1189" s="138" t="s">
        <v>1220</v>
      </c>
      <c r="F1189" s="138"/>
      <c r="G1189" s="138" t="s">
        <v>211</v>
      </c>
      <c r="H1189" s="138"/>
      <c r="I1189" s="138" t="s">
        <v>195</v>
      </c>
      <c r="J1189" s="138">
        <v>2020</v>
      </c>
      <c r="K1189" s="139">
        <v>2</v>
      </c>
    </row>
    <row r="1190" spans="1:11" x14ac:dyDescent="0.25">
      <c r="A1190" s="138" t="s">
        <v>1426</v>
      </c>
      <c r="B1190" s="138" t="s">
        <v>1427</v>
      </c>
      <c r="C1190" s="138" t="s">
        <v>196</v>
      </c>
      <c r="D1190" s="138" t="s">
        <v>1219</v>
      </c>
      <c r="E1190" s="138" t="s">
        <v>1220</v>
      </c>
      <c r="F1190" s="138"/>
      <c r="G1190" s="138" t="s">
        <v>211</v>
      </c>
      <c r="H1190" s="138"/>
      <c r="I1190" s="138" t="s">
        <v>195</v>
      </c>
      <c r="J1190" s="138">
        <v>2030</v>
      </c>
      <c r="K1190" s="139">
        <v>2</v>
      </c>
    </row>
    <row r="1191" spans="1:11" x14ac:dyDescent="0.25">
      <c r="A1191" s="138" t="s">
        <v>1426</v>
      </c>
      <c r="B1191" s="138" t="s">
        <v>1427</v>
      </c>
      <c r="C1191" s="138" t="s">
        <v>196</v>
      </c>
      <c r="D1191" s="138" t="s">
        <v>1219</v>
      </c>
      <c r="E1191" s="138" t="s">
        <v>1220</v>
      </c>
      <c r="F1191" s="138"/>
      <c r="G1191" s="138" t="s">
        <v>211</v>
      </c>
      <c r="H1191" s="138"/>
      <c r="I1191" s="138" t="s">
        <v>195</v>
      </c>
      <c r="J1191" s="138">
        <v>2040</v>
      </c>
      <c r="K1191" s="139">
        <v>2</v>
      </c>
    </row>
    <row r="1192" spans="1:11" x14ac:dyDescent="0.25">
      <c r="A1192" s="138" t="s">
        <v>1426</v>
      </c>
      <c r="B1192" s="138" t="s">
        <v>1427</v>
      </c>
      <c r="C1192" s="138" t="s">
        <v>196</v>
      </c>
      <c r="D1192" s="138" t="s">
        <v>1219</v>
      </c>
      <c r="E1192" s="138" t="s">
        <v>1220</v>
      </c>
      <c r="F1192" s="138"/>
      <c r="G1192" s="138" t="s">
        <v>211</v>
      </c>
      <c r="H1192" s="138"/>
      <c r="I1192" s="138" t="s">
        <v>195</v>
      </c>
      <c r="J1192" s="138">
        <v>2050</v>
      </c>
      <c r="K1192" s="139">
        <v>2</v>
      </c>
    </row>
    <row r="1193" spans="1:11" x14ac:dyDescent="0.25">
      <c r="A1193" s="138" t="s">
        <v>1426</v>
      </c>
      <c r="B1193" s="138" t="s">
        <v>1427</v>
      </c>
      <c r="C1193" s="138" t="s">
        <v>196</v>
      </c>
      <c r="D1193" s="138" t="s">
        <v>216</v>
      </c>
      <c r="E1193" s="138" t="s">
        <v>203</v>
      </c>
      <c r="F1193" s="138"/>
      <c r="G1193" s="138" t="s">
        <v>1396</v>
      </c>
      <c r="H1193" s="138" t="s">
        <v>1120</v>
      </c>
      <c r="I1193" s="138" t="s">
        <v>990</v>
      </c>
      <c r="J1193" s="138">
        <v>2020</v>
      </c>
      <c r="K1193" s="139">
        <v>20</v>
      </c>
    </row>
    <row r="1194" spans="1:11" x14ac:dyDescent="0.25">
      <c r="A1194" s="138" t="s">
        <v>1426</v>
      </c>
      <c r="B1194" s="138" t="s">
        <v>1427</v>
      </c>
      <c r="C1194" s="138" t="s">
        <v>196</v>
      </c>
      <c r="D1194" s="138" t="s">
        <v>216</v>
      </c>
      <c r="E1194" s="138" t="s">
        <v>203</v>
      </c>
      <c r="F1194" s="138"/>
      <c r="G1194" s="138" t="s">
        <v>1396</v>
      </c>
      <c r="H1194" s="138" t="s">
        <v>1120</v>
      </c>
      <c r="I1194" s="138" t="s">
        <v>990</v>
      </c>
      <c r="J1194" s="138">
        <v>2050</v>
      </c>
      <c r="K1194" s="139">
        <v>25</v>
      </c>
    </row>
    <row r="1195" spans="1:11" x14ac:dyDescent="0.25">
      <c r="A1195" s="138" t="s">
        <v>1426</v>
      </c>
      <c r="B1195" s="138" t="s">
        <v>1427</v>
      </c>
      <c r="C1195" s="138" t="s">
        <v>196</v>
      </c>
      <c r="D1195" s="138" t="s">
        <v>216</v>
      </c>
      <c r="E1195" s="138" t="s">
        <v>203</v>
      </c>
      <c r="F1195" s="138"/>
      <c r="G1195" s="138" t="s">
        <v>1396</v>
      </c>
      <c r="H1195" s="138" t="s">
        <v>1120</v>
      </c>
      <c r="I1195" s="138" t="s">
        <v>991</v>
      </c>
      <c r="J1195" s="138">
        <v>2020</v>
      </c>
      <c r="K1195" s="139">
        <v>20</v>
      </c>
    </row>
    <row r="1196" spans="1:11" x14ac:dyDescent="0.25">
      <c r="A1196" s="138" t="s">
        <v>1426</v>
      </c>
      <c r="B1196" s="138" t="s">
        <v>1427</v>
      </c>
      <c r="C1196" s="138" t="s">
        <v>196</v>
      </c>
      <c r="D1196" s="138" t="s">
        <v>216</v>
      </c>
      <c r="E1196" s="138" t="s">
        <v>203</v>
      </c>
      <c r="F1196" s="138"/>
      <c r="G1196" s="138" t="s">
        <v>1396</v>
      </c>
      <c r="H1196" s="138" t="s">
        <v>1120</v>
      </c>
      <c r="I1196" s="138" t="s">
        <v>991</v>
      </c>
      <c r="J1196" s="138">
        <v>2050</v>
      </c>
      <c r="K1196" s="139">
        <v>30</v>
      </c>
    </row>
    <row r="1197" spans="1:11" x14ac:dyDescent="0.25">
      <c r="A1197" s="138" t="s">
        <v>1426</v>
      </c>
      <c r="B1197" s="138" t="s">
        <v>1427</v>
      </c>
      <c r="C1197" s="138" t="s">
        <v>196</v>
      </c>
      <c r="D1197" s="138" t="s">
        <v>216</v>
      </c>
      <c r="E1197" s="138" t="s">
        <v>203</v>
      </c>
      <c r="F1197" s="138"/>
      <c r="G1197" s="138" t="s">
        <v>1396</v>
      </c>
      <c r="H1197" s="138" t="s">
        <v>1120</v>
      </c>
      <c r="I1197" s="138" t="s">
        <v>195</v>
      </c>
      <c r="J1197" s="138">
        <v>2020</v>
      </c>
      <c r="K1197" s="139">
        <v>20</v>
      </c>
    </row>
    <row r="1198" spans="1:11" x14ac:dyDescent="0.25">
      <c r="A1198" s="138" t="s">
        <v>1426</v>
      </c>
      <c r="B1198" s="138" t="s">
        <v>1427</v>
      </c>
      <c r="C1198" s="138" t="s">
        <v>196</v>
      </c>
      <c r="D1198" s="138" t="s">
        <v>216</v>
      </c>
      <c r="E1198" s="138" t="s">
        <v>203</v>
      </c>
      <c r="F1198" s="138"/>
      <c r="G1198" s="138" t="s">
        <v>1396</v>
      </c>
      <c r="H1198" s="138" t="s">
        <v>1120</v>
      </c>
      <c r="I1198" s="138" t="s">
        <v>195</v>
      </c>
      <c r="J1198" s="138">
        <v>2030</v>
      </c>
      <c r="K1198" s="139">
        <v>25</v>
      </c>
    </row>
    <row r="1199" spans="1:11" x14ac:dyDescent="0.25">
      <c r="A1199" s="138" t="s">
        <v>1426</v>
      </c>
      <c r="B1199" s="138" t="s">
        <v>1427</v>
      </c>
      <c r="C1199" s="138" t="s">
        <v>196</v>
      </c>
      <c r="D1199" s="138" t="s">
        <v>216</v>
      </c>
      <c r="E1199" s="138" t="s">
        <v>203</v>
      </c>
      <c r="F1199" s="138"/>
      <c r="G1199" s="138" t="s">
        <v>1396</v>
      </c>
      <c r="H1199" s="138" t="s">
        <v>1120</v>
      </c>
      <c r="I1199" s="138" t="s">
        <v>195</v>
      </c>
      <c r="J1199" s="138">
        <v>2040</v>
      </c>
      <c r="K1199" s="139">
        <v>28</v>
      </c>
    </row>
    <row r="1200" spans="1:11" x14ac:dyDescent="0.25">
      <c r="A1200" s="138" t="s">
        <v>1426</v>
      </c>
      <c r="B1200" s="138" t="s">
        <v>1427</v>
      </c>
      <c r="C1200" s="138" t="s">
        <v>196</v>
      </c>
      <c r="D1200" s="138" t="s">
        <v>216</v>
      </c>
      <c r="E1200" s="138" t="s">
        <v>203</v>
      </c>
      <c r="F1200" s="138"/>
      <c r="G1200" s="138" t="s">
        <v>1396</v>
      </c>
      <c r="H1200" s="138" t="s">
        <v>1120</v>
      </c>
      <c r="I1200" s="138" t="s">
        <v>195</v>
      </c>
      <c r="J1200" s="138">
        <v>2050</v>
      </c>
      <c r="K1200" s="139">
        <v>30</v>
      </c>
    </row>
    <row r="1201" spans="1:11" x14ac:dyDescent="0.25">
      <c r="A1201" s="138" t="s">
        <v>1426</v>
      </c>
      <c r="B1201" s="138" t="s">
        <v>1427</v>
      </c>
      <c r="C1201" s="138" t="s">
        <v>196</v>
      </c>
      <c r="D1201" s="138" t="s">
        <v>1397</v>
      </c>
      <c r="E1201" s="138" t="s">
        <v>215</v>
      </c>
      <c r="F1201" s="138"/>
      <c r="G1201" s="138"/>
      <c r="H1201" s="138"/>
      <c r="I1201" s="138" t="s">
        <v>990</v>
      </c>
      <c r="J1201" s="138">
        <v>2020</v>
      </c>
      <c r="K1201" s="139">
        <v>1</v>
      </c>
    </row>
    <row r="1202" spans="1:11" x14ac:dyDescent="0.25">
      <c r="A1202" s="138" t="s">
        <v>1426</v>
      </c>
      <c r="B1202" s="138" t="s">
        <v>1427</v>
      </c>
      <c r="C1202" s="138" t="s">
        <v>196</v>
      </c>
      <c r="D1202" s="138" t="s">
        <v>1397</v>
      </c>
      <c r="E1202" s="138" t="s">
        <v>215</v>
      </c>
      <c r="F1202" s="138"/>
      <c r="G1202" s="138"/>
      <c r="H1202" s="138"/>
      <c r="I1202" s="138" t="s">
        <v>990</v>
      </c>
      <c r="J1202" s="138">
        <v>2050</v>
      </c>
      <c r="K1202" s="139">
        <v>1</v>
      </c>
    </row>
    <row r="1203" spans="1:11" x14ac:dyDescent="0.25">
      <c r="A1203" s="138" t="s">
        <v>1426</v>
      </c>
      <c r="B1203" s="138" t="s">
        <v>1427</v>
      </c>
      <c r="C1203" s="138" t="s">
        <v>196</v>
      </c>
      <c r="D1203" s="138" t="s">
        <v>1397</v>
      </c>
      <c r="E1203" s="138" t="s">
        <v>215</v>
      </c>
      <c r="F1203" s="138"/>
      <c r="G1203" s="138"/>
      <c r="H1203" s="138"/>
      <c r="I1203" s="138" t="s">
        <v>991</v>
      </c>
      <c r="J1203" s="138">
        <v>2020</v>
      </c>
      <c r="K1203" s="139">
        <v>1</v>
      </c>
    </row>
    <row r="1204" spans="1:11" x14ac:dyDescent="0.25">
      <c r="A1204" s="138" t="s">
        <v>1426</v>
      </c>
      <c r="B1204" s="138" t="s">
        <v>1427</v>
      </c>
      <c r="C1204" s="138" t="s">
        <v>196</v>
      </c>
      <c r="D1204" s="138" t="s">
        <v>1397</v>
      </c>
      <c r="E1204" s="138" t="s">
        <v>215</v>
      </c>
      <c r="F1204" s="138"/>
      <c r="G1204" s="138"/>
      <c r="H1204" s="138"/>
      <c r="I1204" s="138" t="s">
        <v>991</v>
      </c>
      <c r="J1204" s="138">
        <v>2050</v>
      </c>
      <c r="K1204" s="139">
        <v>1</v>
      </c>
    </row>
    <row r="1205" spans="1:11" x14ac:dyDescent="0.25">
      <c r="A1205" s="138" t="s">
        <v>1426</v>
      </c>
      <c r="B1205" s="138" t="s">
        <v>1427</v>
      </c>
      <c r="C1205" s="138" t="s">
        <v>196</v>
      </c>
      <c r="D1205" s="138" t="s">
        <v>1397</v>
      </c>
      <c r="E1205" s="138" t="s">
        <v>215</v>
      </c>
      <c r="F1205" s="138"/>
      <c r="G1205" s="138"/>
      <c r="H1205" s="138"/>
      <c r="I1205" s="138" t="s">
        <v>195</v>
      </c>
      <c r="J1205" s="138">
        <v>2020</v>
      </c>
      <c r="K1205" s="139">
        <v>1</v>
      </c>
    </row>
    <row r="1206" spans="1:11" x14ac:dyDescent="0.25">
      <c r="A1206" s="138" t="s">
        <v>1426</v>
      </c>
      <c r="B1206" s="138" t="s">
        <v>1427</v>
      </c>
      <c r="C1206" s="138" t="s">
        <v>196</v>
      </c>
      <c r="D1206" s="138" t="s">
        <v>1397</v>
      </c>
      <c r="E1206" s="138" t="s">
        <v>215</v>
      </c>
      <c r="F1206" s="138"/>
      <c r="G1206" s="138"/>
      <c r="H1206" s="138"/>
      <c r="I1206" s="138" t="s">
        <v>195</v>
      </c>
      <c r="J1206" s="138">
        <v>2030</v>
      </c>
      <c r="K1206" s="139">
        <v>1</v>
      </c>
    </row>
    <row r="1207" spans="1:11" x14ac:dyDescent="0.25">
      <c r="A1207" s="138" t="s">
        <v>1426</v>
      </c>
      <c r="B1207" s="138" t="s">
        <v>1427</v>
      </c>
      <c r="C1207" s="138" t="s">
        <v>196</v>
      </c>
      <c r="D1207" s="138" t="s">
        <v>1397</v>
      </c>
      <c r="E1207" s="138" t="s">
        <v>215</v>
      </c>
      <c r="F1207" s="138"/>
      <c r="G1207" s="138"/>
      <c r="H1207" s="138"/>
      <c r="I1207" s="138" t="s">
        <v>195</v>
      </c>
      <c r="J1207" s="138">
        <v>2040</v>
      </c>
      <c r="K1207" s="139">
        <v>1</v>
      </c>
    </row>
    <row r="1208" spans="1:11" x14ac:dyDescent="0.25">
      <c r="A1208" s="138" t="s">
        <v>1426</v>
      </c>
      <c r="B1208" s="138" t="s">
        <v>1427</v>
      </c>
      <c r="C1208" s="138" t="s">
        <v>196</v>
      </c>
      <c r="D1208" s="138" t="s">
        <v>1397</v>
      </c>
      <c r="E1208" s="138" t="s">
        <v>215</v>
      </c>
      <c r="F1208" s="138"/>
      <c r="G1208" s="138"/>
      <c r="H1208" s="138"/>
      <c r="I1208" s="138" t="s">
        <v>195</v>
      </c>
      <c r="J1208" s="138">
        <v>2050</v>
      </c>
      <c r="K1208" s="139">
        <v>1</v>
      </c>
    </row>
    <row r="1209" spans="1:11" x14ac:dyDescent="0.25">
      <c r="A1209" s="138" t="s">
        <v>1426</v>
      </c>
      <c r="B1209" s="138" t="s">
        <v>1427</v>
      </c>
      <c r="C1209" s="138" t="s">
        <v>196</v>
      </c>
      <c r="D1209" s="138" t="s">
        <v>1398</v>
      </c>
      <c r="E1209" s="138" t="s">
        <v>1399</v>
      </c>
      <c r="F1209" s="138"/>
      <c r="G1209" s="138" t="s">
        <v>1400</v>
      </c>
      <c r="H1209" s="138"/>
      <c r="I1209" s="138" t="s">
        <v>990</v>
      </c>
      <c r="J1209" s="138">
        <v>2020</v>
      </c>
      <c r="K1209" s="139">
        <v>432</v>
      </c>
    </row>
    <row r="1210" spans="1:11" x14ac:dyDescent="0.25">
      <c r="A1210" s="138" t="s">
        <v>1426</v>
      </c>
      <c r="B1210" s="138" t="s">
        <v>1427</v>
      </c>
      <c r="C1210" s="138" t="s">
        <v>196</v>
      </c>
      <c r="D1210" s="138" t="s">
        <v>1398</v>
      </c>
      <c r="E1210" s="138" t="s">
        <v>1399</v>
      </c>
      <c r="F1210" s="138"/>
      <c r="G1210" s="138" t="s">
        <v>1400</v>
      </c>
      <c r="H1210" s="138"/>
      <c r="I1210" s="138" t="s">
        <v>990</v>
      </c>
      <c r="J1210" s="138">
        <v>2050</v>
      </c>
      <c r="K1210" s="139">
        <v>489.6</v>
      </c>
    </row>
    <row r="1211" spans="1:11" x14ac:dyDescent="0.25">
      <c r="A1211" s="138" t="s">
        <v>1426</v>
      </c>
      <c r="B1211" s="138" t="s">
        <v>1427</v>
      </c>
      <c r="C1211" s="138" t="s">
        <v>196</v>
      </c>
      <c r="D1211" s="138" t="s">
        <v>1398</v>
      </c>
      <c r="E1211" s="138" t="s">
        <v>1399</v>
      </c>
      <c r="F1211" s="138"/>
      <c r="G1211" s="138" t="s">
        <v>1400</v>
      </c>
      <c r="H1211" s="138"/>
      <c r="I1211" s="138" t="s">
        <v>991</v>
      </c>
      <c r="J1211" s="138">
        <v>2020</v>
      </c>
      <c r="K1211" s="139">
        <v>460.8</v>
      </c>
    </row>
    <row r="1212" spans="1:11" x14ac:dyDescent="0.25">
      <c r="A1212" s="138" t="s">
        <v>1426</v>
      </c>
      <c r="B1212" s="138" t="s">
        <v>1427</v>
      </c>
      <c r="C1212" s="138" t="s">
        <v>196</v>
      </c>
      <c r="D1212" s="138" t="s">
        <v>1398</v>
      </c>
      <c r="E1212" s="138" t="s">
        <v>1399</v>
      </c>
      <c r="F1212" s="138"/>
      <c r="G1212" s="138" t="s">
        <v>1400</v>
      </c>
      <c r="H1212" s="138"/>
      <c r="I1212" s="138" t="s">
        <v>991</v>
      </c>
      <c r="J1212" s="138">
        <v>2050</v>
      </c>
      <c r="K1212" s="139">
        <v>504</v>
      </c>
    </row>
    <row r="1213" spans="1:11" x14ac:dyDescent="0.25">
      <c r="A1213" s="138" t="s">
        <v>1426</v>
      </c>
      <c r="B1213" s="138" t="s">
        <v>1427</v>
      </c>
      <c r="C1213" s="138" t="s">
        <v>196</v>
      </c>
      <c r="D1213" s="138" t="s">
        <v>1398</v>
      </c>
      <c r="E1213" s="138" t="s">
        <v>1399</v>
      </c>
      <c r="F1213" s="138"/>
      <c r="G1213" s="138" t="s">
        <v>1400</v>
      </c>
      <c r="H1213" s="138"/>
      <c r="I1213" s="138" t="s">
        <v>195</v>
      </c>
      <c r="J1213" s="138">
        <v>2020</v>
      </c>
      <c r="K1213" s="139">
        <v>417.6</v>
      </c>
    </row>
    <row r="1214" spans="1:11" x14ac:dyDescent="0.25">
      <c r="A1214" s="138" t="s">
        <v>1426</v>
      </c>
      <c r="B1214" s="138" t="s">
        <v>1427</v>
      </c>
      <c r="C1214" s="138" t="s">
        <v>196</v>
      </c>
      <c r="D1214" s="138" t="s">
        <v>1398</v>
      </c>
      <c r="E1214" s="138" t="s">
        <v>1399</v>
      </c>
      <c r="F1214" s="138"/>
      <c r="G1214" s="138" t="s">
        <v>1400</v>
      </c>
      <c r="H1214" s="138"/>
      <c r="I1214" s="138" t="s">
        <v>195</v>
      </c>
      <c r="J1214" s="138">
        <v>2030</v>
      </c>
      <c r="K1214" s="139">
        <v>471.6</v>
      </c>
    </row>
    <row r="1215" spans="1:11" x14ac:dyDescent="0.25">
      <c r="A1215" s="138" t="s">
        <v>1426</v>
      </c>
      <c r="B1215" s="138" t="s">
        <v>1427</v>
      </c>
      <c r="C1215" s="138" t="s">
        <v>196</v>
      </c>
      <c r="D1215" s="138" t="s">
        <v>1398</v>
      </c>
      <c r="E1215" s="138" t="s">
        <v>1399</v>
      </c>
      <c r="F1215" s="138"/>
      <c r="G1215" s="138" t="s">
        <v>1400</v>
      </c>
      <c r="H1215" s="138"/>
      <c r="I1215" s="138" t="s">
        <v>195</v>
      </c>
      <c r="J1215" s="138">
        <v>2040</v>
      </c>
      <c r="K1215" s="139">
        <v>489.6</v>
      </c>
    </row>
    <row r="1216" spans="1:11" x14ac:dyDescent="0.25">
      <c r="A1216" s="138" t="s">
        <v>1426</v>
      </c>
      <c r="B1216" s="138" t="s">
        <v>1427</v>
      </c>
      <c r="C1216" s="138" t="s">
        <v>196</v>
      </c>
      <c r="D1216" s="138" t="s">
        <v>1398</v>
      </c>
      <c r="E1216" s="138" t="s">
        <v>1399</v>
      </c>
      <c r="F1216" s="138"/>
      <c r="G1216" s="138" t="s">
        <v>1400</v>
      </c>
      <c r="H1216" s="138"/>
      <c r="I1216" s="138" t="s">
        <v>195</v>
      </c>
      <c r="J1216" s="138">
        <v>2050</v>
      </c>
      <c r="K1216" s="139">
        <v>507.6</v>
      </c>
    </row>
    <row r="1217" spans="1:11" x14ac:dyDescent="0.25">
      <c r="A1217" s="138" t="s">
        <v>1426</v>
      </c>
      <c r="B1217" s="138" t="s">
        <v>1427</v>
      </c>
      <c r="C1217" s="138" t="s">
        <v>196</v>
      </c>
      <c r="D1217" s="138" t="s">
        <v>1401</v>
      </c>
      <c r="E1217" s="138" t="s">
        <v>1395</v>
      </c>
      <c r="F1217" s="138"/>
      <c r="G1217" s="138"/>
      <c r="H1217" s="138"/>
      <c r="I1217" s="138" t="s">
        <v>990</v>
      </c>
      <c r="J1217" s="138">
        <v>2020</v>
      </c>
      <c r="K1217" s="139">
        <v>162.01620162016201</v>
      </c>
    </row>
    <row r="1218" spans="1:11" x14ac:dyDescent="0.25">
      <c r="A1218" s="138" t="s">
        <v>1426</v>
      </c>
      <c r="B1218" s="138" t="s">
        <v>1427</v>
      </c>
      <c r="C1218" s="138" t="s">
        <v>196</v>
      </c>
      <c r="D1218" s="138" t="s">
        <v>1401</v>
      </c>
      <c r="E1218" s="138" t="s">
        <v>1395</v>
      </c>
      <c r="F1218" s="138"/>
      <c r="G1218" s="138"/>
      <c r="H1218" s="138"/>
      <c r="I1218" s="138" t="s">
        <v>990</v>
      </c>
      <c r="J1218" s="138">
        <v>2050</v>
      </c>
      <c r="K1218" s="139">
        <v>183.6183618361836</v>
      </c>
    </row>
    <row r="1219" spans="1:11" x14ac:dyDescent="0.25">
      <c r="A1219" s="138" t="s">
        <v>1426</v>
      </c>
      <c r="B1219" s="138" t="s">
        <v>1427</v>
      </c>
      <c r="C1219" s="138" t="s">
        <v>196</v>
      </c>
      <c r="D1219" s="138" t="s">
        <v>1401</v>
      </c>
      <c r="E1219" s="138" t="s">
        <v>1395</v>
      </c>
      <c r="F1219" s="138"/>
      <c r="G1219" s="138"/>
      <c r="H1219" s="138"/>
      <c r="I1219" s="138" t="s">
        <v>991</v>
      </c>
      <c r="J1219" s="138">
        <v>2020</v>
      </c>
      <c r="K1219" s="139">
        <v>172.81728172817279</v>
      </c>
    </row>
    <row r="1220" spans="1:11" x14ac:dyDescent="0.25">
      <c r="A1220" s="138" t="s">
        <v>1426</v>
      </c>
      <c r="B1220" s="138" t="s">
        <v>1427</v>
      </c>
      <c r="C1220" s="138" t="s">
        <v>196</v>
      </c>
      <c r="D1220" s="138" t="s">
        <v>1401</v>
      </c>
      <c r="E1220" s="138" t="s">
        <v>1395</v>
      </c>
      <c r="F1220" s="138"/>
      <c r="G1220" s="138"/>
      <c r="H1220" s="138"/>
      <c r="I1220" s="138" t="s">
        <v>991</v>
      </c>
      <c r="J1220" s="138">
        <v>2050</v>
      </c>
      <c r="K1220" s="139">
        <v>189.018901890189</v>
      </c>
    </row>
    <row r="1221" spans="1:11" x14ac:dyDescent="0.25">
      <c r="A1221" s="138" t="s">
        <v>1426</v>
      </c>
      <c r="B1221" s="138" t="s">
        <v>1427</v>
      </c>
      <c r="C1221" s="138" t="s">
        <v>196</v>
      </c>
      <c r="D1221" s="138" t="s">
        <v>1401</v>
      </c>
      <c r="E1221" s="138" t="s">
        <v>1395</v>
      </c>
      <c r="F1221" s="138"/>
      <c r="G1221" s="138"/>
      <c r="H1221" s="138"/>
      <c r="I1221" s="138" t="s">
        <v>195</v>
      </c>
      <c r="J1221" s="138">
        <v>2020</v>
      </c>
      <c r="K1221" s="139">
        <v>156.6156615661566</v>
      </c>
    </row>
    <row r="1222" spans="1:11" x14ac:dyDescent="0.25">
      <c r="A1222" s="138" t="s">
        <v>1426</v>
      </c>
      <c r="B1222" s="138" t="s">
        <v>1427</v>
      </c>
      <c r="C1222" s="138" t="s">
        <v>196</v>
      </c>
      <c r="D1222" s="138" t="s">
        <v>1401</v>
      </c>
      <c r="E1222" s="138" t="s">
        <v>1395</v>
      </c>
      <c r="F1222" s="138"/>
      <c r="G1222" s="138"/>
      <c r="H1222" s="138"/>
      <c r="I1222" s="138" t="s">
        <v>195</v>
      </c>
      <c r="J1222" s="138">
        <v>2030</v>
      </c>
      <c r="K1222" s="139">
        <v>176.86768676867689</v>
      </c>
    </row>
    <row r="1223" spans="1:11" x14ac:dyDescent="0.25">
      <c r="A1223" s="138" t="s">
        <v>1426</v>
      </c>
      <c r="B1223" s="138" t="s">
        <v>1427</v>
      </c>
      <c r="C1223" s="138" t="s">
        <v>196</v>
      </c>
      <c r="D1223" s="138" t="s">
        <v>1401</v>
      </c>
      <c r="E1223" s="138" t="s">
        <v>1395</v>
      </c>
      <c r="F1223" s="138"/>
      <c r="G1223" s="138"/>
      <c r="H1223" s="138"/>
      <c r="I1223" s="138" t="s">
        <v>195</v>
      </c>
      <c r="J1223" s="138">
        <v>2040</v>
      </c>
      <c r="K1223" s="139">
        <v>183.6183618361836</v>
      </c>
    </row>
    <row r="1224" spans="1:11" x14ac:dyDescent="0.25">
      <c r="A1224" s="138" t="s">
        <v>1426</v>
      </c>
      <c r="B1224" s="138" t="s">
        <v>1427</v>
      </c>
      <c r="C1224" s="138" t="s">
        <v>196</v>
      </c>
      <c r="D1224" s="138" t="s">
        <v>1401</v>
      </c>
      <c r="E1224" s="138" t="s">
        <v>1395</v>
      </c>
      <c r="F1224" s="138"/>
      <c r="G1224" s="138"/>
      <c r="H1224" s="138"/>
      <c r="I1224" s="138" t="s">
        <v>195</v>
      </c>
      <c r="J1224" s="138">
        <v>2050</v>
      </c>
      <c r="K1224" s="139">
        <v>190.36903690369039</v>
      </c>
    </row>
    <row r="1225" spans="1:11" x14ac:dyDescent="0.25">
      <c r="A1225" s="138" t="s">
        <v>1426</v>
      </c>
      <c r="B1225" s="138" t="s">
        <v>1427</v>
      </c>
      <c r="C1225" s="138" t="s">
        <v>196</v>
      </c>
      <c r="D1225" s="138" t="s">
        <v>1402</v>
      </c>
      <c r="E1225" s="138" t="s">
        <v>1391</v>
      </c>
      <c r="F1225" s="138"/>
      <c r="G1225" s="138" t="s">
        <v>428</v>
      </c>
      <c r="H1225" s="138"/>
      <c r="I1225" s="138" t="s">
        <v>990</v>
      </c>
      <c r="J1225" s="138">
        <v>2020</v>
      </c>
      <c r="K1225" s="139">
        <v>10.927092709270919</v>
      </c>
    </row>
    <row r="1226" spans="1:11" x14ac:dyDescent="0.25">
      <c r="A1226" s="138" t="s">
        <v>1426</v>
      </c>
      <c r="B1226" s="138" t="s">
        <v>1427</v>
      </c>
      <c r="C1226" s="138" t="s">
        <v>196</v>
      </c>
      <c r="D1226" s="138" t="s">
        <v>1402</v>
      </c>
      <c r="E1226" s="138" t="s">
        <v>1391</v>
      </c>
      <c r="F1226" s="138"/>
      <c r="G1226" s="138" t="s">
        <v>428</v>
      </c>
      <c r="H1226" s="138"/>
      <c r="I1226" s="138" t="s">
        <v>990</v>
      </c>
      <c r="J1226" s="138">
        <v>2050</v>
      </c>
      <c r="K1226" s="139">
        <v>12.38403840384038</v>
      </c>
    </row>
    <row r="1227" spans="1:11" x14ac:dyDescent="0.25">
      <c r="A1227" s="138" t="s">
        <v>1426</v>
      </c>
      <c r="B1227" s="138" t="s">
        <v>1427</v>
      </c>
      <c r="C1227" s="138" t="s">
        <v>196</v>
      </c>
      <c r="D1227" s="138" t="s">
        <v>1402</v>
      </c>
      <c r="E1227" s="138" t="s">
        <v>1391</v>
      </c>
      <c r="F1227" s="138"/>
      <c r="G1227" s="138" t="s">
        <v>428</v>
      </c>
      <c r="H1227" s="138"/>
      <c r="I1227" s="138" t="s">
        <v>991</v>
      </c>
      <c r="J1227" s="138">
        <v>2020</v>
      </c>
      <c r="K1227" s="139">
        <v>11.65556555655567</v>
      </c>
    </row>
    <row r="1228" spans="1:11" x14ac:dyDescent="0.25">
      <c r="A1228" s="138" t="s">
        <v>1426</v>
      </c>
      <c r="B1228" s="138" t="s">
        <v>1427</v>
      </c>
      <c r="C1228" s="138" t="s">
        <v>196</v>
      </c>
      <c r="D1228" s="138" t="s">
        <v>1402</v>
      </c>
      <c r="E1228" s="138" t="s">
        <v>1391</v>
      </c>
      <c r="F1228" s="138"/>
      <c r="G1228" s="138" t="s">
        <v>428</v>
      </c>
      <c r="H1228" s="138"/>
      <c r="I1228" s="138" t="s">
        <v>991</v>
      </c>
      <c r="J1228" s="138">
        <v>2050</v>
      </c>
      <c r="K1228" s="139">
        <v>12.748274827482749</v>
      </c>
    </row>
    <row r="1229" spans="1:11" x14ac:dyDescent="0.25">
      <c r="A1229" s="138" t="s">
        <v>1426</v>
      </c>
      <c r="B1229" s="138" t="s">
        <v>1427</v>
      </c>
      <c r="C1229" s="138" t="s">
        <v>196</v>
      </c>
      <c r="D1229" s="138" t="s">
        <v>1402</v>
      </c>
      <c r="E1229" s="138" t="s">
        <v>1391</v>
      </c>
      <c r="F1229" s="138"/>
      <c r="G1229" s="138" t="s">
        <v>428</v>
      </c>
      <c r="H1229" s="138"/>
      <c r="I1229" s="138" t="s">
        <v>195</v>
      </c>
      <c r="J1229" s="138">
        <v>2020</v>
      </c>
      <c r="K1229" s="139">
        <v>10.562856285628561</v>
      </c>
    </row>
    <row r="1230" spans="1:11" x14ac:dyDescent="0.25">
      <c r="A1230" s="138" t="s">
        <v>1426</v>
      </c>
      <c r="B1230" s="138" t="s">
        <v>1427</v>
      </c>
      <c r="C1230" s="138" t="s">
        <v>196</v>
      </c>
      <c r="D1230" s="138" t="s">
        <v>1402</v>
      </c>
      <c r="E1230" s="138" t="s">
        <v>1391</v>
      </c>
      <c r="F1230" s="138"/>
      <c r="G1230" s="138" t="s">
        <v>428</v>
      </c>
      <c r="H1230" s="138"/>
      <c r="I1230" s="138" t="s">
        <v>195</v>
      </c>
      <c r="J1230" s="138">
        <v>2030</v>
      </c>
      <c r="K1230" s="139">
        <v>11.92874287428744</v>
      </c>
    </row>
    <row r="1231" spans="1:11" x14ac:dyDescent="0.25">
      <c r="A1231" s="138" t="s">
        <v>1426</v>
      </c>
      <c r="B1231" s="138" t="s">
        <v>1427</v>
      </c>
      <c r="C1231" s="138" t="s">
        <v>196</v>
      </c>
      <c r="D1231" s="138" t="s">
        <v>1402</v>
      </c>
      <c r="E1231" s="138" t="s">
        <v>1391</v>
      </c>
      <c r="F1231" s="138"/>
      <c r="G1231" s="138" t="s">
        <v>428</v>
      </c>
      <c r="H1231" s="138"/>
      <c r="I1231" s="138" t="s">
        <v>195</v>
      </c>
      <c r="J1231" s="138">
        <v>2040</v>
      </c>
      <c r="K1231" s="139">
        <v>12.38403840384038</v>
      </c>
    </row>
    <row r="1232" spans="1:11" x14ac:dyDescent="0.25">
      <c r="A1232" s="138" t="s">
        <v>1426</v>
      </c>
      <c r="B1232" s="138" t="s">
        <v>1427</v>
      </c>
      <c r="C1232" s="138" t="s">
        <v>196</v>
      </c>
      <c r="D1232" s="138" t="s">
        <v>1402</v>
      </c>
      <c r="E1232" s="138" t="s">
        <v>1391</v>
      </c>
      <c r="F1232" s="138"/>
      <c r="G1232" s="138" t="s">
        <v>428</v>
      </c>
      <c r="H1232" s="138"/>
      <c r="I1232" s="138" t="s">
        <v>195</v>
      </c>
      <c r="J1232" s="138">
        <v>2050</v>
      </c>
      <c r="K1232" s="139">
        <v>12.83933393339332</v>
      </c>
    </row>
    <row r="1233" spans="1:11" x14ac:dyDescent="0.25">
      <c r="A1233" s="138" t="s">
        <v>1426</v>
      </c>
      <c r="B1233" s="138" t="s">
        <v>1427</v>
      </c>
      <c r="C1233" s="138" t="s">
        <v>1425</v>
      </c>
      <c r="D1233" s="138" t="s">
        <v>1404</v>
      </c>
      <c r="E1233" s="138" t="s">
        <v>1206</v>
      </c>
      <c r="F1233" s="138"/>
      <c r="G1233" s="138" t="s">
        <v>345</v>
      </c>
      <c r="H1233" s="138"/>
      <c r="I1233" s="138" t="s">
        <v>990</v>
      </c>
      <c r="J1233" s="138">
        <v>2020</v>
      </c>
      <c r="K1233" s="139">
        <v>95</v>
      </c>
    </row>
    <row r="1234" spans="1:11" x14ac:dyDescent="0.25">
      <c r="A1234" s="138" t="s">
        <v>1426</v>
      </c>
      <c r="B1234" s="138" t="s">
        <v>1427</v>
      </c>
      <c r="C1234" s="138" t="s">
        <v>1425</v>
      </c>
      <c r="D1234" s="138" t="s">
        <v>1404</v>
      </c>
      <c r="E1234" s="138" t="s">
        <v>1206</v>
      </c>
      <c r="F1234" s="138"/>
      <c r="G1234" s="138" t="s">
        <v>345</v>
      </c>
      <c r="H1234" s="138"/>
      <c r="I1234" s="138" t="s">
        <v>990</v>
      </c>
      <c r="J1234" s="138">
        <v>2050</v>
      </c>
      <c r="K1234" s="139">
        <v>95</v>
      </c>
    </row>
    <row r="1235" spans="1:11" x14ac:dyDescent="0.25">
      <c r="A1235" s="138" t="s">
        <v>1426</v>
      </c>
      <c r="B1235" s="138" t="s">
        <v>1427</v>
      </c>
      <c r="C1235" s="138" t="s">
        <v>1425</v>
      </c>
      <c r="D1235" s="138" t="s">
        <v>1404</v>
      </c>
      <c r="E1235" s="138" t="s">
        <v>1206</v>
      </c>
      <c r="F1235" s="138"/>
      <c r="G1235" s="138" t="s">
        <v>345</v>
      </c>
      <c r="H1235" s="138"/>
      <c r="I1235" s="138" t="s">
        <v>991</v>
      </c>
      <c r="J1235" s="138">
        <v>2020</v>
      </c>
      <c r="K1235" s="139">
        <v>95</v>
      </c>
    </row>
    <row r="1236" spans="1:11" x14ac:dyDescent="0.25">
      <c r="A1236" s="138" t="s">
        <v>1426</v>
      </c>
      <c r="B1236" s="138" t="s">
        <v>1427</v>
      </c>
      <c r="C1236" s="138" t="s">
        <v>1425</v>
      </c>
      <c r="D1236" s="138" t="s">
        <v>1404</v>
      </c>
      <c r="E1236" s="138" t="s">
        <v>1206</v>
      </c>
      <c r="F1236" s="138"/>
      <c r="G1236" s="138" t="s">
        <v>345</v>
      </c>
      <c r="H1236" s="138"/>
      <c r="I1236" s="138" t="s">
        <v>991</v>
      </c>
      <c r="J1236" s="138">
        <v>2050</v>
      </c>
      <c r="K1236" s="139">
        <v>95</v>
      </c>
    </row>
    <row r="1237" spans="1:11" x14ac:dyDescent="0.25">
      <c r="A1237" s="138" t="s">
        <v>1426</v>
      </c>
      <c r="B1237" s="138" t="s">
        <v>1427</v>
      </c>
      <c r="C1237" s="138" t="s">
        <v>1425</v>
      </c>
      <c r="D1237" s="138" t="s">
        <v>1404</v>
      </c>
      <c r="E1237" s="138" t="s">
        <v>1206</v>
      </c>
      <c r="F1237" s="138"/>
      <c r="G1237" s="138" t="s">
        <v>345</v>
      </c>
      <c r="H1237" s="138"/>
      <c r="I1237" s="138" t="s">
        <v>195</v>
      </c>
      <c r="J1237" s="138">
        <v>2020</v>
      </c>
      <c r="K1237" s="139">
        <v>95</v>
      </c>
    </row>
    <row r="1238" spans="1:11" x14ac:dyDescent="0.25">
      <c r="A1238" s="138" t="s">
        <v>1426</v>
      </c>
      <c r="B1238" s="138" t="s">
        <v>1427</v>
      </c>
      <c r="C1238" s="138" t="s">
        <v>1425</v>
      </c>
      <c r="D1238" s="138" t="s">
        <v>1404</v>
      </c>
      <c r="E1238" s="138" t="s">
        <v>1206</v>
      </c>
      <c r="F1238" s="138"/>
      <c r="G1238" s="138" t="s">
        <v>345</v>
      </c>
      <c r="H1238" s="138"/>
      <c r="I1238" s="138" t="s">
        <v>195</v>
      </c>
      <c r="J1238" s="138">
        <v>2030</v>
      </c>
      <c r="K1238" s="139">
        <v>95</v>
      </c>
    </row>
    <row r="1239" spans="1:11" x14ac:dyDescent="0.25">
      <c r="A1239" s="138" t="s">
        <v>1426</v>
      </c>
      <c r="B1239" s="138" t="s">
        <v>1427</v>
      </c>
      <c r="C1239" s="138" t="s">
        <v>1425</v>
      </c>
      <c r="D1239" s="138" t="s">
        <v>1404</v>
      </c>
      <c r="E1239" s="138" t="s">
        <v>1206</v>
      </c>
      <c r="F1239" s="138"/>
      <c r="G1239" s="138" t="s">
        <v>345</v>
      </c>
      <c r="H1239" s="138"/>
      <c r="I1239" s="138" t="s">
        <v>195</v>
      </c>
      <c r="J1239" s="138">
        <v>2040</v>
      </c>
      <c r="K1239" s="139">
        <v>95</v>
      </c>
    </row>
    <row r="1240" spans="1:11" x14ac:dyDescent="0.25">
      <c r="A1240" s="138" t="s">
        <v>1426</v>
      </c>
      <c r="B1240" s="138" t="s">
        <v>1427</v>
      </c>
      <c r="C1240" s="138" t="s">
        <v>1425</v>
      </c>
      <c r="D1240" s="138" t="s">
        <v>1404</v>
      </c>
      <c r="E1240" s="138" t="s">
        <v>1206</v>
      </c>
      <c r="F1240" s="138"/>
      <c r="G1240" s="138" t="s">
        <v>345</v>
      </c>
      <c r="H1240" s="138"/>
      <c r="I1240" s="138" t="s">
        <v>195</v>
      </c>
      <c r="J1240" s="138">
        <v>2050</v>
      </c>
      <c r="K1240" s="139">
        <v>95</v>
      </c>
    </row>
    <row r="1241" spans="1:11" x14ac:dyDescent="0.25">
      <c r="A1241" s="138" t="s">
        <v>1426</v>
      </c>
      <c r="B1241" s="138" t="s">
        <v>1427</v>
      </c>
      <c r="C1241" s="138" t="s">
        <v>1425</v>
      </c>
      <c r="D1241" s="138" t="s">
        <v>1405</v>
      </c>
      <c r="E1241" s="138" t="s">
        <v>1206</v>
      </c>
      <c r="F1241" s="138"/>
      <c r="G1241" s="138" t="s">
        <v>345</v>
      </c>
      <c r="H1241" s="138"/>
      <c r="I1241" s="138" t="s">
        <v>990</v>
      </c>
      <c r="J1241" s="138">
        <v>2020</v>
      </c>
      <c r="K1241" s="139">
        <v>5</v>
      </c>
    </row>
    <row r="1242" spans="1:11" x14ac:dyDescent="0.25">
      <c r="A1242" s="138" t="s">
        <v>1426</v>
      </c>
      <c r="B1242" s="138" t="s">
        <v>1427</v>
      </c>
      <c r="C1242" s="138" t="s">
        <v>1425</v>
      </c>
      <c r="D1242" s="138" t="s">
        <v>1405</v>
      </c>
      <c r="E1242" s="138" t="s">
        <v>1206</v>
      </c>
      <c r="F1242" s="138"/>
      <c r="G1242" s="138" t="s">
        <v>345</v>
      </c>
      <c r="H1242" s="138"/>
      <c r="I1242" s="138" t="s">
        <v>990</v>
      </c>
      <c r="J1242" s="138">
        <v>2050</v>
      </c>
      <c r="K1242" s="139">
        <v>5</v>
      </c>
    </row>
    <row r="1243" spans="1:11" x14ac:dyDescent="0.25">
      <c r="A1243" s="138" t="s">
        <v>1426</v>
      </c>
      <c r="B1243" s="138" t="s">
        <v>1427</v>
      </c>
      <c r="C1243" s="138" t="s">
        <v>1425</v>
      </c>
      <c r="D1243" s="138" t="s">
        <v>1405</v>
      </c>
      <c r="E1243" s="138" t="s">
        <v>1206</v>
      </c>
      <c r="F1243" s="138"/>
      <c r="G1243" s="138" t="s">
        <v>345</v>
      </c>
      <c r="H1243" s="138"/>
      <c r="I1243" s="138" t="s">
        <v>991</v>
      </c>
      <c r="J1243" s="138">
        <v>2020</v>
      </c>
      <c r="K1243" s="139">
        <v>5</v>
      </c>
    </row>
    <row r="1244" spans="1:11" x14ac:dyDescent="0.25">
      <c r="A1244" s="138" t="s">
        <v>1426</v>
      </c>
      <c r="B1244" s="138" t="s">
        <v>1427</v>
      </c>
      <c r="C1244" s="138" t="s">
        <v>1425</v>
      </c>
      <c r="D1244" s="138" t="s">
        <v>1405</v>
      </c>
      <c r="E1244" s="138" t="s">
        <v>1206</v>
      </c>
      <c r="F1244" s="138"/>
      <c r="G1244" s="138" t="s">
        <v>345</v>
      </c>
      <c r="H1244" s="138"/>
      <c r="I1244" s="138" t="s">
        <v>991</v>
      </c>
      <c r="J1244" s="138">
        <v>2050</v>
      </c>
      <c r="K1244" s="139">
        <v>5</v>
      </c>
    </row>
    <row r="1245" spans="1:11" x14ac:dyDescent="0.25">
      <c r="A1245" s="138" t="s">
        <v>1426</v>
      </c>
      <c r="B1245" s="138" t="s">
        <v>1427</v>
      </c>
      <c r="C1245" s="138" t="s">
        <v>1425</v>
      </c>
      <c r="D1245" s="138" t="s">
        <v>1405</v>
      </c>
      <c r="E1245" s="138" t="s">
        <v>1206</v>
      </c>
      <c r="F1245" s="138"/>
      <c r="G1245" s="138" t="s">
        <v>345</v>
      </c>
      <c r="H1245" s="138"/>
      <c r="I1245" s="138" t="s">
        <v>195</v>
      </c>
      <c r="J1245" s="138">
        <v>2020</v>
      </c>
      <c r="K1245" s="139">
        <v>5</v>
      </c>
    </row>
    <row r="1246" spans="1:11" x14ac:dyDescent="0.25">
      <c r="A1246" s="138" t="s">
        <v>1426</v>
      </c>
      <c r="B1246" s="138" t="s">
        <v>1427</v>
      </c>
      <c r="C1246" s="138" t="s">
        <v>1425</v>
      </c>
      <c r="D1246" s="138" t="s">
        <v>1405</v>
      </c>
      <c r="E1246" s="138" t="s">
        <v>1206</v>
      </c>
      <c r="F1246" s="138"/>
      <c r="G1246" s="138" t="s">
        <v>345</v>
      </c>
      <c r="H1246" s="138"/>
      <c r="I1246" s="138" t="s">
        <v>195</v>
      </c>
      <c r="J1246" s="138">
        <v>2030</v>
      </c>
      <c r="K1246" s="139">
        <v>5</v>
      </c>
    </row>
    <row r="1247" spans="1:11" x14ac:dyDescent="0.25">
      <c r="A1247" s="138" t="s">
        <v>1426</v>
      </c>
      <c r="B1247" s="138" t="s">
        <v>1427</v>
      </c>
      <c r="C1247" s="138" t="s">
        <v>1425</v>
      </c>
      <c r="D1247" s="138" t="s">
        <v>1405</v>
      </c>
      <c r="E1247" s="138" t="s">
        <v>1206</v>
      </c>
      <c r="F1247" s="138"/>
      <c r="G1247" s="138" t="s">
        <v>345</v>
      </c>
      <c r="H1247" s="138"/>
      <c r="I1247" s="138" t="s">
        <v>195</v>
      </c>
      <c r="J1247" s="138">
        <v>2040</v>
      </c>
      <c r="K1247" s="139">
        <v>5</v>
      </c>
    </row>
    <row r="1248" spans="1:11" x14ac:dyDescent="0.25">
      <c r="A1248" s="138" t="s">
        <v>1426</v>
      </c>
      <c r="B1248" s="138" t="s">
        <v>1427</v>
      </c>
      <c r="C1248" s="138" t="s">
        <v>1425</v>
      </c>
      <c r="D1248" s="138" t="s">
        <v>1405</v>
      </c>
      <c r="E1248" s="138" t="s">
        <v>1206</v>
      </c>
      <c r="F1248" s="138"/>
      <c r="G1248" s="138" t="s">
        <v>345</v>
      </c>
      <c r="H1248" s="138"/>
      <c r="I1248" s="138" t="s">
        <v>195</v>
      </c>
      <c r="J1248" s="138">
        <v>2050</v>
      </c>
      <c r="K1248" s="139">
        <v>5</v>
      </c>
    </row>
    <row r="1249" spans="1:11" x14ac:dyDescent="0.25">
      <c r="A1249" s="138" t="s">
        <v>1426</v>
      </c>
      <c r="B1249" s="138" t="s">
        <v>1427</v>
      </c>
      <c r="C1249" s="138" t="s">
        <v>1425</v>
      </c>
      <c r="D1249" s="138" t="s">
        <v>1406</v>
      </c>
      <c r="E1249" s="138" t="s">
        <v>1407</v>
      </c>
      <c r="F1249" s="138"/>
      <c r="G1249" s="138" t="s">
        <v>1408</v>
      </c>
      <c r="H1249" s="138"/>
      <c r="I1249" s="138" t="s">
        <v>990</v>
      </c>
      <c r="J1249" s="138">
        <v>2020</v>
      </c>
      <c r="K1249" s="139">
        <v>7</v>
      </c>
    </row>
    <row r="1250" spans="1:11" x14ac:dyDescent="0.25">
      <c r="A1250" s="138" t="s">
        <v>1426</v>
      </c>
      <c r="B1250" s="138" t="s">
        <v>1427</v>
      </c>
      <c r="C1250" s="138" t="s">
        <v>1425</v>
      </c>
      <c r="D1250" s="138" t="s">
        <v>1406</v>
      </c>
      <c r="E1250" s="138" t="s">
        <v>1407</v>
      </c>
      <c r="F1250" s="138"/>
      <c r="G1250" s="138" t="s">
        <v>1408</v>
      </c>
      <c r="H1250" s="138"/>
      <c r="I1250" s="138" t="s">
        <v>990</v>
      </c>
      <c r="J1250" s="138">
        <v>2050</v>
      </c>
      <c r="K1250" s="139">
        <v>7</v>
      </c>
    </row>
    <row r="1251" spans="1:11" x14ac:dyDescent="0.25">
      <c r="A1251" s="138" t="s">
        <v>1426</v>
      </c>
      <c r="B1251" s="138" t="s">
        <v>1427</v>
      </c>
      <c r="C1251" s="138" t="s">
        <v>1425</v>
      </c>
      <c r="D1251" s="138" t="s">
        <v>1406</v>
      </c>
      <c r="E1251" s="138" t="s">
        <v>1407</v>
      </c>
      <c r="F1251" s="138"/>
      <c r="G1251" s="138" t="s">
        <v>1408</v>
      </c>
      <c r="H1251" s="138"/>
      <c r="I1251" s="138" t="s">
        <v>991</v>
      </c>
      <c r="J1251" s="138">
        <v>2020</v>
      </c>
      <c r="K1251" s="139">
        <v>7</v>
      </c>
    </row>
    <row r="1252" spans="1:11" x14ac:dyDescent="0.25">
      <c r="A1252" s="138" t="s">
        <v>1426</v>
      </c>
      <c r="B1252" s="138" t="s">
        <v>1427</v>
      </c>
      <c r="C1252" s="138" t="s">
        <v>1425</v>
      </c>
      <c r="D1252" s="138" t="s">
        <v>1406</v>
      </c>
      <c r="E1252" s="138" t="s">
        <v>1407</v>
      </c>
      <c r="F1252" s="138"/>
      <c r="G1252" s="138" t="s">
        <v>1408</v>
      </c>
      <c r="H1252" s="138"/>
      <c r="I1252" s="138" t="s">
        <v>991</v>
      </c>
      <c r="J1252" s="138">
        <v>2050</v>
      </c>
      <c r="K1252" s="139">
        <v>7</v>
      </c>
    </row>
    <row r="1253" spans="1:11" x14ac:dyDescent="0.25">
      <c r="A1253" s="138" t="s">
        <v>1426</v>
      </c>
      <c r="B1253" s="138" t="s">
        <v>1427</v>
      </c>
      <c r="C1253" s="138" t="s">
        <v>1425</v>
      </c>
      <c r="D1253" s="138" t="s">
        <v>1406</v>
      </c>
      <c r="E1253" s="138" t="s">
        <v>1407</v>
      </c>
      <c r="F1253" s="138"/>
      <c r="G1253" s="138" t="s">
        <v>1408</v>
      </c>
      <c r="H1253" s="138"/>
      <c r="I1253" s="138" t="s">
        <v>195</v>
      </c>
      <c r="J1253" s="138">
        <v>2020</v>
      </c>
      <c r="K1253" s="139">
        <v>7</v>
      </c>
    </row>
    <row r="1254" spans="1:11" x14ac:dyDescent="0.25">
      <c r="A1254" s="138" t="s">
        <v>1426</v>
      </c>
      <c r="B1254" s="138" t="s">
        <v>1427</v>
      </c>
      <c r="C1254" s="138" t="s">
        <v>1425</v>
      </c>
      <c r="D1254" s="138" t="s">
        <v>1406</v>
      </c>
      <c r="E1254" s="138" t="s">
        <v>1407</v>
      </c>
      <c r="F1254" s="138"/>
      <c r="G1254" s="138" t="s">
        <v>1408</v>
      </c>
      <c r="H1254" s="138"/>
      <c r="I1254" s="138" t="s">
        <v>195</v>
      </c>
      <c r="J1254" s="138">
        <v>2030</v>
      </c>
      <c r="K1254" s="139">
        <v>7</v>
      </c>
    </row>
    <row r="1255" spans="1:11" x14ac:dyDescent="0.25">
      <c r="A1255" s="138" t="s">
        <v>1426</v>
      </c>
      <c r="B1255" s="138" t="s">
        <v>1427</v>
      </c>
      <c r="C1255" s="138" t="s">
        <v>1425</v>
      </c>
      <c r="D1255" s="138" t="s">
        <v>1406</v>
      </c>
      <c r="E1255" s="138" t="s">
        <v>1407</v>
      </c>
      <c r="F1255" s="138"/>
      <c r="G1255" s="138" t="s">
        <v>1408</v>
      </c>
      <c r="H1255" s="138"/>
      <c r="I1255" s="138" t="s">
        <v>195</v>
      </c>
      <c r="J1255" s="138">
        <v>2040</v>
      </c>
      <c r="K1255" s="139">
        <v>7</v>
      </c>
    </row>
    <row r="1256" spans="1:11" x14ac:dyDescent="0.25">
      <c r="A1256" s="138" t="s">
        <v>1426</v>
      </c>
      <c r="B1256" s="138" t="s">
        <v>1427</v>
      </c>
      <c r="C1256" s="138" t="s">
        <v>1425</v>
      </c>
      <c r="D1256" s="138" t="s">
        <v>1406</v>
      </c>
      <c r="E1256" s="138" t="s">
        <v>1407</v>
      </c>
      <c r="F1256" s="138"/>
      <c r="G1256" s="138" t="s">
        <v>1408</v>
      </c>
      <c r="H1256" s="138"/>
      <c r="I1256" s="138" t="s">
        <v>195</v>
      </c>
      <c r="J1256" s="138">
        <v>2050</v>
      </c>
      <c r="K1256" s="139">
        <v>7</v>
      </c>
    </row>
    <row r="1257" spans="1:11" x14ac:dyDescent="0.25">
      <c r="A1257" s="138" t="s">
        <v>1426</v>
      </c>
      <c r="B1257" s="138" t="s">
        <v>1427</v>
      </c>
      <c r="C1257" s="138" t="s">
        <v>1425</v>
      </c>
      <c r="D1257" s="138" t="s">
        <v>1409</v>
      </c>
      <c r="E1257" s="138" t="s">
        <v>1410</v>
      </c>
      <c r="F1257" s="138"/>
      <c r="G1257" s="138" t="s">
        <v>1411</v>
      </c>
      <c r="H1257" s="138"/>
      <c r="I1257" s="138" t="s">
        <v>990</v>
      </c>
      <c r="J1257" s="138">
        <v>2020</v>
      </c>
      <c r="K1257" s="139">
        <v>700</v>
      </c>
    </row>
    <row r="1258" spans="1:11" x14ac:dyDescent="0.25">
      <c r="A1258" s="138" t="s">
        <v>1426</v>
      </c>
      <c r="B1258" s="138" t="s">
        <v>1427</v>
      </c>
      <c r="C1258" s="138" t="s">
        <v>1425</v>
      </c>
      <c r="D1258" s="138" t="s">
        <v>1409</v>
      </c>
      <c r="E1258" s="138" t="s">
        <v>1410</v>
      </c>
      <c r="F1258" s="138"/>
      <c r="G1258" s="138" t="s">
        <v>1411</v>
      </c>
      <c r="H1258" s="138"/>
      <c r="I1258" s="138" t="s">
        <v>990</v>
      </c>
      <c r="J1258" s="138">
        <v>2050</v>
      </c>
      <c r="K1258" s="139">
        <v>300</v>
      </c>
    </row>
    <row r="1259" spans="1:11" x14ac:dyDescent="0.25">
      <c r="A1259" s="138" t="s">
        <v>1426</v>
      </c>
      <c r="B1259" s="138" t="s">
        <v>1427</v>
      </c>
      <c r="C1259" s="138" t="s">
        <v>1425</v>
      </c>
      <c r="D1259" s="138" t="s">
        <v>1409</v>
      </c>
      <c r="E1259" s="138" t="s">
        <v>1410</v>
      </c>
      <c r="F1259" s="138"/>
      <c r="G1259" s="138" t="s">
        <v>1411</v>
      </c>
      <c r="H1259" s="138"/>
      <c r="I1259" s="138" t="s">
        <v>991</v>
      </c>
      <c r="J1259" s="138">
        <v>2020</v>
      </c>
      <c r="K1259" s="139">
        <v>1250</v>
      </c>
    </row>
    <row r="1260" spans="1:11" x14ac:dyDescent="0.25">
      <c r="A1260" s="138" t="s">
        <v>1426</v>
      </c>
      <c r="B1260" s="138" t="s">
        <v>1427</v>
      </c>
      <c r="C1260" s="138" t="s">
        <v>1425</v>
      </c>
      <c r="D1260" s="138" t="s">
        <v>1409</v>
      </c>
      <c r="E1260" s="138" t="s">
        <v>1410</v>
      </c>
      <c r="F1260" s="138"/>
      <c r="G1260" s="138" t="s">
        <v>1411</v>
      </c>
      <c r="H1260" s="138"/>
      <c r="I1260" s="138" t="s">
        <v>991</v>
      </c>
      <c r="J1260" s="138">
        <v>2050</v>
      </c>
      <c r="K1260" s="139">
        <v>500</v>
      </c>
    </row>
    <row r="1261" spans="1:11" x14ac:dyDescent="0.25">
      <c r="A1261" s="138" t="s">
        <v>1426</v>
      </c>
      <c r="B1261" s="138" t="s">
        <v>1427</v>
      </c>
      <c r="C1261" s="138" t="s">
        <v>1425</v>
      </c>
      <c r="D1261" s="138" t="s">
        <v>1409</v>
      </c>
      <c r="E1261" s="138" t="s">
        <v>1410</v>
      </c>
      <c r="F1261" s="138"/>
      <c r="G1261" s="138" t="s">
        <v>1411</v>
      </c>
      <c r="H1261" s="138"/>
      <c r="I1261" s="138" t="s">
        <v>195</v>
      </c>
      <c r="J1261" s="138">
        <v>2020</v>
      </c>
      <c r="K1261" s="139">
        <v>925</v>
      </c>
    </row>
    <row r="1262" spans="1:11" x14ac:dyDescent="0.25">
      <c r="A1262" s="138" t="s">
        <v>1426</v>
      </c>
      <c r="B1262" s="138" t="s">
        <v>1427</v>
      </c>
      <c r="C1262" s="138" t="s">
        <v>1425</v>
      </c>
      <c r="D1262" s="138" t="s">
        <v>1409</v>
      </c>
      <c r="E1262" s="138" t="s">
        <v>1410</v>
      </c>
      <c r="F1262" s="138"/>
      <c r="G1262" s="138" t="s">
        <v>1411</v>
      </c>
      <c r="H1262" s="138"/>
      <c r="I1262" s="138" t="s">
        <v>195</v>
      </c>
      <c r="J1262" s="138">
        <v>2030</v>
      </c>
      <c r="K1262" s="139">
        <v>650</v>
      </c>
    </row>
    <row r="1263" spans="1:11" x14ac:dyDescent="0.25">
      <c r="A1263" s="138" t="s">
        <v>1426</v>
      </c>
      <c r="B1263" s="138" t="s">
        <v>1427</v>
      </c>
      <c r="C1263" s="138" t="s">
        <v>1425</v>
      </c>
      <c r="D1263" s="138" t="s">
        <v>1409</v>
      </c>
      <c r="E1263" s="138" t="s">
        <v>1410</v>
      </c>
      <c r="F1263" s="138"/>
      <c r="G1263" s="138" t="s">
        <v>1411</v>
      </c>
      <c r="H1263" s="138"/>
      <c r="I1263" s="138" t="s">
        <v>195</v>
      </c>
      <c r="J1263" s="138">
        <v>2040</v>
      </c>
      <c r="K1263" s="139">
        <v>450</v>
      </c>
    </row>
    <row r="1264" spans="1:11" x14ac:dyDescent="0.25">
      <c r="A1264" s="138" t="s">
        <v>1426</v>
      </c>
      <c r="B1264" s="138" t="s">
        <v>1427</v>
      </c>
      <c r="C1264" s="138" t="s">
        <v>1425</v>
      </c>
      <c r="D1264" s="138" t="s">
        <v>1409</v>
      </c>
      <c r="E1264" s="138" t="s">
        <v>1410</v>
      </c>
      <c r="F1264" s="138"/>
      <c r="G1264" s="138" t="s">
        <v>1411</v>
      </c>
      <c r="H1264" s="138"/>
      <c r="I1264" s="138" t="s">
        <v>195</v>
      </c>
      <c r="J1264" s="138">
        <v>2050</v>
      </c>
      <c r="K1264" s="139">
        <v>400</v>
      </c>
    </row>
    <row r="1265" spans="1:11" x14ac:dyDescent="0.25">
      <c r="A1265" s="138" t="s">
        <v>1426</v>
      </c>
      <c r="B1265" s="138" t="s">
        <v>1427</v>
      </c>
      <c r="C1265" s="138" t="s">
        <v>1425</v>
      </c>
      <c r="D1265" s="138" t="s">
        <v>1412</v>
      </c>
      <c r="E1265" s="138" t="s">
        <v>1413</v>
      </c>
      <c r="F1265" s="138"/>
      <c r="G1265" s="138" t="s">
        <v>1414</v>
      </c>
      <c r="H1265" s="138"/>
      <c r="I1265" s="138" t="s">
        <v>990</v>
      </c>
      <c r="J1265" s="138">
        <v>2020</v>
      </c>
      <c r="K1265" s="139">
        <v>1620.208333333333</v>
      </c>
    </row>
    <row r="1266" spans="1:11" x14ac:dyDescent="0.25">
      <c r="A1266" s="138" t="s">
        <v>1426</v>
      </c>
      <c r="B1266" s="138" t="s">
        <v>1427</v>
      </c>
      <c r="C1266" s="138" t="s">
        <v>1425</v>
      </c>
      <c r="D1266" s="138" t="s">
        <v>1412</v>
      </c>
      <c r="E1266" s="138" t="s">
        <v>1413</v>
      </c>
      <c r="F1266" s="138"/>
      <c r="G1266" s="138" t="s">
        <v>1414</v>
      </c>
      <c r="H1266" s="138"/>
      <c r="I1266" s="138" t="s">
        <v>990</v>
      </c>
      <c r="J1266" s="138">
        <v>2050</v>
      </c>
      <c r="K1266" s="139">
        <v>612.68382352941182</v>
      </c>
    </row>
    <row r="1267" spans="1:11" x14ac:dyDescent="0.25">
      <c r="A1267" s="138" t="s">
        <v>1426</v>
      </c>
      <c r="B1267" s="138" t="s">
        <v>1427</v>
      </c>
      <c r="C1267" s="138" t="s">
        <v>1425</v>
      </c>
      <c r="D1267" s="138" t="s">
        <v>1412</v>
      </c>
      <c r="E1267" s="138" t="s">
        <v>1413</v>
      </c>
      <c r="F1267" s="138"/>
      <c r="G1267" s="138" t="s">
        <v>1414</v>
      </c>
      <c r="H1267" s="138"/>
      <c r="I1267" s="138" t="s">
        <v>991</v>
      </c>
      <c r="J1267" s="138">
        <v>2020</v>
      </c>
      <c r="K1267" s="139">
        <v>2712.40234375</v>
      </c>
    </row>
    <row r="1268" spans="1:11" x14ac:dyDescent="0.25">
      <c r="A1268" s="138" t="s">
        <v>1426</v>
      </c>
      <c r="B1268" s="138" t="s">
        <v>1427</v>
      </c>
      <c r="C1268" s="138" t="s">
        <v>1425</v>
      </c>
      <c r="D1268" s="138" t="s">
        <v>1412</v>
      </c>
      <c r="E1268" s="138" t="s">
        <v>1413</v>
      </c>
      <c r="F1268" s="138"/>
      <c r="G1268" s="138" t="s">
        <v>1414</v>
      </c>
      <c r="H1268" s="138"/>
      <c r="I1268" s="138" t="s">
        <v>991</v>
      </c>
      <c r="J1268" s="138">
        <v>2050</v>
      </c>
      <c r="K1268" s="139">
        <v>991.96428571428578</v>
      </c>
    </row>
    <row r="1269" spans="1:11" x14ac:dyDescent="0.25">
      <c r="A1269" s="138" t="s">
        <v>1426</v>
      </c>
      <c r="B1269" s="138" t="s">
        <v>1427</v>
      </c>
      <c r="C1269" s="138" t="s">
        <v>1425</v>
      </c>
      <c r="D1269" s="138" t="s">
        <v>1412</v>
      </c>
      <c r="E1269" s="138" t="s">
        <v>1413</v>
      </c>
      <c r="F1269" s="138"/>
      <c r="G1269" s="138" t="s">
        <v>1414</v>
      </c>
      <c r="H1269" s="138"/>
      <c r="I1269" s="138" t="s">
        <v>195</v>
      </c>
      <c r="J1269" s="138">
        <v>2020</v>
      </c>
      <c r="K1269" s="139">
        <v>2214.8168103448279</v>
      </c>
    </row>
    <row r="1270" spans="1:11" x14ac:dyDescent="0.25">
      <c r="A1270" s="138" t="s">
        <v>1426</v>
      </c>
      <c r="B1270" s="138" t="s">
        <v>1427</v>
      </c>
      <c r="C1270" s="138" t="s">
        <v>1425</v>
      </c>
      <c r="D1270" s="138" t="s">
        <v>1412</v>
      </c>
      <c r="E1270" s="138" t="s">
        <v>1413</v>
      </c>
      <c r="F1270" s="138"/>
      <c r="G1270" s="138" t="s">
        <v>1414</v>
      </c>
      <c r="H1270" s="138"/>
      <c r="I1270" s="138" t="s">
        <v>195</v>
      </c>
      <c r="J1270" s="138">
        <v>2030</v>
      </c>
      <c r="K1270" s="139">
        <v>1378.1488549618321</v>
      </c>
    </row>
    <row r="1271" spans="1:11" x14ac:dyDescent="0.25">
      <c r="A1271" s="138" t="s">
        <v>1426</v>
      </c>
      <c r="B1271" s="138" t="s">
        <v>1427</v>
      </c>
      <c r="C1271" s="138" t="s">
        <v>1425</v>
      </c>
      <c r="D1271" s="138" t="s">
        <v>1412</v>
      </c>
      <c r="E1271" s="138" t="s">
        <v>1413</v>
      </c>
      <c r="F1271" s="138"/>
      <c r="G1271" s="138" t="s">
        <v>1414</v>
      </c>
      <c r="H1271" s="138"/>
      <c r="I1271" s="138" t="s">
        <v>195</v>
      </c>
      <c r="J1271" s="138">
        <v>2040</v>
      </c>
      <c r="K1271" s="139">
        <v>919.02573529411768</v>
      </c>
    </row>
    <row r="1272" spans="1:11" x14ac:dyDescent="0.25">
      <c r="A1272" s="138" t="s">
        <v>1426</v>
      </c>
      <c r="B1272" s="138" t="s">
        <v>1427</v>
      </c>
      <c r="C1272" s="138" t="s">
        <v>1425</v>
      </c>
      <c r="D1272" s="138" t="s">
        <v>1412</v>
      </c>
      <c r="E1272" s="138" t="s">
        <v>1413</v>
      </c>
      <c r="F1272" s="138"/>
      <c r="G1272" s="138" t="s">
        <v>1414</v>
      </c>
      <c r="H1272" s="138"/>
      <c r="I1272" s="138" t="s">
        <v>195</v>
      </c>
      <c r="J1272" s="138">
        <v>2050</v>
      </c>
      <c r="K1272" s="139">
        <v>787.94326241134763</v>
      </c>
    </row>
    <row r="1273" spans="1:11" x14ac:dyDescent="0.25">
      <c r="A1273" s="138" t="s">
        <v>1426</v>
      </c>
      <c r="B1273" s="138" t="s">
        <v>1427</v>
      </c>
      <c r="C1273" s="138" t="s">
        <v>1425</v>
      </c>
      <c r="D1273" s="138" t="s">
        <v>1415</v>
      </c>
      <c r="E1273" s="138" t="s">
        <v>1416</v>
      </c>
      <c r="F1273" s="138"/>
      <c r="G1273" s="138"/>
      <c r="H1273" s="138"/>
      <c r="I1273" s="138" t="s">
        <v>195</v>
      </c>
      <c r="J1273" s="138">
        <v>2020</v>
      </c>
      <c r="K1273" s="139" t="s">
        <v>31</v>
      </c>
    </row>
    <row r="1274" spans="1:11" x14ac:dyDescent="0.25">
      <c r="A1274" s="138" t="s">
        <v>1426</v>
      </c>
      <c r="B1274" s="138" t="s">
        <v>1427</v>
      </c>
      <c r="C1274" s="138" t="s">
        <v>1425</v>
      </c>
      <c r="D1274" s="138" t="s">
        <v>1415</v>
      </c>
      <c r="E1274" s="138" t="s">
        <v>1416</v>
      </c>
      <c r="F1274" s="138"/>
      <c r="G1274" s="138"/>
      <c r="H1274" s="138"/>
      <c r="I1274" s="138" t="s">
        <v>195</v>
      </c>
      <c r="J1274" s="138">
        <v>2030</v>
      </c>
      <c r="K1274" s="139" t="s">
        <v>31</v>
      </c>
    </row>
    <row r="1275" spans="1:11" x14ac:dyDescent="0.25">
      <c r="A1275" s="138" t="s">
        <v>1426</v>
      </c>
      <c r="B1275" s="138" t="s">
        <v>1427</v>
      </c>
      <c r="C1275" s="138" t="s">
        <v>1425</v>
      </c>
      <c r="D1275" s="138" t="s">
        <v>1415</v>
      </c>
      <c r="E1275" s="138" t="s">
        <v>1416</v>
      </c>
      <c r="F1275" s="138"/>
      <c r="G1275" s="138"/>
      <c r="H1275" s="138"/>
      <c r="I1275" s="138" t="s">
        <v>195</v>
      </c>
      <c r="J1275" s="138">
        <v>2040</v>
      </c>
      <c r="K1275" s="139" t="s">
        <v>31</v>
      </c>
    </row>
    <row r="1276" spans="1:11" x14ac:dyDescent="0.25">
      <c r="A1276" s="138" t="s">
        <v>1426</v>
      </c>
      <c r="B1276" s="138" t="s">
        <v>1427</v>
      </c>
      <c r="C1276" s="138" t="s">
        <v>1425</v>
      </c>
      <c r="D1276" s="138" t="s">
        <v>1415</v>
      </c>
      <c r="E1276" s="138" t="s">
        <v>1416</v>
      </c>
      <c r="F1276" s="138"/>
      <c r="G1276" s="138"/>
      <c r="H1276" s="138"/>
      <c r="I1276" s="138" t="s">
        <v>195</v>
      </c>
      <c r="J1276" s="138">
        <v>2050</v>
      </c>
      <c r="K1276" s="139" t="s">
        <v>31</v>
      </c>
    </row>
    <row r="1277" spans="1:11" x14ac:dyDescent="0.25">
      <c r="A1277" s="138" t="s">
        <v>1426</v>
      </c>
      <c r="B1277" s="138" t="s">
        <v>1427</v>
      </c>
      <c r="C1277" s="138" t="s">
        <v>1425</v>
      </c>
      <c r="D1277" s="138" t="s">
        <v>1417</v>
      </c>
      <c r="E1277" s="138" t="s">
        <v>1418</v>
      </c>
      <c r="F1277" s="138"/>
      <c r="G1277" s="138" t="s">
        <v>381</v>
      </c>
      <c r="H1277" s="138"/>
      <c r="I1277" s="138" t="s">
        <v>195</v>
      </c>
      <c r="J1277" s="138">
        <v>2020</v>
      </c>
      <c r="K1277" s="139" t="s">
        <v>31</v>
      </c>
    </row>
    <row r="1278" spans="1:11" x14ac:dyDescent="0.25">
      <c r="A1278" s="138" t="s">
        <v>1426</v>
      </c>
      <c r="B1278" s="138" t="s">
        <v>1427</v>
      </c>
      <c r="C1278" s="138" t="s">
        <v>1425</v>
      </c>
      <c r="D1278" s="138" t="s">
        <v>1417</v>
      </c>
      <c r="E1278" s="138" t="s">
        <v>1418</v>
      </c>
      <c r="F1278" s="138"/>
      <c r="G1278" s="138" t="s">
        <v>381</v>
      </c>
      <c r="H1278" s="138"/>
      <c r="I1278" s="138" t="s">
        <v>195</v>
      </c>
      <c r="J1278" s="138">
        <v>2030</v>
      </c>
      <c r="K1278" s="139" t="s">
        <v>31</v>
      </c>
    </row>
    <row r="1279" spans="1:11" x14ac:dyDescent="0.25">
      <c r="A1279" s="138" t="s">
        <v>1426</v>
      </c>
      <c r="B1279" s="138" t="s">
        <v>1427</v>
      </c>
      <c r="C1279" s="138" t="s">
        <v>1425</v>
      </c>
      <c r="D1279" s="138" t="s">
        <v>1417</v>
      </c>
      <c r="E1279" s="138" t="s">
        <v>1418</v>
      </c>
      <c r="F1279" s="138"/>
      <c r="G1279" s="138" t="s">
        <v>381</v>
      </c>
      <c r="H1279" s="138"/>
      <c r="I1279" s="138" t="s">
        <v>195</v>
      </c>
      <c r="J1279" s="138">
        <v>2040</v>
      </c>
      <c r="K1279" s="139" t="s">
        <v>31</v>
      </c>
    </row>
    <row r="1280" spans="1:11" x14ac:dyDescent="0.25">
      <c r="A1280" s="138" t="s">
        <v>1426</v>
      </c>
      <c r="B1280" s="138" t="s">
        <v>1427</v>
      </c>
      <c r="C1280" s="138" t="s">
        <v>1425</v>
      </c>
      <c r="D1280" s="138" t="s">
        <v>1417</v>
      </c>
      <c r="E1280" s="138" t="s">
        <v>1418</v>
      </c>
      <c r="F1280" s="138"/>
      <c r="G1280" s="138" t="s">
        <v>381</v>
      </c>
      <c r="H1280" s="138"/>
      <c r="I1280" s="138" t="s">
        <v>195</v>
      </c>
      <c r="J1280" s="138">
        <v>2050</v>
      </c>
      <c r="K1280" s="139" t="s">
        <v>31</v>
      </c>
    </row>
    <row r="1281" spans="1:11" x14ac:dyDescent="0.25">
      <c r="A1281" s="138" t="s">
        <v>1426</v>
      </c>
      <c r="B1281" s="138" t="s">
        <v>1427</v>
      </c>
      <c r="C1281" s="138" t="s">
        <v>189</v>
      </c>
      <c r="D1281" s="138" t="s">
        <v>1419</v>
      </c>
      <c r="E1281" s="138" t="s">
        <v>1420</v>
      </c>
      <c r="F1281" s="138"/>
      <c r="G1281" s="138"/>
      <c r="H1281" s="138" t="s">
        <v>1109</v>
      </c>
      <c r="I1281" s="138" t="s">
        <v>990</v>
      </c>
      <c r="J1281" s="138">
        <v>2020</v>
      </c>
      <c r="K1281" s="139">
        <v>2.2000000000000002</v>
      </c>
    </row>
    <row r="1282" spans="1:11" x14ac:dyDescent="0.25">
      <c r="A1282" s="138" t="s">
        <v>1426</v>
      </c>
      <c r="B1282" s="138" t="s">
        <v>1427</v>
      </c>
      <c r="C1282" s="138" t="s">
        <v>189</v>
      </c>
      <c r="D1282" s="138" t="s">
        <v>1419</v>
      </c>
      <c r="E1282" s="138" t="s">
        <v>1420</v>
      </c>
      <c r="F1282" s="138"/>
      <c r="G1282" s="138"/>
      <c r="H1282" s="138" t="s">
        <v>1109</v>
      </c>
      <c r="I1282" s="138" t="s">
        <v>990</v>
      </c>
      <c r="J1282" s="138">
        <v>2050</v>
      </c>
      <c r="K1282" s="139">
        <v>3.2</v>
      </c>
    </row>
    <row r="1283" spans="1:11" x14ac:dyDescent="0.25">
      <c r="A1283" s="138" t="s">
        <v>1426</v>
      </c>
      <c r="B1283" s="138" t="s">
        <v>1427</v>
      </c>
      <c r="C1283" s="138" t="s">
        <v>189</v>
      </c>
      <c r="D1283" s="138" t="s">
        <v>1419</v>
      </c>
      <c r="E1283" s="138" t="s">
        <v>1420</v>
      </c>
      <c r="F1283" s="138"/>
      <c r="G1283" s="138"/>
      <c r="H1283" s="138" t="s">
        <v>1109</v>
      </c>
      <c r="I1283" s="138" t="s">
        <v>991</v>
      </c>
      <c r="J1283" s="138">
        <v>2020</v>
      </c>
      <c r="K1283" s="139">
        <v>2.2000000000000002</v>
      </c>
    </row>
    <row r="1284" spans="1:11" x14ac:dyDescent="0.25">
      <c r="A1284" s="138" t="s">
        <v>1426</v>
      </c>
      <c r="B1284" s="138" t="s">
        <v>1427</v>
      </c>
      <c r="C1284" s="138" t="s">
        <v>189</v>
      </c>
      <c r="D1284" s="138" t="s">
        <v>1419</v>
      </c>
      <c r="E1284" s="138" t="s">
        <v>1420</v>
      </c>
      <c r="F1284" s="138"/>
      <c r="G1284" s="138"/>
      <c r="H1284" s="138" t="s">
        <v>1109</v>
      </c>
      <c r="I1284" s="138" t="s">
        <v>991</v>
      </c>
      <c r="J1284" s="138">
        <v>2050</v>
      </c>
      <c r="K1284" s="139">
        <v>4</v>
      </c>
    </row>
    <row r="1285" spans="1:11" x14ac:dyDescent="0.25">
      <c r="A1285" s="138" t="s">
        <v>1426</v>
      </c>
      <c r="B1285" s="138" t="s">
        <v>1427</v>
      </c>
      <c r="C1285" s="138" t="s">
        <v>189</v>
      </c>
      <c r="D1285" s="138" t="s">
        <v>1419</v>
      </c>
      <c r="E1285" s="138" t="s">
        <v>1420</v>
      </c>
      <c r="F1285" s="138"/>
      <c r="G1285" s="138"/>
      <c r="H1285" s="138" t="s">
        <v>1109</v>
      </c>
      <c r="I1285" s="138" t="s">
        <v>195</v>
      </c>
      <c r="J1285" s="138">
        <v>2020</v>
      </c>
      <c r="K1285" s="139">
        <v>2.2000000000000002</v>
      </c>
    </row>
    <row r="1286" spans="1:11" x14ac:dyDescent="0.25">
      <c r="A1286" s="138" t="s">
        <v>1426</v>
      </c>
      <c r="B1286" s="138" t="s">
        <v>1427</v>
      </c>
      <c r="C1286" s="138" t="s">
        <v>189</v>
      </c>
      <c r="D1286" s="138" t="s">
        <v>1419</v>
      </c>
      <c r="E1286" s="138" t="s">
        <v>1420</v>
      </c>
      <c r="F1286" s="138"/>
      <c r="G1286" s="138"/>
      <c r="H1286" s="138" t="s">
        <v>1109</v>
      </c>
      <c r="I1286" s="138" t="s">
        <v>195</v>
      </c>
      <c r="J1286" s="138">
        <v>2030</v>
      </c>
      <c r="K1286" s="139">
        <v>3.5</v>
      </c>
    </row>
    <row r="1287" spans="1:11" x14ac:dyDescent="0.25">
      <c r="A1287" s="138" t="s">
        <v>1426</v>
      </c>
      <c r="B1287" s="138" t="s">
        <v>1427</v>
      </c>
      <c r="C1287" s="138" t="s">
        <v>189</v>
      </c>
      <c r="D1287" s="138" t="s">
        <v>1419</v>
      </c>
      <c r="E1287" s="138" t="s">
        <v>1420</v>
      </c>
      <c r="F1287" s="138"/>
      <c r="G1287" s="138"/>
      <c r="H1287" s="138" t="s">
        <v>1109</v>
      </c>
      <c r="I1287" s="138" t="s">
        <v>195</v>
      </c>
      <c r="J1287" s="138">
        <v>2040</v>
      </c>
      <c r="K1287" s="139">
        <v>3.8</v>
      </c>
    </row>
    <row r="1288" spans="1:11" x14ac:dyDescent="0.25">
      <c r="A1288" s="138" t="s">
        <v>1426</v>
      </c>
      <c r="B1288" s="138" t="s">
        <v>1427</v>
      </c>
      <c r="C1288" s="138" t="s">
        <v>189</v>
      </c>
      <c r="D1288" s="138" t="s">
        <v>1419</v>
      </c>
      <c r="E1288" s="138" t="s">
        <v>1420</v>
      </c>
      <c r="F1288" s="138"/>
      <c r="G1288" s="138"/>
      <c r="H1288" s="138" t="s">
        <v>1109</v>
      </c>
      <c r="I1288" s="138" t="s">
        <v>195</v>
      </c>
      <c r="J1288" s="138">
        <v>2050</v>
      </c>
      <c r="K1288" s="139">
        <v>4</v>
      </c>
    </row>
    <row r="1289" spans="1:11" x14ac:dyDescent="0.25">
      <c r="A1289" s="138" t="s">
        <v>1426</v>
      </c>
      <c r="B1289" s="138" t="s">
        <v>1427</v>
      </c>
      <c r="C1289" s="138" t="s">
        <v>189</v>
      </c>
      <c r="D1289" s="138" t="s">
        <v>1421</v>
      </c>
      <c r="E1289" s="138" t="s">
        <v>1422</v>
      </c>
      <c r="F1289" s="138"/>
      <c r="G1289" s="138" t="s">
        <v>393</v>
      </c>
      <c r="H1289" s="138"/>
      <c r="I1289" s="138" t="s">
        <v>990</v>
      </c>
      <c r="J1289" s="138">
        <v>2020</v>
      </c>
      <c r="K1289" s="139">
        <v>20</v>
      </c>
    </row>
    <row r="1290" spans="1:11" x14ac:dyDescent="0.25">
      <c r="A1290" s="138" t="s">
        <v>1426</v>
      </c>
      <c r="B1290" s="138" t="s">
        <v>1427</v>
      </c>
      <c r="C1290" s="138" t="s">
        <v>189</v>
      </c>
      <c r="D1290" s="138" t="s">
        <v>1421</v>
      </c>
      <c r="E1290" s="138" t="s">
        <v>1422</v>
      </c>
      <c r="F1290" s="138"/>
      <c r="G1290" s="138" t="s">
        <v>393</v>
      </c>
      <c r="H1290" s="138"/>
      <c r="I1290" s="138" t="s">
        <v>990</v>
      </c>
      <c r="J1290" s="138">
        <v>2050</v>
      </c>
      <c r="K1290" s="139">
        <v>20</v>
      </c>
    </row>
    <row r="1291" spans="1:11" x14ac:dyDescent="0.25">
      <c r="A1291" s="138" t="s">
        <v>1426</v>
      </c>
      <c r="B1291" s="138" t="s">
        <v>1427</v>
      </c>
      <c r="C1291" s="138" t="s">
        <v>189</v>
      </c>
      <c r="D1291" s="138" t="s">
        <v>1421</v>
      </c>
      <c r="E1291" s="138" t="s">
        <v>1422</v>
      </c>
      <c r="F1291" s="138"/>
      <c r="G1291" s="138" t="s">
        <v>393</v>
      </c>
      <c r="H1291" s="138"/>
      <c r="I1291" s="138" t="s">
        <v>991</v>
      </c>
      <c r="J1291" s="138">
        <v>2020</v>
      </c>
      <c r="K1291" s="139">
        <v>20</v>
      </c>
    </row>
    <row r="1292" spans="1:11" x14ac:dyDescent="0.25">
      <c r="A1292" s="138" t="s">
        <v>1426</v>
      </c>
      <c r="B1292" s="138" t="s">
        <v>1427</v>
      </c>
      <c r="C1292" s="138" t="s">
        <v>189</v>
      </c>
      <c r="D1292" s="138" t="s">
        <v>1421</v>
      </c>
      <c r="E1292" s="138" t="s">
        <v>1422</v>
      </c>
      <c r="F1292" s="138"/>
      <c r="G1292" s="138" t="s">
        <v>393</v>
      </c>
      <c r="H1292" s="138"/>
      <c r="I1292" s="138" t="s">
        <v>991</v>
      </c>
      <c r="J1292" s="138">
        <v>2050</v>
      </c>
      <c r="K1292" s="139">
        <v>20</v>
      </c>
    </row>
    <row r="1293" spans="1:11" x14ac:dyDescent="0.25">
      <c r="A1293" s="138" t="s">
        <v>1426</v>
      </c>
      <c r="B1293" s="138" t="s">
        <v>1427</v>
      </c>
      <c r="C1293" s="138" t="s">
        <v>189</v>
      </c>
      <c r="D1293" s="138" t="s">
        <v>1421</v>
      </c>
      <c r="E1293" s="138" t="s">
        <v>1422</v>
      </c>
      <c r="F1293" s="138"/>
      <c r="G1293" s="138" t="s">
        <v>393</v>
      </c>
      <c r="H1293" s="138"/>
      <c r="I1293" s="138" t="s">
        <v>195</v>
      </c>
      <c r="J1293" s="138">
        <v>2020</v>
      </c>
      <c r="K1293" s="139">
        <v>20</v>
      </c>
    </row>
    <row r="1294" spans="1:11" x14ac:dyDescent="0.25">
      <c r="A1294" s="138" t="s">
        <v>1426</v>
      </c>
      <c r="B1294" s="138" t="s">
        <v>1427</v>
      </c>
      <c r="C1294" s="138" t="s">
        <v>189</v>
      </c>
      <c r="D1294" s="138" t="s">
        <v>1421</v>
      </c>
      <c r="E1294" s="138" t="s">
        <v>1422</v>
      </c>
      <c r="F1294" s="138"/>
      <c r="G1294" s="138" t="s">
        <v>393</v>
      </c>
      <c r="H1294" s="138"/>
      <c r="I1294" s="138" t="s">
        <v>195</v>
      </c>
      <c r="J1294" s="138">
        <v>2030</v>
      </c>
      <c r="K1294" s="139">
        <v>20</v>
      </c>
    </row>
    <row r="1295" spans="1:11" x14ac:dyDescent="0.25">
      <c r="A1295" s="138" t="s">
        <v>1426</v>
      </c>
      <c r="B1295" s="138" t="s">
        <v>1427</v>
      </c>
      <c r="C1295" s="138" t="s">
        <v>189</v>
      </c>
      <c r="D1295" s="138" t="s">
        <v>1421</v>
      </c>
      <c r="E1295" s="138" t="s">
        <v>1422</v>
      </c>
      <c r="F1295" s="138"/>
      <c r="G1295" s="138" t="s">
        <v>393</v>
      </c>
      <c r="H1295" s="138"/>
      <c r="I1295" s="138" t="s">
        <v>195</v>
      </c>
      <c r="J1295" s="138">
        <v>2040</v>
      </c>
      <c r="K1295" s="139">
        <v>20</v>
      </c>
    </row>
    <row r="1296" spans="1:11" x14ac:dyDescent="0.25">
      <c r="A1296" s="138" t="s">
        <v>1426</v>
      </c>
      <c r="B1296" s="138" t="s">
        <v>1427</v>
      </c>
      <c r="C1296" s="138" t="s">
        <v>189</v>
      </c>
      <c r="D1296" s="138" t="s">
        <v>1421</v>
      </c>
      <c r="E1296" s="138" t="s">
        <v>1422</v>
      </c>
      <c r="F1296" s="138"/>
      <c r="G1296" s="138" t="s">
        <v>393</v>
      </c>
      <c r="H1296" s="138"/>
      <c r="I1296" s="138" t="s">
        <v>195</v>
      </c>
      <c r="J1296" s="138">
        <v>2050</v>
      </c>
      <c r="K1296" s="139">
        <v>20</v>
      </c>
    </row>
    <row r="1297" spans="1:11" x14ac:dyDescent="0.25">
      <c r="A1297" s="138" t="s">
        <v>1428</v>
      </c>
      <c r="B1297" s="138" t="s">
        <v>1429</v>
      </c>
      <c r="C1297" s="138" t="s">
        <v>196</v>
      </c>
      <c r="D1297" s="138" t="s">
        <v>1386</v>
      </c>
      <c r="E1297" s="138" t="s">
        <v>1387</v>
      </c>
      <c r="F1297" s="138"/>
      <c r="G1297" s="138" t="s">
        <v>369</v>
      </c>
      <c r="H1297" s="138"/>
      <c r="I1297" s="138" t="s">
        <v>990</v>
      </c>
      <c r="J1297" s="138">
        <v>2020</v>
      </c>
      <c r="K1297" s="139">
        <v>26.072907290729081</v>
      </c>
    </row>
    <row r="1298" spans="1:11" x14ac:dyDescent="0.25">
      <c r="A1298" s="138" t="s">
        <v>1428</v>
      </c>
      <c r="B1298" s="138" t="s">
        <v>1429</v>
      </c>
      <c r="C1298" s="138" t="s">
        <v>196</v>
      </c>
      <c r="D1298" s="138" t="s">
        <v>1386</v>
      </c>
      <c r="E1298" s="138" t="s">
        <v>1387</v>
      </c>
      <c r="F1298" s="138"/>
      <c r="G1298" s="138" t="s">
        <v>369</v>
      </c>
      <c r="H1298" s="138"/>
      <c r="I1298" s="138" t="s">
        <v>990</v>
      </c>
      <c r="J1298" s="138">
        <v>2050</v>
      </c>
      <c r="K1298" s="139">
        <v>16.615961596159622</v>
      </c>
    </row>
    <row r="1299" spans="1:11" x14ac:dyDescent="0.25">
      <c r="A1299" s="138" t="s">
        <v>1428</v>
      </c>
      <c r="B1299" s="138" t="s">
        <v>1429</v>
      </c>
      <c r="C1299" s="138" t="s">
        <v>196</v>
      </c>
      <c r="D1299" s="138" t="s">
        <v>1386</v>
      </c>
      <c r="E1299" s="138" t="s">
        <v>1387</v>
      </c>
      <c r="F1299" s="138"/>
      <c r="G1299" s="138" t="s">
        <v>369</v>
      </c>
      <c r="H1299" s="138"/>
      <c r="I1299" s="138" t="s">
        <v>991</v>
      </c>
      <c r="J1299" s="138">
        <v>2020</v>
      </c>
      <c r="K1299" s="139">
        <v>21.344434443444332</v>
      </c>
    </row>
    <row r="1300" spans="1:11" x14ac:dyDescent="0.25">
      <c r="A1300" s="138" t="s">
        <v>1428</v>
      </c>
      <c r="B1300" s="138" t="s">
        <v>1429</v>
      </c>
      <c r="C1300" s="138" t="s">
        <v>196</v>
      </c>
      <c r="D1300" s="138" t="s">
        <v>1386</v>
      </c>
      <c r="E1300" s="138" t="s">
        <v>1387</v>
      </c>
      <c r="F1300" s="138"/>
      <c r="G1300" s="138" t="s">
        <v>369</v>
      </c>
      <c r="H1300" s="138"/>
      <c r="I1300" s="138" t="s">
        <v>991</v>
      </c>
      <c r="J1300" s="138">
        <v>2050</v>
      </c>
      <c r="K1300" s="139">
        <v>14.251725172517251</v>
      </c>
    </row>
    <row r="1301" spans="1:11" x14ac:dyDescent="0.25">
      <c r="A1301" s="138" t="s">
        <v>1428</v>
      </c>
      <c r="B1301" s="138" t="s">
        <v>1429</v>
      </c>
      <c r="C1301" s="138" t="s">
        <v>196</v>
      </c>
      <c r="D1301" s="138" t="s">
        <v>1386</v>
      </c>
      <c r="E1301" s="138" t="s">
        <v>1387</v>
      </c>
      <c r="F1301" s="138"/>
      <c r="G1301" s="138" t="s">
        <v>369</v>
      </c>
      <c r="H1301" s="138"/>
      <c r="I1301" s="138" t="s">
        <v>195</v>
      </c>
      <c r="J1301" s="138">
        <v>2020</v>
      </c>
      <c r="K1301" s="139">
        <v>28.437143714371441</v>
      </c>
    </row>
    <row r="1302" spans="1:11" x14ac:dyDescent="0.25">
      <c r="A1302" s="138" t="s">
        <v>1428</v>
      </c>
      <c r="B1302" s="138" t="s">
        <v>1429</v>
      </c>
      <c r="C1302" s="138" t="s">
        <v>196</v>
      </c>
      <c r="D1302" s="138" t="s">
        <v>1386</v>
      </c>
      <c r="E1302" s="138" t="s">
        <v>1387</v>
      </c>
      <c r="F1302" s="138"/>
      <c r="G1302" s="138" t="s">
        <v>369</v>
      </c>
      <c r="H1302" s="138"/>
      <c r="I1302" s="138" t="s">
        <v>195</v>
      </c>
      <c r="J1302" s="138">
        <v>2030</v>
      </c>
      <c r="K1302" s="139">
        <v>19.57125712571256</v>
      </c>
    </row>
    <row r="1303" spans="1:11" x14ac:dyDescent="0.25">
      <c r="A1303" s="138" t="s">
        <v>1428</v>
      </c>
      <c r="B1303" s="138" t="s">
        <v>1429</v>
      </c>
      <c r="C1303" s="138" t="s">
        <v>196</v>
      </c>
      <c r="D1303" s="138" t="s">
        <v>1386</v>
      </c>
      <c r="E1303" s="138" t="s">
        <v>1387</v>
      </c>
      <c r="F1303" s="138"/>
      <c r="G1303" s="138" t="s">
        <v>369</v>
      </c>
      <c r="H1303" s="138"/>
      <c r="I1303" s="138" t="s">
        <v>195</v>
      </c>
      <c r="J1303" s="138">
        <v>2040</v>
      </c>
      <c r="K1303" s="139">
        <v>16.615961596159622</v>
      </c>
    </row>
    <row r="1304" spans="1:11" x14ac:dyDescent="0.25">
      <c r="A1304" s="138" t="s">
        <v>1428</v>
      </c>
      <c r="B1304" s="138" t="s">
        <v>1429</v>
      </c>
      <c r="C1304" s="138" t="s">
        <v>196</v>
      </c>
      <c r="D1304" s="138" t="s">
        <v>1386</v>
      </c>
      <c r="E1304" s="138" t="s">
        <v>1387</v>
      </c>
      <c r="F1304" s="138"/>
      <c r="G1304" s="138" t="s">
        <v>369</v>
      </c>
      <c r="H1304" s="138"/>
      <c r="I1304" s="138" t="s">
        <v>195</v>
      </c>
      <c r="J1304" s="138">
        <v>2050</v>
      </c>
      <c r="K1304" s="139">
        <v>13.66066606660668</v>
      </c>
    </row>
    <row r="1305" spans="1:11" x14ac:dyDescent="0.25">
      <c r="A1305" s="138" t="s">
        <v>1428</v>
      </c>
      <c r="B1305" s="138" t="s">
        <v>1429</v>
      </c>
      <c r="C1305" s="138" t="s">
        <v>196</v>
      </c>
      <c r="D1305" s="138" t="s">
        <v>1388</v>
      </c>
      <c r="E1305" s="138" t="s">
        <v>1387</v>
      </c>
      <c r="F1305" s="138"/>
      <c r="G1305" s="138" t="s">
        <v>200</v>
      </c>
      <c r="H1305" s="138"/>
      <c r="I1305" s="138" t="s">
        <v>990</v>
      </c>
      <c r="J1305" s="138">
        <v>2020</v>
      </c>
      <c r="K1305" s="139">
        <v>3</v>
      </c>
    </row>
    <row r="1306" spans="1:11" x14ac:dyDescent="0.25">
      <c r="A1306" s="138" t="s">
        <v>1428</v>
      </c>
      <c r="B1306" s="138" t="s">
        <v>1429</v>
      </c>
      <c r="C1306" s="138" t="s">
        <v>196</v>
      </c>
      <c r="D1306" s="138" t="s">
        <v>1388</v>
      </c>
      <c r="E1306" s="138" t="s">
        <v>1387</v>
      </c>
      <c r="F1306" s="138"/>
      <c r="G1306" s="138" t="s">
        <v>200</v>
      </c>
      <c r="H1306" s="138"/>
      <c r="I1306" s="138" t="s">
        <v>990</v>
      </c>
      <c r="J1306" s="138">
        <v>2050</v>
      </c>
      <c r="K1306" s="139">
        <v>3</v>
      </c>
    </row>
    <row r="1307" spans="1:11" x14ac:dyDescent="0.25">
      <c r="A1307" s="138" t="s">
        <v>1428</v>
      </c>
      <c r="B1307" s="138" t="s">
        <v>1429</v>
      </c>
      <c r="C1307" s="138" t="s">
        <v>196</v>
      </c>
      <c r="D1307" s="138" t="s">
        <v>1388</v>
      </c>
      <c r="E1307" s="138" t="s">
        <v>1387</v>
      </c>
      <c r="F1307" s="138"/>
      <c r="G1307" s="138" t="s">
        <v>200</v>
      </c>
      <c r="H1307" s="138"/>
      <c r="I1307" s="138" t="s">
        <v>991</v>
      </c>
      <c r="J1307" s="138">
        <v>2020</v>
      </c>
      <c r="K1307" s="139">
        <v>3</v>
      </c>
    </row>
    <row r="1308" spans="1:11" x14ac:dyDescent="0.25">
      <c r="A1308" s="138" t="s">
        <v>1428</v>
      </c>
      <c r="B1308" s="138" t="s">
        <v>1429</v>
      </c>
      <c r="C1308" s="138" t="s">
        <v>196</v>
      </c>
      <c r="D1308" s="138" t="s">
        <v>1388</v>
      </c>
      <c r="E1308" s="138" t="s">
        <v>1387</v>
      </c>
      <c r="F1308" s="138"/>
      <c r="G1308" s="138" t="s">
        <v>200</v>
      </c>
      <c r="H1308" s="138"/>
      <c r="I1308" s="138" t="s">
        <v>991</v>
      </c>
      <c r="J1308" s="138">
        <v>2050</v>
      </c>
      <c r="K1308" s="139">
        <v>3</v>
      </c>
    </row>
    <row r="1309" spans="1:11" x14ac:dyDescent="0.25">
      <c r="A1309" s="138" t="s">
        <v>1428</v>
      </c>
      <c r="B1309" s="138" t="s">
        <v>1429</v>
      </c>
      <c r="C1309" s="138" t="s">
        <v>196</v>
      </c>
      <c r="D1309" s="138" t="s">
        <v>1388</v>
      </c>
      <c r="E1309" s="138" t="s">
        <v>1387</v>
      </c>
      <c r="F1309" s="138"/>
      <c r="G1309" s="138" t="s">
        <v>200</v>
      </c>
      <c r="H1309" s="138"/>
      <c r="I1309" s="138" t="s">
        <v>195</v>
      </c>
      <c r="J1309" s="138">
        <v>2020</v>
      </c>
      <c r="K1309" s="139">
        <v>3</v>
      </c>
    </row>
    <row r="1310" spans="1:11" x14ac:dyDescent="0.25">
      <c r="A1310" s="138" t="s">
        <v>1428</v>
      </c>
      <c r="B1310" s="138" t="s">
        <v>1429</v>
      </c>
      <c r="C1310" s="138" t="s">
        <v>196</v>
      </c>
      <c r="D1310" s="138" t="s">
        <v>1388</v>
      </c>
      <c r="E1310" s="138" t="s">
        <v>1387</v>
      </c>
      <c r="F1310" s="138"/>
      <c r="G1310" s="138" t="s">
        <v>200</v>
      </c>
      <c r="H1310" s="138"/>
      <c r="I1310" s="138" t="s">
        <v>195</v>
      </c>
      <c r="J1310" s="138">
        <v>2030</v>
      </c>
      <c r="K1310" s="139">
        <v>3</v>
      </c>
    </row>
    <row r="1311" spans="1:11" x14ac:dyDescent="0.25">
      <c r="A1311" s="138" t="s">
        <v>1428</v>
      </c>
      <c r="B1311" s="138" t="s">
        <v>1429</v>
      </c>
      <c r="C1311" s="138" t="s">
        <v>196</v>
      </c>
      <c r="D1311" s="138" t="s">
        <v>1388</v>
      </c>
      <c r="E1311" s="138" t="s">
        <v>1387</v>
      </c>
      <c r="F1311" s="138"/>
      <c r="G1311" s="138" t="s">
        <v>200</v>
      </c>
      <c r="H1311" s="138"/>
      <c r="I1311" s="138" t="s">
        <v>195</v>
      </c>
      <c r="J1311" s="138">
        <v>2040</v>
      </c>
      <c r="K1311" s="139">
        <v>3</v>
      </c>
    </row>
    <row r="1312" spans="1:11" x14ac:dyDescent="0.25">
      <c r="A1312" s="138" t="s">
        <v>1428</v>
      </c>
      <c r="B1312" s="138" t="s">
        <v>1429</v>
      </c>
      <c r="C1312" s="138" t="s">
        <v>196</v>
      </c>
      <c r="D1312" s="138" t="s">
        <v>1388</v>
      </c>
      <c r="E1312" s="138" t="s">
        <v>1387</v>
      </c>
      <c r="F1312" s="138"/>
      <c r="G1312" s="138" t="s">
        <v>200</v>
      </c>
      <c r="H1312" s="138"/>
      <c r="I1312" s="138" t="s">
        <v>195</v>
      </c>
      <c r="J1312" s="138">
        <v>2050</v>
      </c>
      <c r="K1312" s="139">
        <v>3</v>
      </c>
    </row>
    <row r="1313" spans="1:11" x14ac:dyDescent="0.25">
      <c r="A1313" s="138" t="s">
        <v>1428</v>
      </c>
      <c r="B1313" s="138" t="s">
        <v>1429</v>
      </c>
      <c r="C1313" s="138" t="s">
        <v>196</v>
      </c>
      <c r="D1313" s="138" t="s">
        <v>201</v>
      </c>
      <c r="E1313" s="138" t="s">
        <v>203</v>
      </c>
      <c r="F1313" s="138"/>
      <c r="G1313" s="138" t="s">
        <v>1389</v>
      </c>
      <c r="H1313" s="138"/>
      <c r="I1313" s="138" t="s">
        <v>990</v>
      </c>
      <c r="J1313" s="138">
        <v>2020</v>
      </c>
      <c r="K1313" s="139">
        <v>0.33</v>
      </c>
    </row>
    <row r="1314" spans="1:11" x14ac:dyDescent="0.25">
      <c r="A1314" s="138" t="s">
        <v>1428</v>
      </c>
      <c r="B1314" s="138" t="s">
        <v>1429</v>
      </c>
      <c r="C1314" s="138" t="s">
        <v>196</v>
      </c>
      <c r="D1314" s="138" t="s">
        <v>201</v>
      </c>
      <c r="E1314" s="138" t="s">
        <v>203</v>
      </c>
      <c r="F1314" s="138"/>
      <c r="G1314" s="138" t="s">
        <v>1389</v>
      </c>
      <c r="H1314" s="138"/>
      <c r="I1314" s="138" t="s">
        <v>990</v>
      </c>
      <c r="J1314" s="138">
        <v>2050</v>
      </c>
      <c r="K1314" s="139">
        <v>0.33</v>
      </c>
    </row>
    <row r="1315" spans="1:11" x14ac:dyDescent="0.25">
      <c r="A1315" s="138" t="s">
        <v>1428</v>
      </c>
      <c r="B1315" s="138" t="s">
        <v>1429</v>
      </c>
      <c r="C1315" s="138" t="s">
        <v>196</v>
      </c>
      <c r="D1315" s="138" t="s">
        <v>201</v>
      </c>
      <c r="E1315" s="138" t="s">
        <v>203</v>
      </c>
      <c r="F1315" s="138"/>
      <c r="G1315" s="138" t="s">
        <v>1389</v>
      </c>
      <c r="H1315" s="138"/>
      <c r="I1315" s="138" t="s">
        <v>991</v>
      </c>
      <c r="J1315" s="138">
        <v>2020</v>
      </c>
      <c r="K1315" s="139">
        <v>0.33</v>
      </c>
    </row>
    <row r="1316" spans="1:11" x14ac:dyDescent="0.25">
      <c r="A1316" s="138" t="s">
        <v>1428</v>
      </c>
      <c r="B1316" s="138" t="s">
        <v>1429</v>
      </c>
      <c r="C1316" s="138" t="s">
        <v>196</v>
      </c>
      <c r="D1316" s="138" t="s">
        <v>201</v>
      </c>
      <c r="E1316" s="138" t="s">
        <v>203</v>
      </c>
      <c r="F1316" s="138"/>
      <c r="G1316" s="138" t="s">
        <v>1389</v>
      </c>
      <c r="H1316" s="138"/>
      <c r="I1316" s="138" t="s">
        <v>991</v>
      </c>
      <c r="J1316" s="138">
        <v>2050</v>
      </c>
      <c r="K1316" s="139">
        <v>0.33</v>
      </c>
    </row>
    <row r="1317" spans="1:11" x14ac:dyDescent="0.25">
      <c r="A1317" s="138" t="s">
        <v>1428</v>
      </c>
      <c r="B1317" s="138" t="s">
        <v>1429</v>
      </c>
      <c r="C1317" s="138" t="s">
        <v>196</v>
      </c>
      <c r="D1317" s="138" t="s">
        <v>201</v>
      </c>
      <c r="E1317" s="138" t="s">
        <v>203</v>
      </c>
      <c r="F1317" s="138"/>
      <c r="G1317" s="138" t="s">
        <v>1389</v>
      </c>
      <c r="H1317" s="138"/>
      <c r="I1317" s="138" t="s">
        <v>195</v>
      </c>
      <c r="J1317" s="138">
        <v>2020</v>
      </c>
      <c r="K1317" s="139">
        <v>0.33</v>
      </c>
    </row>
    <row r="1318" spans="1:11" x14ac:dyDescent="0.25">
      <c r="A1318" s="138" t="s">
        <v>1428</v>
      </c>
      <c r="B1318" s="138" t="s">
        <v>1429</v>
      </c>
      <c r="C1318" s="138" t="s">
        <v>196</v>
      </c>
      <c r="D1318" s="138" t="s">
        <v>201</v>
      </c>
      <c r="E1318" s="138" t="s">
        <v>203</v>
      </c>
      <c r="F1318" s="138"/>
      <c r="G1318" s="138" t="s">
        <v>1389</v>
      </c>
      <c r="H1318" s="138"/>
      <c r="I1318" s="138" t="s">
        <v>195</v>
      </c>
      <c r="J1318" s="138">
        <v>2030</v>
      </c>
      <c r="K1318" s="139">
        <v>0.33</v>
      </c>
    </row>
    <row r="1319" spans="1:11" x14ac:dyDescent="0.25">
      <c r="A1319" s="138" t="s">
        <v>1428</v>
      </c>
      <c r="B1319" s="138" t="s">
        <v>1429</v>
      </c>
      <c r="C1319" s="138" t="s">
        <v>196</v>
      </c>
      <c r="D1319" s="138" t="s">
        <v>201</v>
      </c>
      <c r="E1319" s="138" t="s">
        <v>203</v>
      </c>
      <c r="F1319" s="138"/>
      <c r="G1319" s="138" t="s">
        <v>1389</v>
      </c>
      <c r="H1319" s="138"/>
      <c r="I1319" s="138" t="s">
        <v>195</v>
      </c>
      <c r="J1319" s="138">
        <v>2040</v>
      </c>
      <c r="K1319" s="139">
        <v>0.33</v>
      </c>
    </row>
    <row r="1320" spans="1:11" x14ac:dyDescent="0.25">
      <c r="A1320" s="138" t="s">
        <v>1428</v>
      </c>
      <c r="B1320" s="138" t="s">
        <v>1429</v>
      </c>
      <c r="C1320" s="138" t="s">
        <v>196</v>
      </c>
      <c r="D1320" s="138" t="s">
        <v>201</v>
      </c>
      <c r="E1320" s="138" t="s">
        <v>203</v>
      </c>
      <c r="F1320" s="138"/>
      <c r="G1320" s="138" t="s">
        <v>1389</v>
      </c>
      <c r="H1320" s="138"/>
      <c r="I1320" s="138" t="s">
        <v>195</v>
      </c>
      <c r="J1320" s="138">
        <v>2050</v>
      </c>
      <c r="K1320" s="139">
        <v>0.33</v>
      </c>
    </row>
    <row r="1321" spans="1:11" x14ac:dyDescent="0.25">
      <c r="A1321" s="138" t="s">
        <v>1428</v>
      </c>
      <c r="B1321" s="138" t="s">
        <v>1429</v>
      </c>
      <c r="C1321" s="138" t="s">
        <v>196</v>
      </c>
      <c r="D1321" s="138" t="s">
        <v>1390</v>
      </c>
      <c r="E1321" s="138" t="s">
        <v>1391</v>
      </c>
      <c r="F1321" s="138"/>
      <c r="G1321" s="138"/>
      <c r="H1321" s="138"/>
      <c r="I1321" s="138" t="s">
        <v>990</v>
      </c>
      <c r="J1321" s="138">
        <v>2020</v>
      </c>
      <c r="K1321" s="139">
        <v>100</v>
      </c>
    </row>
    <row r="1322" spans="1:11" x14ac:dyDescent="0.25">
      <c r="A1322" s="138" t="s">
        <v>1428</v>
      </c>
      <c r="B1322" s="138" t="s">
        <v>1429</v>
      </c>
      <c r="C1322" s="138" t="s">
        <v>196</v>
      </c>
      <c r="D1322" s="138" t="s">
        <v>1390</v>
      </c>
      <c r="E1322" s="138" t="s">
        <v>1391</v>
      </c>
      <c r="F1322" s="138"/>
      <c r="G1322" s="138"/>
      <c r="H1322" s="138"/>
      <c r="I1322" s="138" t="s">
        <v>990</v>
      </c>
      <c r="J1322" s="138">
        <v>2050</v>
      </c>
      <c r="K1322" s="139">
        <v>100</v>
      </c>
    </row>
    <row r="1323" spans="1:11" x14ac:dyDescent="0.25">
      <c r="A1323" s="138" t="s">
        <v>1428</v>
      </c>
      <c r="B1323" s="138" t="s">
        <v>1429</v>
      </c>
      <c r="C1323" s="138" t="s">
        <v>196</v>
      </c>
      <c r="D1323" s="138" t="s">
        <v>1390</v>
      </c>
      <c r="E1323" s="138" t="s">
        <v>1391</v>
      </c>
      <c r="F1323" s="138"/>
      <c r="G1323" s="138"/>
      <c r="H1323" s="138"/>
      <c r="I1323" s="138" t="s">
        <v>991</v>
      </c>
      <c r="J1323" s="138">
        <v>2020</v>
      </c>
      <c r="K1323" s="139">
        <v>100</v>
      </c>
    </row>
    <row r="1324" spans="1:11" x14ac:dyDescent="0.25">
      <c r="A1324" s="138" t="s">
        <v>1428</v>
      </c>
      <c r="B1324" s="138" t="s">
        <v>1429</v>
      </c>
      <c r="C1324" s="138" t="s">
        <v>196</v>
      </c>
      <c r="D1324" s="138" t="s">
        <v>1390</v>
      </c>
      <c r="E1324" s="138" t="s">
        <v>1391</v>
      </c>
      <c r="F1324" s="138"/>
      <c r="G1324" s="138"/>
      <c r="H1324" s="138"/>
      <c r="I1324" s="138" t="s">
        <v>991</v>
      </c>
      <c r="J1324" s="138">
        <v>2050</v>
      </c>
      <c r="K1324" s="139">
        <v>100</v>
      </c>
    </row>
    <row r="1325" spans="1:11" x14ac:dyDescent="0.25">
      <c r="A1325" s="138" t="s">
        <v>1428</v>
      </c>
      <c r="B1325" s="138" t="s">
        <v>1429</v>
      </c>
      <c r="C1325" s="138" t="s">
        <v>196</v>
      </c>
      <c r="D1325" s="138" t="s">
        <v>1390</v>
      </c>
      <c r="E1325" s="138" t="s">
        <v>1391</v>
      </c>
      <c r="F1325" s="138"/>
      <c r="G1325" s="138"/>
      <c r="H1325" s="138"/>
      <c r="I1325" s="138" t="s">
        <v>195</v>
      </c>
      <c r="J1325" s="138">
        <v>2020</v>
      </c>
      <c r="K1325" s="139">
        <v>100</v>
      </c>
    </row>
    <row r="1326" spans="1:11" x14ac:dyDescent="0.25">
      <c r="A1326" s="138" t="s">
        <v>1428</v>
      </c>
      <c r="B1326" s="138" t="s">
        <v>1429</v>
      </c>
      <c r="C1326" s="138" t="s">
        <v>196</v>
      </c>
      <c r="D1326" s="138" t="s">
        <v>1390</v>
      </c>
      <c r="E1326" s="138" t="s">
        <v>1391</v>
      </c>
      <c r="F1326" s="138"/>
      <c r="G1326" s="138"/>
      <c r="H1326" s="138"/>
      <c r="I1326" s="138" t="s">
        <v>195</v>
      </c>
      <c r="J1326" s="138">
        <v>2030</v>
      </c>
      <c r="K1326" s="139">
        <v>100</v>
      </c>
    </row>
    <row r="1327" spans="1:11" x14ac:dyDescent="0.25">
      <c r="A1327" s="138" t="s">
        <v>1428</v>
      </c>
      <c r="B1327" s="138" t="s">
        <v>1429</v>
      </c>
      <c r="C1327" s="138" t="s">
        <v>196</v>
      </c>
      <c r="D1327" s="138" t="s">
        <v>1390</v>
      </c>
      <c r="E1327" s="138" t="s">
        <v>1391</v>
      </c>
      <c r="F1327" s="138"/>
      <c r="G1327" s="138"/>
      <c r="H1327" s="138"/>
      <c r="I1327" s="138" t="s">
        <v>195</v>
      </c>
      <c r="J1327" s="138">
        <v>2040</v>
      </c>
      <c r="K1327" s="139">
        <v>100</v>
      </c>
    </row>
    <row r="1328" spans="1:11" x14ac:dyDescent="0.25">
      <c r="A1328" s="138" t="s">
        <v>1428</v>
      </c>
      <c r="B1328" s="138" t="s">
        <v>1429</v>
      </c>
      <c r="C1328" s="138" t="s">
        <v>196</v>
      </c>
      <c r="D1328" s="138" t="s">
        <v>1390</v>
      </c>
      <c r="E1328" s="138" t="s">
        <v>1391</v>
      </c>
      <c r="F1328" s="138"/>
      <c r="G1328" s="138"/>
      <c r="H1328" s="138"/>
      <c r="I1328" s="138" t="s">
        <v>195</v>
      </c>
      <c r="J1328" s="138">
        <v>2050</v>
      </c>
      <c r="K1328" s="139">
        <v>100</v>
      </c>
    </row>
    <row r="1329" spans="1:11" x14ac:dyDescent="0.25">
      <c r="A1329" s="138" t="s">
        <v>1428</v>
      </c>
      <c r="B1329" s="138" t="s">
        <v>1429</v>
      </c>
      <c r="C1329" s="138" t="s">
        <v>196</v>
      </c>
      <c r="D1329" s="138" t="s">
        <v>1218</v>
      </c>
      <c r="E1329" s="138" t="s">
        <v>1206</v>
      </c>
      <c r="F1329" s="138"/>
      <c r="G1329" s="138" t="s">
        <v>211</v>
      </c>
      <c r="H1329" s="138"/>
      <c r="I1329" s="138" t="s">
        <v>990</v>
      </c>
      <c r="J1329" s="138">
        <v>2020</v>
      </c>
      <c r="K1329" s="139">
        <v>2</v>
      </c>
    </row>
    <row r="1330" spans="1:11" x14ac:dyDescent="0.25">
      <c r="A1330" s="138" t="s">
        <v>1428</v>
      </c>
      <c r="B1330" s="138" t="s">
        <v>1429</v>
      </c>
      <c r="C1330" s="138" t="s">
        <v>196</v>
      </c>
      <c r="D1330" s="138" t="s">
        <v>1218</v>
      </c>
      <c r="E1330" s="138" t="s">
        <v>1206</v>
      </c>
      <c r="F1330" s="138"/>
      <c r="G1330" s="138" t="s">
        <v>211</v>
      </c>
      <c r="H1330" s="138"/>
      <c r="I1330" s="138" t="s">
        <v>990</v>
      </c>
      <c r="J1330" s="138">
        <v>2050</v>
      </c>
      <c r="K1330" s="139">
        <v>2</v>
      </c>
    </row>
    <row r="1331" spans="1:11" x14ac:dyDescent="0.25">
      <c r="A1331" s="138" t="s">
        <v>1428</v>
      </c>
      <c r="B1331" s="138" t="s">
        <v>1429</v>
      </c>
      <c r="C1331" s="138" t="s">
        <v>196</v>
      </c>
      <c r="D1331" s="138" t="s">
        <v>1218</v>
      </c>
      <c r="E1331" s="138" t="s">
        <v>1206</v>
      </c>
      <c r="F1331" s="138"/>
      <c r="G1331" s="138" t="s">
        <v>211</v>
      </c>
      <c r="H1331" s="138"/>
      <c r="I1331" s="138" t="s">
        <v>991</v>
      </c>
      <c r="J1331" s="138">
        <v>2020</v>
      </c>
      <c r="K1331" s="139">
        <v>2</v>
      </c>
    </row>
    <row r="1332" spans="1:11" x14ac:dyDescent="0.25">
      <c r="A1332" s="138" t="s">
        <v>1428</v>
      </c>
      <c r="B1332" s="138" t="s">
        <v>1429</v>
      </c>
      <c r="C1332" s="138" t="s">
        <v>196</v>
      </c>
      <c r="D1332" s="138" t="s">
        <v>1218</v>
      </c>
      <c r="E1332" s="138" t="s">
        <v>1206</v>
      </c>
      <c r="F1332" s="138"/>
      <c r="G1332" s="138" t="s">
        <v>211</v>
      </c>
      <c r="H1332" s="138"/>
      <c r="I1332" s="138" t="s">
        <v>991</v>
      </c>
      <c r="J1332" s="138">
        <v>2050</v>
      </c>
      <c r="K1332" s="139">
        <v>2</v>
      </c>
    </row>
    <row r="1333" spans="1:11" x14ac:dyDescent="0.25">
      <c r="A1333" s="138" t="s">
        <v>1428</v>
      </c>
      <c r="B1333" s="138" t="s">
        <v>1429</v>
      </c>
      <c r="C1333" s="138" t="s">
        <v>196</v>
      </c>
      <c r="D1333" s="138" t="s">
        <v>1218</v>
      </c>
      <c r="E1333" s="138" t="s">
        <v>1206</v>
      </c>
      <c r="F1333" s="138"/>
      <c r="G1333" s="138" t="s">
        <v>211</v>
      </c>
      <c r="H1333" s="138"/>
      <c r="I1333" s="138" t="s">
        <v>195</v>
      </c>
      <c r="J1333" s="138">
        <v>2020</v>
      </c>
      <c r="K1333" s="139">
        <v>2</v>
      </c>
    </row>
    <row r="1334" spans="1:11" x14ac:dyDescent="0.25">
      <c r="A1334" s="138" t="s">
        <v>1428</v>
      </c>
      <c r="B1334" s="138" t="s">
        <v>1429</v>
      </c>
      <c r="C1334" s="138" t="s">
        <v>196</v>
      </c>
      <c r="D1334" s="138" t="s">
        <v>1218</v>
      </c>
      <c r="E1334" s="138" t="s">
        <v>1206</v>
      </c>
      <c r="F1334" s="138"/>
      <c r="G1334" s="138" t="s">
        <v>211</v>
      </c>
      <c r="H1334" s="138"/>
      <c r="I1334" s="138" t="s">
        <v>195</v>
      </c>
      <c r="J1334" s="138">
        <v>2030</v>
      </c>
      <c r="K1334" s="139">
        <v>2</v>
      </c>
    </row>
    <row r="1335" spans="1:11" x14ac:dyDescent="0.25">
      <c r="A1335" s="138" t="s">
        <v>1428</v>
      </c>
      <c r="B1335" s="138" t="s">
        <v>1429</v>
      </c>
      <c r="C1335" s="138" t="s">
        <v>196</v>
      </c>
      <c r="D1335" s="138" t="s">
        <v>1218</v>
      </c>
      <c r="E1335" s="138" t="s">
        <v>1206</v>
      </c>
      <c r="F1335" s="138"/>
      <c r="G1335" s="138" t="s">
        <v>211</v>
      </c>
      <c r="H1335" s="138"/>
      <c r="I1335" s="138" t="s">
        <v>195</v>
      </c>
      <c r="J1335" s="138">
        <v>2040</v>
      </c>
      <c r="K1335" s="139">
        <v>2</v>
      </c>
    </row>
    <row r="1336" spans="1:11" x14ac:dyDescent="0.25">
      <c r="A1336" s="138" t="s">
        <v>1428</v>
      </c>
      <c r="B1336" s="138" t="s">
        <v>1429</v>
      </c>
      <c r="C1336" s="138" t="s">
        <v>196</v>
      </c>
      <c r="D1336" s="138" t="s">
        <v>1218</v>
      </c>
      <c r="E1336" s="138" t="s">
        <v>1206</v>
      </c>
      <c r="F1336" s="138"/>
      <c r="G1336" s="138" t="s">
        <v>211</v>
      </c>
      <c r="H1336" s="138"/>
      <c r="I1336" s="138" t="s">
        <v>195</v>
      </c>
      <c r="J1336" s="138">
        <v>2050</v>
      </c>
      <c r="K1336" s="139">
        <v>2</v>
      </c>
    </row>
    <row r="1337" spans="1:11" x14ac:dyDescent="0.25">
      <c r="A1337" s="138" t="s">
        <v>1428</v>
      </c>
      <c r="B1337" s="138" t="s">
        <v>1429</v>
      </c>
      <c r="C1337" s="138" t="s">
        <v>196</v>
      </c>
      <c r="D1337" s="138" t="s">
        <v>1392</v>
      </c>
      <c r="E1337" s="138" t="s">
        <v>1391</v>
      </c>
      <c r="F1337" s="138"/>
      <c r="G1337" s="138"/>
      <c r="H1337" s="138"/>
      <c r="I1337" s="138" t="s">
        <v>990</v>
      </c>
      <c r="J1337" s="138">
        <v>2020</v>
      </c>
      <c r="K1337" s="139">
        <v>29.072907290729081</v>
      </c>
    </row>
    <row r="1338" spans="1:11" x14ac:dyDescent="0.25">
      <c r="A1338" s="138" t="s">
        <v>1428</v>
      </c>
      <c r="B1338" s="138" t="s">
        <v>1429</v>
      </c>
      <c r="C1338" s="138" t="s">
        <v>196</v>
      </c>
      <c r="D1338" s="138" t="s">
        <v>1392</v>
      </c>
      <c r="E1338" s="138" t="s">
        <v>1391</v>
      </c>
      <c r="F1338" s="138"/>
      <c r="G1338" s="138"/>
      <c r="H1338" s="138"/>
      <c r="I1338" s="138" t="s">
        <v>990</v>
      </c>
      <c r="J1338" s="138">
        <v>2050</v>
      </c>
      <c r="K1338" s="139">
        <v>19.615961596159622</v>
      </c>
    </row>
    <row r="1339" spans="1:11" x14ac:dyDescent="0.25">
      <c r="A1339" s="138" t="s">
        <v>1428</v>
      </c>
      <c r="B1339" s="138" t="s">
        <v>1429</v>
      </c>
      <c r="C1339" s="138" t="s">
        <v>196</v>
      </c>
      <c r="D1339" s="138" t="s">
        <v>1392</v>
      </c>
      <c r="E1339" s="138" t="s">
        <v>1391</v>
      </c>
      <c r="F1339" s="138"/>
      <c r="G1339" s="138"/>
      <c r="H1339" s="138"/>
      <c r="I1339" s="138" t="s">
        <v>991</v>
      </c>
      <c r="J1339" s="138">
        <v>2020</v>
      </c>
      <c r="K1339" s="139">
        <v>24.344434443444332</v>
      </c>
    </row>
    <row r="1340" spans="1:11" x14ac:dyDescent="0.25">
      <c r="A1340" s="138" t="s">
        <v>1428</v>
      </c>
      <c r="B1340" s="138" t="s">
        <v>1429</v>
      </c>
      <c r="C1340" s="138" t="s">
        <v>196</v>
      </c>
      <c r="D1340" s="138" t="s">
        <v>1392</v>
      </c>
      <c r="E1340" s="138" t="s">
        <v>1391</v>
      </c>
      <c r="F1340" s="138"/>
      <c r="G1340" s="138"/>
      <c r="H1340" s="138"/>
      <c r="I1340" s="138" t="s">
        <v>991</v>
      </c>
      <c r="J1340" s="138">
        <v>2050</v>
      </c>
      <c r="K1340" s="139">
        <v>17.251725172517251</v>
      </c>
    </row>
    <row r="1341" spans="1:11" x14ac:dyDescent="0.25">
      <c r="A1341" s="138" t="s">
        <v>1428</v>
      </c>
      <c r="B1341" s="138" t="s">
        <v>1429</v>
      </c>
      <c r="C1341" s="138" t="s">
        <v>196</v>
      </c>
      <c r="D1341" s="138" t="s">
        <v>1392</v>
      </c>
      <c r="E1341" s="138" t="s">
        <v>1391</v>
      </c>
      <c r="F1341" s="138"/>
      <c r="G1341" s="138"/>
      <c r="H1341" s="138"/>
      <c r="I1341" s="138" t="s">
        <v>195</v>
      </c>
      <c r="J1341" s="138">
        <v>2020</v>
      </c>
      <c r="K1341" s="139">
        <v>31.437143714371441</v>
      </c>
    </row>
    <row r="1342" spans="1:11" x14ac:dyDescent="0.25">
      <c r="A1342" s="138" t="s">
        <v>1428</v>
      </c>
      <c r="B1342" s="138" t="s">
        <v>1429</v>
      </c>
      <c r="C1342" s="138" t="s">
        <v>196</v>
      </c>
      <c r="D1342" s="138" t="s">
        <v>1392</v>
      </c>
      <c r="E1342" s="138" t="s">
        <v>1391</v>
      </c>
      <c r="F1342" s="138"/>
      <c r="G1342" s="138"/>
      <c r="H1342" s="138"/>
      <c r="I1342" s="138" t="s">
        <v>195</v>
      </c>
      <c r="J1342" s="138">
        <v>2030</v>
      </c>
      <c r="K1342" s="139">
        <v>22.57125712571256</v>
      </c>
    </row>
    <row r="1343" spans="1:11" x14ac:dyDescent="0.25">
      <c r="A1343" s="138" t="s">
        <v>1428</v>
      </c>
      <c r="B1343" s="138" t="s">
        <v>1429</v>
      </c>
      <c r="C1343" s="138" t="s">
        <v>196</v>
      </c>
      <c r="D1343" s="138" t="s">
        <v>1392</v>
      </c>
      <c r="E1343" s="138" t="s">
        <v>1391</v>
      </c>
      <c r="F1343" s="138"/>
      <c r="G1343" s="138"/>
      <c r="H1343" s="138"/>
      <c r="I1343" s="138" t="s">
        <v>195</v>
      </c>
      <c r="J1343" s="138">
        <v>2040</v>
      </c>
      <c r="K1343" s="139">
        <v>19.615961596159622</v>
      </c>
    </row>
    <row r="1344" spans="1:11" x14ac:dyDescent="0.25">
      <c r="A1344" s="138" t="s">
        <v>1428</v>
      </c>
      <c r="B1344" s="138" t="s">
        <v>1429</v>
      </c>
      <c r="C1344" s="138" t="s">
        <v>196</v>
      </c>
      <c r="D1344" s="138" t="s">
        <v>1392</v>
      </c>
      <c r="E1344" s="138" t="s">
        <v>1391</v>
      </c>
      <c r="F1344" s="138"/>
      <c r="G1344" s="138"/>
      <c r="H1344" s="138"/>
      <c r="I1344" s="138" t="s">
        <v>195</v>
      </c>
      <c r="J1344" s="138">
        <v>2050</v>
      </c>
      <c r="K1344" s="139">
        <v>16.66066606660668</v>
      </c>
    </row>
    <row r="1345" spans="1:11" x14ac:dyDescent="0.25">
      <c r="A1345" s="138" t="s">
        <v>1428</v>
      </c>
      <c r="B1345" s="138" t="s">
        <v>1429</v>
      </c>
      <c r="C1345" s="138" t="s">
        <v>196</v>
      </c>
      <c r="D1345" s="138" t="s">
        <v>1393</v>
      </c>
      <c r="E1345" s="138" t="s">
        <v>1391</v>
      </c>
      <c r="F1345" s="138"/>
      <c r="G1345" s="138" t="s">
        <v>228</v>
      </c>
      <c r="H1345" s="138" t="s">
        <v>1114</v>
      </c>
      <c r="I1345" s="138" t="s">
        <v>990</v>
      </c>
      <c r="J1345" s="138">
        <v>2020</v>
      </c>
      <c r="K1345" s="139">
        <v>60</v>
      </c>
    </row>
    <row r="1346" spans="1:11" x14ac:dyDescent="0.25">
      <c r="A1346" s="138" t="s">
        <v>1428</v>
      </c>
      <c r="B1346" s="138" t="s">
        <v>1429</v>
      </c>
      <c r="C1346" s="138" t="s">
        <v>196</v>
      </c>
      <c r="D1346" s="138" t="s">
        <v>1393</v>
      </c>
      <c r="E1346" s="138" t="s">
        <v>1391</v>
      </c>
      <c r="F1346" s="138"/>
      <c r="G1346" s="138" t="s">
        <v>228</v>
      </c>
      <c r="H1346" s="138" t="s">
        <v>1114</v>
      </c>
      <c r="I1346" s="138" t="s">
        <v>990</v>
      </c>
      <c r="J1346" s="138">
        <v>2050</v>
      </c>
      <c r="K1346" s="139">
        <v>68</v>
      </c>
    </row>
    <row r="1347" spans="1:11" x14ac:dyDescent="0.25">
      <c r="A1347" s="138" t="s">
        <v>1428</v>
      </c>
      <c r="B1347" s="138" t="s">
        <v>1429</v>
      </c>
      <c r="C1347" s="138" t="s">
        <v>196</v>
      </c>
      <c r="D1347" s="138" t="s">
        <v>1393</v>
      </c>
      <c r="E1347" s="138" t="s">
        <v>1391</v>
      </c>
      <c r="F1347" s="138"/>
      <c r="G1347" s="138" t="s">
        <v>228</v>
      </c>
      <c r="H1347" s="138" t="s">
        <v>1114</v>
      </c>
      <c r="I1347" s="138" t="s">
        <v>991</v>
      </c>
      <c r="J1347" s="138">
        <v>2020</v>
      </c>
      <c r="K1347" s="139">
        <v>64</v>
      </c>
    </row>
    <row r="1348" spans="1:11" x14ac:dyDescent="0.25">
      <c r="A1348" s="138" t="s">
        <v>1428</v>
      </c>
      <c r="B1348" s="138" t="s">
        <v>1429</v>
      </c>
      <c r="C1348" s="138" t="s">
        <v>196</v>
      </c>
      <c r="D1348" s="138" t="s">
        <v>1393</v>
      </c>
      <c r="E1348" s="138" t="s">
        <v>1391</v>
      </c>
      <c r="F1348" s="138"/>
      <c r="G1348" s="138" t="s">
        <v>228</v>
      </c>
      <c r="H1348" s="138" t="s">
        <v>1114</v>
      </c>
      <c r="I1348" s="138" t="s">
        <v>991</v>
      </c>
      <c r="J1348" s="138">
        <v>2050</v>
      </c>
      <c r="K1348" s="139">
        <v>70</v>
      </c>
    </row>
    <row r="1349" spans="1:11" x14ac:dyDescent="0.25">
      <c r="A1349" s="138" t="s">
        <v>1428</v>
      </c>
      <c r="B1349" s="138" t="s">
        <v>1429</v>
      </c>
      <c r="C1349" s="138" t="s">
        <v>196</v>
      </c>
      <c r="D1349" s="138" t="s">
        <v>1393</v>
      </c>
      <c r="E1349" s="138" t="s">
        <v>1391</v>
      </c>
      <c r="F1349" s="138"/>
      <c r="G1349" s="138" t="s">
        <v>228</v>
      </c>
      <c r="H1349" s="138" t="s">
        <v>1114</v>
      </c>
      <c r="I1349" s="138" t="s">
        <v>195</v>
      </c>
      <c r="J1349" s="138">
        <v>2020</v>
      </c>
      <c r="K1349" s="139">
        <v>58</v>
      </c>
    </row>
    <row r="1350" spans="1:11" x14ac:dyDescent="0.25">
      <c r="A1350" s="138" t="s">
        <v>1428</v>
      </c>
      <c r="B1350" s="138" t="s">
        <v>1429</v>
      </c>
      <c r="C1350" s="138" t="s">
        <v>196</v>
      </c>
      <c r="D1350" s="138" t="s">
        <v>1393</v>
      </c>
      <c r="E1350" s="138" t="s">
        <v>1391</v>
      </c>
      <c r="F1350" s="138"/>
      <c r="G1350" s="138" t="s">
        <v>228</v>
      </c>
      <c r="H1350" s="138" t="s">
        <v>1114</v>
      </c>
      <c r="I1350" s="138" t="s">
        <v>195</v>
      </c>
      <c r="J1350" s="138">
        <v>2030</v>
      </c>
      <c r="K1350" s="139">
        <v>65.5</v>
      </c>
    </row>
    <row r="1351" spans="1:11" x14ac:dyDescent="0.25">
      <c r="A1351" s="138" t="s">
        <v>1428</v>
      </c>
      <c r="B1351" s="138" t="s">
        <v>1429</v>
      </c>
      <c r="C1351" s="138" t="s">
        <v>196</v>
      </c>
      <c r="D1351" s="138" t="s">
        <v>1393</v>
      </c>
      <c r="E1351" s="138" t="s">
        <v>1391</v>
      </c>
      <c r="F1351" s="138"/>
      <c r="G1351" s="138" t="s">
        <v>228</v>
      </c>
      <c r="H1351" s="138" t="s">
        <v>1114</v>
      </c>
      <c r="I1351" s="138" t="s">
        <v>195</v>
      </c>
      <c r="J1351" s="138">
        <v>2040</v>
      </c>
      <c r="K1351" s="139">
        <v>68</v>
      </c>
    </row>
    <row r="1352" spans="1:11" x14ac:dyDescent="0.25">
      <c r="A1352" s="138" t="s">
        <v>1428</v>
      </c>
      <c r="B1352" s="138" t="s">
        <v>1429</v>
      </c>
      <c r="C1352" s="138" t="s">
        <v>196</v>
      </c>
      <c r="D1352" s="138" t="s">
        <v>1393</v>
      </c>
      <c r="E1352" s="138" t="s">
        <v>1391</v>
      </c>
      <c r="F1352" s="138"/>
      <c r="G1352" s="138" t="s">
        <v>228</v>
      </c>
      <c r="H1352" s="138" t="s">
        <v>1114</v>
      </c>
      <c r="I1352" s="138" t="s">
        <v>195</v>
      </c>
      <c r="J1352" s="138">
        <v>2050</v>
      </c>
      <c r="K1352" s="139">
        <v>70.5</v>
      </c>
    </row>
    <row r="1353" spans="1:11" x14ac:dyDescent="0.25">
      <c r="A1353" s="138" t="s">
        <v>1428</v>
      </c>
      <c r="B1353" s="138" t="s">
        <v>1429</v>
      </c>
      <c r="C1353" s="138" t="s">
        <v>196</v>
      </c>
      <c r="D1353" s="138" t="s">
        <v>1394</v>
      </c>
      <c r="E1353" s="138" t="s">
        <v>1395</v>
      </c>
      <c r="F1353" s="138"/>
      <c r="G1353" s="138"/>
      <c r="H1353" s="138" t="s">
        <v>1114</v>
      </c>
      <c r="I1353" s="138" t="s">
        <v>990</v>
      </c>
      <c r="J1353" s="138">
        <v>2020</v>
      </c>
      <c r="K1353" s="139">
        <v>18.001800180018002</v>
      </c>
    </row>
    <row r="1354" spans="1:11" x14ac:dyDescent="0.25">
      <c r="A1354" s="138" t="s">
        <v>1428</v>
      </c>
      <c r="B1354" s="138" t="s">
        <v>1429</v>
      </c>
      <c r="C1354" s="138" t="s">
        <v>196</v>
      </c>
      <c r="D1354" s="138" t="s">
        <v>1394</v>
      </c>
      <c r="E1354" s="138" t="s">
        <v>1395</v>
      </c>
      <c r="F1354" s="138"/>
      <c r="G1354" s="138"/>
      <c r="H1354" s="138" t="s">
        <v>1114</v>
      </c>
      <c r="I1354" s="138" t="s">
        <v>990</v>
      </c>
      <c r="J1354" s="138">
        <v>2050</v>
      </c>
      <c r="K1354" s="139">
        <v>20.402040204020398</v>
      </c>
    </row>
    <row r="1355" spans="1:11" x14ac:dyDescent="0.25">
      <c r="A1355" s="138" t="s">
        <v>1428</v>
      </c>
      <c r="B1355" s="138" t="s">
        <v>1429</v>
      </c>
      <c r="C1355" s="138" t="s">
        <v>196</v>
      </c>
      <c r="D1355" s="138" t="s">
        <v>1394</v>
      </c>
      <c r="E1355" s="138" t="s">
        <v>1395</v>
      </c>
      <c r="F1355" s="138"/>
      <c r="G1355" s="138"/>
      <c r="H1355" s="138" t="s">
        <v>1114</v>
      </c>
      <c r="I1355" s="138" t="s">
        <v>991</v>
      </c>
      <c r="J1355" s="138">
        <v>2020</v>
      </c>
      <c r="K1355" s="139">
        <v>19.201920192019209</v>
      </c>
    </row>
    <row r="1356" spans="1:11" x14ac:dyDescent="0.25">
      <c r="A1356" s="138" t="s">
        <v>1428</v>
      </c>
      <c r="B1356" s="138" t="s">
        <v>1429</v>
      </c>
      <c r="C1356" s="138" t="s">
        <v>196</v>
      </c>
      <c r="D1356" s="138" t="s">
        <v>1394</v>
      </c>
      <c r="E1356" s="138" t="s">
        <v>1395</v>
      </c>
      <c r="F1356" s="138"/>
      <c r="G1356" s="138"/>
      <c r="H1356" s="138" t="s">
        <v>1114</v>
      </c>
      <c r="I1356" s="138" t="s">
        <v>991</v>
      </c>
      <c r="J1356" s="138">
        <v>2050</v>
      </c>
      <c r="K1356" s="139">
        <v>21.002100210020998</v>
      </c>
    </row>
    <row r="1357" spans="1:11" x14ac:dyDescent="0.25">
      <c r="A1357" s="138" t="s">
        <v>1428</v>
      </c>
      <c r="B1357" s="138" t="s">
        <v>1429</v>
      </c>
      <c r="C1357" s="138" t="s">
        <v>196</v>
      </c>
      <c r="D1357" s="138" t="s">
        <v>1394</v>
      </c>
      <c r="E1357" s="138" t="s">
        <v>1395</v>
      </c>
      <c r="F1357" s="138"/>
      <c r="G1357" s="138"/>
      <c r="H1357" s="138" t="s">
        <v>1114</v>
      </c>
      <c r="I1357" s="138" t="s">
        <v>195</v>
      </c>
      <c r="J1357" s="138">
        <v>2020</v>
      </c>
      <c r="K1357" s="139">
        <v>17.401740174017402</v>
      </c>
    </row>
    <row r="1358" spans="1:11" x14ac:dyDescent="0.25">
      <c r="A1358" s="138" t="s">
        <v>1428</v>
      </c>
      <c r="B1358" s="138" t="s">
        <v>1429</v>
      </c>
      <c r="C1358" s="138" t="s">
        <v>196</v>
      </c>
      <c r="D1358" s="138" t="s">
        <v>1394</v>
      </c>
      <c r="E1358" s="138" t="s">
        <v>1395</v>
      </c>
      <c r="F1358" s="138"/>
      <c r="G1358" s="138"/>
      <c r="H1358" s="138" t="s">
        <v>1114</v>
      </c>
      <c r="I1358" s="138" t="s">
        <v>195</v>
      </c>
      <c r="J1358" s="138">
        <v>2030</v>
      </c>
      <c r="K1358" s="139">
        <v>19.651965196519651</v>
      </c>
    </row>
    <row r="1359" spans="1:11" x14ac:dyDescent="0.25">
      <c r="A1359" s="138" t="s">
        <v>1428</v>
      </c>
      <c r="B1359" s="138" t="s">
        <v>1429</v>
      </c>
      <c r="C1359" s="138" t="s">
        <v>196</v>
      </c>
      <c r="D1359" s="138" t="s">
        <v>1394</v>
      </c>
      <c r="E1359" s="138" t="s">
        <v>1395</v>
      </c>
      <c r="F1359" s="138"/>
      <c r="G1359" s="138"/>
      <c r="H1359" s="138" t="s">
        <v>1114</v>
      </c>
      <c r="I1359" s="138" t="s">
        <v>195</v>
      </c>
      <c r="J1359" s="138">
        <v>2040</v>
      </c>
      <c r="K1359" s="139">
        <v>20.402040204020398</v>
      </c>
    </row>
    <row r="1360" spans="1:11" x14ac:dyDescent="0.25">
      <c r="A1360" s="138" t="s">
        <v>1428</v>
      </c>
      <c r="B1360" s="138" t="s">
        <v>1429</v>
      </c>
      <c r="C1360" s="138" t="s">
        <v>196</v>
      </c>
      <c r="D1360" s="138" t="s">
        <v>1394</v>
      </c>
      <c r="E1360" s="138" t="s">
        <v>1395</v>
      </c>
      <c r="F1360" s="138"/>
      <c r="G1360" s="138"/>
      <c r="H1360" s="138" t="s">
        <v>1114</v>
      </c>
      <c r="I1360" s="138" t="s">
        <v>195</v>
      </c>
      <c r="J1360" s="138">
        <v>2050</v>
      </c>
      <c r="K1360" s="139">
        <v>21.152115211521149</v>
      </c>
    </row>
    <row r="1361" spans="1:11" x14ac:dyDescent="0.25">
      <c r="A1361" s="138" t="s">
        <v>1428</v>
      </c>
      <c r="B1361" s="138" t="s">
        <v>1429</v>
      </c>
      <c r="C1361" s="138" t="s">
        <v>196</v>
      </c>
      <c r="D1361" s="138" t="s">
        <v>1219</v>
      </c>
      <c r="E1361" s="138" t="s">
        <v>1220</v>
      </c>
      <c r="F1361" s="138"/>
      <c r="G1361" s="138" t="s">
        <v>211</v>
      </c>
      <c r="H1361" s="138"/>
      <c r="I1361" s="138" t="s">
        <v>990</v>
      </c>
      <c r="J1361" s="138">
        <v>2020</v>
      </c>
      <c r="K1361" s="139">
        <v>2</v>
      </c>
    </row>
    <row r="1362" spans="1:11" x14ac:dyDescent="0.25">
      <c r="A1362" s="138" t="s">
        <v>1428</v>
      </c>
      <c r="B1362" s="138" t="s">
        <v>1429</v>
      </c>
      <c r="C1362" s="138" t="s">
        <v>196</v>
      </c>
      <c r="D1362" s="138" t="s">
        <v>1219</v>
      </c>
      <c r="E1362" s="138" t="s">
        <v>1220</v>
      </c>
      <c r="F1362" s="138"/>
      <c r="G1362" s="138" t="s">
        <v>211</v>
      </c>
      <c r="H1362" s="138"/>
      <c r="I1362" s="138" t="s">
        <v>990</v>
      </c>
      <c r="J1362" s="138">
        <v>2050</v>
      </c>
      <c r="K1362" s="139">
        <v>2</v>
      </c>
    </row>
    <row r="1363" spans="1:11" x14ac:dyDescent="0.25">
      <c r="A1363" s="138" t="s">
        <v>1428</v>
      </c>
      <c r="B1363" s="138" t="s">
        <v>1429</v>
      </c>
      <c r="C1363" s="138" t="s">
        <v>196</v>
      </c>
      <c r="D1363" s="138" t="s">
        <v>1219</v>
      </c>
      <c r="E1363" s="138" t="s">
        <v>1220</v>
      </c>
      <c r="F1363" s="138"/>
      <c r="G1363" s="138" t="s">
        <v>211</v>
      </c>
      <c r="H1363" s="138"/>
      <c r="I1363" s="138" t="s">
        <v>991</v>
      </c>
      <c r="J1363" s="138">
        <v>2020</v>
      </c>
      <c r="K1363" s="139">
        <v>2</v>
      </c>
    </row>
    <row r="1364" spans="1:11" x14ac:dyDescent="0.25">
      <c r="A1364" s="138" t="s">
        <v>1428</v>
      </c>
      <c r="B1364" s="138" t="s">
        <v>1429</v>
      </c>
      <c r="C1364" s="138" t="s">
        <v>196</v>
      </c>
      <c r="D1364" s="138" t="s">
        <v>1219</v>
      </c>
      <c r="E1364" s="138" t="s">
        <v>1220</v>
      </c>
      <c r="F1364" s="138"/>
      <c r="G1364" s="138" t="s">
        <v>211</v>
      </c>
      <c r="H1364" s="138"/>
      <c r="I1364" s="138" t="s">
        <v>991</v>
      </c>
      <c r="J1364" s="138">
        <v>2050</v>
      </c>
      <c r="K1364" s="139">
        <v>2</v>
      </c>
    </row>
    <row r="1365" spans="1:11" x14ac:dyDescent="0.25">
      <c r="A1365" s="138" t="s">
        <v>1428</v>
      </c>
      <c r="B1365" s="138" t="s">
        <v>1429</v>
      </c>
      <c r="C1365" s="138" t="s">
        <v>196</v>
      </c>
      <c r="D1365" s="138" t="s">
        <v>1219</v>
      </c>
      <c r="E1365" s="138" t="s">
        <v>1220</v>
      </c>
      <c r="F1365" s="138"/>
      <c r="G1365" s="138" t="s">
        <v>211</v>
      </c>
      <c r="H1365" s="138"/>
      <c r="I1365" s="138" t="s">
        <v>195</v>
      </c>
      <c r="J1365" s="138">
        <v>2020</v>
      </c>
      <c r="K1365" s="139">
        <v>2</v>
      </c>
    </row>
    <row r="1366" spans="1:11" x14ac:dyDescent="0.25">
      <c r="A1366" s="138" t="s">
        <v>1428</v>
      </c>
      <c r="B1366" s="138" t="s">
        <v>1429</v>
      </c>
      <c r="C1366" s="138" t="s">
        <v>196</v>
      </c>
      <c r="D1366" s="138" t="s">
        <v>1219</v>
      </c>
      <c r="E1366" s="138" t="s">
        <v>1220</v>
      </c>
      <c r="F1366" s="138"/>
      <c r="G1366" s="138" t="s">
        <v>211</v>
      </c>
      <c r="H1366" s="138"/>
      <c r="I1366" s="138" t="s">
        <v>195</v>
      </c>
      <c r="J1366" s="138">
        <v>2030</v>
      </c>
      <c r="K1366" s="139">
        <v>2</v>
      </c>
    </row>
    <row r="1367" spans="1:11" x14ac:dyDescent="0.25">
      <c r="A1367" s="138" t="s">
        <v>1428</v>
      </c>
      <c r="B1367" s="138" t="s">
        <v>1429</v>
      </c>
      <c r="C1367" s="138" t="s">
        <v>196</v>
      </c>
      <c r="D1367" s="138" t="s">
        <v>1219</v>
      </c>
      <c r="E1367" s="138" t="s">
        <v>1220</v>
      </c>
      <c r="F1367" s="138"/>
      <c r="G1367" s="138" t="s">
        <v>211</v>
      </c>
      <c r="H1367" s="138"/>
      <c r="I1367" s="138" t="s">
        <v>195</v>
      </c>
      <c r="J1367" s="138">
        <v>2040</v>
      </c>
      <c r="K1367" s="139">
        <v>2</v>
      </c>
    </row>
    <row r="1368" spans="1:11" x14ac:dyDescent="0.25">
      <c r="A1368" s="138" t="s">
        <v>1428</v>
      </c>
      <c r="B1368" s="138" t="s">
        <v>1429</v>
      </c>
      <c r="C1368" s="138" t="s">
        <v>196</v>
      </c>
      <c r="D1368" s="138" t="s">
        <v>1219</v>
      </c>
      <c r="E1368" s="138" t="s">
        <v>1220</v>
      </c>
      <c r="F1368" s="138"/>
      <c r="G1368" s="138" t="s">
        <v>211</v>
      </c>
      <c r="H1368" s="138"/>
      <c r="I1368" s="138" t="s">
        <v>195</v>
      </c>
      <c r="J1368" s="138">
        <v>2050</v>
      </c>
      <c r="K1368" s="139">
        <v>2</v>
      </c>
    </row>
    <row r="1369" spans="1:11" x14ac:dyDescent="0.25">
      <c r="A1369" s="138" t="s">
        <v>1428</v>
      </c>
      <c r="B1369" s="138" t="s">
        <v>1429</v>
      </c>
      <c r="C1369" s="138" t="s">
        <v>196</v>
      </c>
      <c r="D1369" s="138" t="s">
        <v>216</v>
      </c>
      <c r="E1369" s="138" t="s">
        <v>203</v>
      </c>
      <c r="F1369" s="138"/>
      <c r="G1369" s="138" t="s">
        <v>1396</v>
      </c>
      <c r="H1369" s="138" t="s">
        <v>1120</v>
      </c>
      <c r="I1369" s="138" t="s">
        <v>990</v>
      </c>
      <c r="J1369" s="138">
        <v>2020</v>
      </c>
      <c r="K1369" s="139">
        <v>20</v>
      </c>
    </row>
    <row r="1370" spans="1:11" x14ac:dyDescent="0.25">
      <c r="A1370" s="138" t="s">
        <v>1428</v>
      </c>
      <c r="B1370" s="138" t="s">
        <v>1429</v>
      </c>
      <c r="C1370" s="138" t="s">
        <v>196</v>
      </c>
      <c r="D1370" s="138" t="s">
        <v>216</v>
      </c>
      <c r="E1370" s="138" t="s">
        <v>203</v>
      </c>
      <c r="F1370" s="138"/>
      <c r="G1370" s="138" t="s">
        <v>1396</v>
      </c>
      <c r="H1370" s="138" t="s">
        <v>1120</v>
      </c>
      <c r="I1370" s="138" t="s">
        <v>990</v>
      </c>
      <c r="J1370" s="138">
        <v>2050</v>
      </c>
      <c r="K1370" s="139">
        <v>25</v>
      </c>
    </row>
    <row r="1371" spans="1:11" x14ac:dyDescent="0.25">
      <c r="A1371" s="138" t="s">
        <v>1428</v>
      </c>
      <c r="B1371" s="138" t="s">
        <v>1429</v>
      </c>
      <c r="C1371" s="138" t="s">
        <v>196</v>
      </c>
      <c r="D1371" s="138" t="s">
        <v>216</v>
      </c>
      <c r="E1371" s="138" t="s">
        <v>203</v>
      </c>
      <c r="F1371" s="138"/>
      <c r="G1371" s="138" t="s">
        <v>1396</v>
      </c>
      <c r="H1371" s="138" t="s">
        <v>1120</v>
      </c>
      <c r="I1371" s="138" t="s">
        <v>991</v>
      </c>
      <c r="J1371" s="138">
        <v>2020</v>
      </c>
      <c r="K1371" s="139">
        <v>20</v>
      </c>
    </row>
    <row r="1372" spans="1:11" x14ac:dyDescent="0.25">
      <c r="A1372" s="138" t="s">
        <v>1428</v>
      </c>
      <c r="B1372" s="138" t="s">
        <v>1429</v>
      </c>
      <c r="C1372" s="138" t="s">
        <v>196</v>
      </c>
      <c r="D1372" s="138" t="s">
        <v>216</v>
      </c>
      <c r="E1372" s="138" t="s">
        <v>203</v>
      </c>
      <c r="F1372" s="138"/>
      <c r="G1372" s="138" t="s">
        <v>1396</v>
      </c>
      <c r="H1372" s="138" t="s">
        <v>1120</v>
      </c>
      <c r="I1372" s="138" t="s">
        <v>991</v>
      </c>
      <c r="J1372" s="138">
        <v>2050</v>
      </c>
      <c r="K1372" s="139">
        <v>30</v>
      </c>
    </row>
    <row r="1373" spans="1:11" x14ac:dyDescent="0.25">
      <c r="A1373" s="138" t="s">
        <v>1428</v>
      </c>
      <c r="B1373" s="138" t="s">
        <v>1429</v>
      </c>
      <c r="C1373" s="138" t="s">
        <v>196</v>
      </c>
      <c r="D1373" s="138" t="s">
        <v>216</v>
      </c>
      <c r="E1373" s="138" t="s">
        <v>203</v>
      </c>
      <c r="F1373" s="138"/>
      <c r="G1373" s="138" t="s">
        <v>1396</v>
      </c>
      <c r="H1373" s="138" t="s">
        <v>1120</v>
      </c>
      <c r="I1373" s="138" t="s">
        <v>195</v>
      </c>
      <c r="J1373" s="138">
        <v>2020</v>
      </c>
      <c r="K1373" s="139">
        <v>20</v>
      </c>
    </row>
    <row r="1374" spans="1:11" x14ac:dyDescent="0.25">
      <c r="A1374" s="138" t="s">
        <v>1428</v>
      </c>
      <c r="B1374" s="138" t="s">
        <v>1429</v>
      </c>
      <c r="C1374" s="138" t="s">
        <v>196</v>
      </c>
      <c r="D1374" s="138" t="s">
        <v>216</v>
      </c>
      <c r="E1374" s="138" t="s">
        <v>203</v>
      </c>
      <c r="F1374" s="138"/>
      <c r="G1374" s="138" t="s">
        <v>1396</v>
      </c>
      <c r="H1374" s="138" t="s">
        <v>1120</v>
      </c>
      <c r="I1374" s="138" t="s">
        <v>195</v>
      </c>
      <c r="J1374" s="138">
        <v>2030</v>
      </c>
      <c r="K1374" s="139">
        <v>25</v>
      </c>
    </row>
    <row r="1375" spans="1:11" x14ac:dyDescent="0.25">
      <c r="A1375" s="138" t="s">
        <v>1428</v>
      </c>
      <c r="B1375" s="138" t="s">
        <v>1429</v>
      </c>
      <c r="C1375" s="138" t="s">
        <v>196</v>
      </c>
      <c r="D1375" s="138" t="s">
        <v>216</v>
      </c>
      <c r="E1375" s="138" t="s">
        <v>203</v>
      </c>
      <c r="F1375" s="138"/>
      <c r="G1375" s="138" t="s">
        <v>1396</v>
      </c>
      <c r="H1375" s="138" t="s">
        <v>1120</v>
      </c>
      <c r="I1375" s="138" t="s">
        <v>195</v>
      </c>
      <c r="J1375" s="138">
        <v>2040</v>
      </c>
      <c r="K1375" s="139">
        <v>28</v>
      </c>
    </row>
    <row r="1376" spans="1:11" x14ac:dyDescent="0.25">
      <c r="A1376" s="138" t="s">
        <v>1428</v>
      </c>
      <c r="B1376" s="138" t="s">
        <v>1429</v>
      </c>
      <c r="C1376" s="138" t="s">
        <v>196</v>
      </c>
      <c r="D1376" s="138" t="s">
        <v>216</v>
      </c>
      <c r="E1376" s="138" t="s">
        <v>203</v>
      </c>
      <c r="F1376" s="138"/>
      <c r="G1376" s="138" t="s">
        <v>1396</v>
      </c>
      <c r="H1376" s="138" t="s">
        <v>1120</v>
      </c>
      <c r="I1376" s="138" t="s">
        <v>195</v>
      </c>
      <c r="J1376" s="138">
        <v>2050</v>
      </c>
      <c r="K1376" s="139">
        <v>30</v>
      </c>
    </row>
    <row r="1377" spans="1:11" x14ac:dyDescent="0.25">
      <c r="A1377" s="138" t="s">
        <v>1428</v>
      </c>
      <c r="B1377" s="138" t="s">
        <v>1429</v>
      </c>
      <c r="C1377" s="138" t="s">
        <v>196</v>
      </c>
      <c r="D1377" s="138" t="s">
        <v>1397</v>
      </c>
      <c r="E1377" s="138" t="s">
        <v>215</v>
      </c>
      <c r="F1377" s="138"/>
      <c r="G1377" s="138"/>
      <c r="H1377" s="138"/>
      <c r="I1377" s="138" t="s">
        <v>990</v>
      </c>
      <c r="J1377" s="138">
        <v>2020</v>
      </c>
      <c r="K1377" s="139">
        <v>100</v>
      </c>
    </row>
    <row r="1378" spans="1:11" x14ac:dyDescent="0.25">
      <c r="A1378" s="138" t="s">
        <v>1428</v>
      </c>
      <c r="B1378" s="138" t="s">
        <v>1429</v>
      </c>
      <c r="C1378" s="138" t="s">
        <v>196</v>
      </c>
      <c r="D1378" s="138" t="s">
        <v>1397</v>
      </c>
      <c r="E1378" s="138" t="s">
        <v>215</v>
      </c>
      <c r="F1378" s="138"/>
      <c r="G1378" s="138"/>
      <c r="H1378" s="138"/>
      <c r="I1378" s="138" t="s">
        <v>990</v>
      </c>
      <c r="J1378" s="138">
        <v>2050</v>
      </c>
      <c r="K1378" s="139">
        <v>100</v>
      </c>
    </row>
    <row r="1379" spans="1:11" x14ac:dyDescent="0.25">
      <c r="A1379" s="138" t="s">
        <v>1428</v>
      </c>
      <c r="B1379" s="138" t="s">
        <v>1429</v>
      </c>
      <c r="C1379" s="138" t="s">
        <v>196</v>
      </c>
      <c r="D1379" s="138" t="s">
        <v>1397</v>
      </c>
      <c r="E1379" s="138" t="s">
        <v>215</v>
      </c>
      <c r="F1379" s="138"/>
      <c r="G1379" s="138"/>
      <c r="H1379" s="138"/>
      <c r="I1379" s="138" t="s">
        <v>991</v>
      </c>
      <c r="J1379" s="138">
        <v>2020</v>
      </c>
      <c r="K1379" s="139">
        <v>100</v>
      </c>
    </row>
    <row r="1380" spans="1:11" x14ac:dyDescent="0.25">
      <c r="A1380" s="138" t="s">
        <v>1428</v>
      </c>
      <c r="B1380" s="138" t="s">
        <v>1429</v>
      </c>
      <c r="C1380" s="138" t="s">
        <v>196</v>
      </c>
      <c r="D1380" s="138" t="s">
        <v>1397</v>
      </c>
      <c r="E1380" s="138" t="s">
        <v>215</v>
      </c>
      <c r="F1380" s="138"/>
      <c r="G1380" s="138"/>
      <c r="H1380" s="138"/>
      <c r="I1380" s="138" t="s">
        <v>991</v>
      </c>
      <c r="J1380" s="138">
        <v>2050</v>
      </c>
      <c r="K1380" s="139">
        <v>100</v>
      </c>
    </row>
    <row r="1381" spans="1:11" x14ac:dyDescent="0.25">
      <c r="A1381" s="138" t="s">
        <v>1428</v>
      </c>
      <c r="B1381" s="138" t="s">
        <v>1429</v>
      </c>
      <c r="C1381" s="138" t="s">
        <v>196</v>
      </c>
      <c r="D1381" s="138" t="s">
        <v>1397</v>
      </c>
      <c r="E1381" s="138" t="s">
        <v>215</v>
      </c>
      <c r="F1381" s="138"/>
      <c r="G1381" s="138"/>
      <c r="H1381" s="138"/>
      <c r="I1381" s="138" t="s">
        <v>195</v>
      </c>
      <c r="J1381" s="138">
        <v>2020</v>
      </c>
      <c r="K1381" s="139">
        <v>100</v>
      </c>
    </row>
    <row r="1382" spans="1:11" x14ac:dyDescent="0.25">
      <c r="A1382" s="138" t="s">
        <v>1428</v>
      </c>
      <c r="B1382" s="138" t="s">
        <v>1429</v>
      </c>
      <c r="C1382" s="138" t="s">
        <v>196</v>
      </c>
      <c r="D1382" s="138" t="s">
        <v>1397</v>
      </c>
      <c r="E1382" s="138" t="s">
        <v>215</v>
      </c>
      <c r="F1382" s="138"/>
      <c r="G1382" s="138"/>
      <c r="H1382" s="138"/>
      <c r="I1382" s="138" t="s">
        <v>195</v>
      </c>
      <c r="J1382" s="138">
        <v>2030</v>
      </c>
      <c r="K1382" s="139">
        <v>100</v>
      </c>
    </row>
    <row r="1383" spans="1:11" x14ac:dyDescent="0.25">
      <c r="A1383" s="138" t="s">
        <v>1428</v>
      </c>
      <c r="B1383" s="138" t="s">
        <v>1429</v>
      </c>
      <c r="C1383" s="138" t="s">
        <v>196</v>
      </c>
      <c r="D1383" s="138" t="s">
        <v>1397</v>
      </c>
      <c r="E1383" s="138" t="s">
        <v>215</v>
      </c>
      <c r="F1383" s="138"/>
      <c r="G1383" s="138"/>
      <c r="H1383" s="138"/>
      <c r="I1383" s="138" t="s">
        <v>195</v>
      </c>
      <c r="J1383" s="138">
        <v>2040</v>
      </c>
      <c r="K1383" s="139">
        <v>100</v>
      </c>
    </row>
    <row r="1384" spans="1:11" x14ac:dyDescent="0.25">
      <c r="A1384" s="138" t="s">
        <v>1428</v>
      </c>
      <c r="B1384" s="138" t="s">
        <v>1429</v>
      </c>
      <c r="C1384" s="138" t="s">
        <v>196</v>
      </c>
      <c r="D1384" s="138" t="s">
        <v>1397</v>
      </c>
      <c r="E1384" s="138" t="s">
        <v>215</v>
      </c>
      <c r="F1384" s="138"/>
      <c r="G1384" s="138"/>
      <c r="H1384" s="138"/>
      <c r="I1384" s="138" t="s">
        <v>195</v>
      </c>
      <c r="J1384" s="138">
        <v>2050</v>
      </c>
      <c r="K1384" s="139">
        <v>100</v>
      </c>
    </row>
    <row r="1385" spans="1:11" x14ac:dyDescent="0.25">
      <c r="A1385" s="138" t="s">
        <v>1428</v>
      </c>
      <c r="B1385" s="138" t="s">
        <v>1429</v>
      </c>
      <c r="C1385" s="138" t="s">
        <v>196</v>
      </c>
      <c r="D1385" s="138" t="s">
        <v>1398</v>
      </c>
      <c r="E1385" s="138" t="s">
        <v>1399</v>
      </c>
      <c r="F1385" s="138"/>
      <c r="G1385" s="138" t="s">
        <v>1400</v>
      </c>
      <c r="H1385" s="138"/>
      <c r="I1385" s="138" t="s">
        <v>990</v>
      </c>
      <c r="J1385" s="138">
        <v>2020</v>
      </c>
      <c r="K1385" s="139">
        <v>43200</v>
      </c>
    </row>
    <row r="1386" spans="1:11" x14ac:dyDescent="0.25">
      <c r="A1386" s="138" t="s">
        <v>1428</v>
      </c>
      <c r="B1386" s="138" t="s">
        <v>1429</v>
      </c>
      <c r="C1386" s="138" t="s">
        <v>196</v>
      </c>
      <c r="D1386" s="138" t="s">
        <v>1398</v>
      </c>
      <c r="E1386" s="138" t="s">
        <v>1399</v>
      </c>
      <c r="F1386" s="138"/>
      <c r="G1386" s="138" t="s">
        <v>1400</v>
      </c>
      <c r="H1386" s="138"/>
      <c r="I1386" s="138" t="s">
        <v>990</v>
      </c>
      <c r="J1386" s="138">
        <v>2050</v>
      </c>
      <c r="K1386" s="139">
        <v>48960.000000000007</v>
      </c>
    </row>
    <row r="1387" spans="1:11" x14ac:dyDescent="0.25">
      <c r="A1387" s="138" t="s">
        <v>1428</v>
      </c>
      <c r="B1387" s="138" t="s">
        <v>1429</v>
      </c>
      <c r="C1387" s="138" t="s">
        <v>196</v>
      </c>
      <c r="D1387" s="138" t="s">
        <v>1398</v>
      </c>
      <c r="E1387" s="138" t="s">
        <v>1399</v>
      </c>
      <c r="F1387" s="138"/>
      <c r="G1387" s="138" t="s">
        <v>1400</v>
      </c>
      <c r="H1387" s="138"/>
      <c r="I1387" s="138" t="s">
        <v>991</v>
      </c>
      <c r="J1387" s="138">
        <v>2020</v>
      </c>
      <c r="K1387" s="139">
        <v>46080</v>
      </c>
    </row>
    <row r="1388" spans="1:11" x14ac:dyDescent="0.25">
      <c r="A1388" s="138" t="s">
        <v>1428</v>
      </c>
      <c r="B1388" s="138" t="s">
        <v>1429</v>
      </c>
      <c r="C1388" s="138" t="s">
        <v>196</v>
      </c>
      <c r="D1388" s="138" t="s">
        <v>1398</v>
      </c>
      <c r="E1388" s="138" t="s">
        <v>1399</v>
      </c>
      <c r="F1388" s="138"/>
      <c r="G1388" s="138" t="s">
        <v>1400</v>
      </c>
      <c r="H1388" s="138"/>
      <c r="I1388" s="138" t="s">
        <v>991</v>
      </c>
      <c r="J1388" s="138">
        <v>2050</v>
      </c>
      <c r="K1388" s="139">
        <v>50399.999999999993</v>
      </c>
    </row>
    <row r="1389" spans="1:11" x14ac:dyDescent="0.25">
      <c r="A1389" s="138" t="s">
        <v>1428</v>
      </c>
      <c r="B1389" s="138" t="s">
        <v>1429</v>
      </c>
      <c r="C1389" s="138" t="s">
        <v>196</v>
      </c>
      <c r="D1389" s="138" t="s">
        <v>1398</v>
      </c>
      <c r="E1389" s="138" t="s">
        <v>1399</v>
      </c>
      <c r="F1389" s="138"/>
      <c r="G1389" s="138" t="s">
        <v>1400</v>
      </c>
      <c r="H1389" s="138"/>
      <c r="I1389" s="138" t="s">
        <v>195</v>
      </c>
      <c r="J1389" s="138">
        <v>2020</v>
      </c>
      <c r="K1389" s="139">
        <v>41760</v>
      </c>
    </row>
    <row r="1390" spans="1:11" x14ac:dyDescent="0.25">
      <c r="A1390" s="138" t="s">
        <v>1428</v>
      </c>
      <c r="B1390" s="138" t="s">
        <v>1429</v>
      </c>
      <c r="C1390" s="138" t="s">
        <v>196</v>
      </c>
      <c r="D1390" s="138" t="s">
        <v>1398</v>
      </c>
      <c r="E1390" s="138" t="s">
        <v>1399</v>
      </c>
      <c r="F1390" s="138"/>
      <c r="G1390" s="138" t="s">
        <v>1400</v>
      </c>
      <c r="H1390" s="138"/>
      <c r="I1390" s="138" t="s">
        <v>195</v>
      </c>
      <c r="J1390" s="138">
        <v>2030</v>
      </c>
      <c r="K1390" s="139">
        <v>47160</v>
      </c>
    </row>
    <row r="1391" spans="1:11" x14ac:dyDescent="0.25">
      <c r="A1391" s="138" t="s">
        <v>1428</v>
      </c>
      <c r="B1391" s="138" t="s">
        <v>1429</v>
      </c>
      <c r="C1391" s="138" t="s">
        <v>196</v>
      </c>
      <c r="D1391" s="138" t="s">
        <v>1398</v>
      </c>
      <c r="E1391" s="138" t="s">
        <v>1399</v>
      </c>
      <c r="F1391" s="138"/>
      <c r="G1391" s="138" t="s">
        <v>1400</v>
      </c>
      <c r="H1391" s="138"/>
      <c r="I1391" s="138" t="s">
        <v>195</v>
      </c>
      <c r="J1391" s="138">
        <v>2040</v>
      </c>
      <c r="K1391" s="139">
        <v>48960.000000000007</v>
      </c>
    </row>
    <row r="1392" spans="1:11" x14ac:dyDescent="0.25">
      <c r="A1392" s="138" t="s">
        <v>1428</v>
      </c>
      <c r="B1392" s="138" t="s">
        <v>1429</v>
      </c>
      <c r="C1392" s="138" t="s">
        <v>196</v>
      </c>
      <c r="D1392" s="138" t="s">
        <v>1398</v>
      </c>
      <c r="E1392" s="138" t="s">
        <v>1399</v>
      </c>
      <c r="F1392" s="138"/>
      <c r="G1392" s="138" t="s">
        <v>1400</v>
      </c>
      <c r="H1392" s="138"/>
      <c r="I1392" s="138" t="s">
        <v>195</v>
      </c>
      <c r="J1392" s="138">
        <v>2050</v>
      </c>
      <c r="K1392" s="139">
        <v>50760</v>
      </c>
    </row>
    <row r="1393" spans="1:11" x14ac:dyDescent="0.25">
      <c r="A1393" s="138" t="s">
        <v>1428</v>
      </c>
      <c r="B1393" s="138" t="s">
        <v>1429</v>
      </c>
      <c r="C1393" s="138" t="s">
        <v>196</v>
      </c>
      <c r="D1393" s="138" t="s">
        <v>1401</v>
      </c>
      <c r="E1393" s="138" t="s">
        <v>1395</v>
      </c>
      <c r="F1393" s="138"/>
      <c r="G1393" s="138"/>
      <c r="H1393" s="138"/>
      <c r="I1393" s="138" t="s">
        <v>990</v>
      </c>
      <c r="J1393" s="138">
        <v>2020</v>
      </c>
      <c r="K1393" s="139">
        <v>162.01620162016201</v>
      </c>
    </row>
    <row r="1394" spans="1:11" x14ac:dyDescent="0.25">
      <c r="A1394" s="138" t="s">
        <v>1428</v>
      </c>
      <c r="B1394" s="138" t="s">
        <v>1429</v>
      </c>
      <c r="C1394" s="138" t="s">
        <v>196</v>
      </c>
      <c r="D1394" s="138" t="s">
        <v>1401</v>
      </c>
      <c r="E1394" s="138" t="s">
        <v>1395</v>
      </c>
      <c r="F1394" s="138"/>
      <c r="G1394" s="138"/>
      <c r="H1394" s="138"/>
      <c r="I1394" s="138" t="s">
        <v>990</v>
      </c>
      <c r="J1394" s="138">
        <v>2050</v>
      </c>
      <c r="K1394" s="139">
        <v>183.6183618361836</v>
      </c>
    </row>
    <row r="1395" spans="1:11" x14ac:dyDescent="0.25">
      <c r="A1395" s="138" t="s">
        <v>1428</v>
      </c>
      <c r="B1395" s="138" t="s">
        <v>1429</v>
      </c>
      <c r="C1395" s="138" t="s">
        <v>196</v>
      </c>
      <c r="D1395" s="138" t="s">
        <v>1401</v>
      </c>
      <c r="E1395" s="138" t="s">
        <v>1395</v>
      </c>
      <c r="F1395" s="138"/>
      <c r="G1395" s="138"/>
      <c r="H1395" s="138"/>
      <c r="I1395" s="138" t="s">
        <v>991</v>
      </c>
      <c r="J1395" s="138">
        <v>2020</v>
      </c>
      <c r="K1395" s="139">
        <v>172.81728172817279</v>
      </c>
    </row>
    <row r="1396" spans="1:11" x14ac:dyDescent="0.25">
      <c r="A1396" s="138" t="s">
        <v>1428</v>
      </c>
      <c r="B1396" s="138" t="s">
        <v>1429</v>
      </c>
      <c r="C1396" s="138" t="s">
        <v>196</v>
      </c>
      <c r="D1396" s="138" t="s">
        <v>1401</v>
      </c>
      <c r="E1396" s="138" t="s">
        <v>1395</v>
      </c>
      <c r="F1396" s="138"/>
      <c r="G1396" s="138"/>
      <c r="H1396" s="138"/>
      <c r="I1396" s="138" t="s">
        <v>991</v>
      </c>
      <c r="J1396" s="138">
        <v>2050</v>
      </c>
      <c r="K1396" s="139">
        <v>189.018901890189</v>
      </c>
    </row>
    <row r="1397" spans="1:11" x14ac:dyDescent="0.25">
      <c r="A1397" s="138" t="s">
        <v>1428</v>
      </c>
      <c r="B1397" s="138" t="s">
        <v>1429</v>
      </c>
      <c r="C1397" s="138" t="s">
        <v>196</v>
      </c>
      <c r="D1397" s="138" t="s">
        <v>1401</v>
      </c>
      <c r="E1397" s="138" t="s">
        <v>1395</v>
      </c>
      <c r="F1397" s="138"/>
      <c r="G1397" s="138"/>
      <c r="H1397" s="138"/>
      <c r="I1397" s="138" t="s">
        <v>195</v>
      </c>
      <c r="J1397" s="138">
        <v>2020</v>
      </c>
      <c r="K1397" s="139">
        <v>156.6156615661566</v>
      </c>
    </row>
    <row r="1398" spans="1:11" x14ac:dyDescent="0.25">
      <c r="A1398" s="138" t="s">
        <v>1428</v>
      </c>
      <c r="B1398" s="138" t="s">
        <v>1429</v>
      </c>
      <c r="C1398" s="138" t="s">
        <v>196</v>
      </c>
      <c r="D1398" s="138" t="s">
        <v>1401</v>
      </c>
      <c r="E1398" s="138" t="s">
        <v>1395</v>
      </c>
      <c r="F1398" s="138"/>
      <c r="G1398" s="138"/>
      <c r="H1398" s="138"/>
      <c r="I1398" s="138" t="s">
        <v>195</v>
      </c>
      <c r="J1398" s="138">
        <v>2030</v>
      </c>
      <c r="K1398" s="139">
        <v>176.86768676867689</v>
      </c>
    </row>
    <row r="1399" spans="1:11" x14ac:dyDescent="0.25">
      <c r="A1399" s="138" t="s">
        <v>1428</v>
      </c>
      <c r="B1399" s="138" t="s">
        <v>1429</v>
      </c>
      <c r="C1399" s="138" t="s">
        <v>196</v>
      </c>
      <c r="D1399" s="138" t="s">
        <v>1401</v>
      </c>
      <c r="E1399" s="138" t="s">
        <v>1395</v>
      </c>
      <c r="F1399" s="138"/>
      <c r="G1399" s="138"/>
      <c r="H1399" s="138"/>
      <c r="I1399" s="138" t="s">
        <v>195</v>
      </c>
      <c r="J1399" s="138">
        <v>2040</v>
      </c>
      <c r="K1399" s="139">
        <v>183.6183618361836</v>
      </c>
    </row>
    <row r="1400" spans="1:11" x14ac:dyDescent="0.25">
      <c r="A1400" s="138" t="s">
        <v>1428</v>
      </c>
      <c r="B1400" s="138" t="s">
        <v>1429</v>
      </c>
      <c r="C1400" s="138" t="s">
        <v>196</v>
      </c>
      <c r="D1400" s="138" t="s">
        <v>1401</v>
      </c>
      <c r="E1400" s="138" t="s">
        <v>1395</v>
      </c>
      <c r="F1400" s="138"/>
      <c r="G1400" s="138"/>
      <c r="H1400" s="138"/>
      <c r="I1400" s="138" t="s">
        <v>195</v>
      </c>
      <c r="J1400" s="138">
        <v>2050</v>
      </c>
      <c r="K1400" s="139">
        <v>190.36903690369039</v>
      </c>
    </row>
    <row r="1401" spans="1:11" x14ac:dyDescent="0.25">
      <c r="A1401" s="138" t="s">
        <v>1428</v>
      </c>
      <c r="B1401" s="138" t="s">
        <v>1429</v>
      </c>
      <c r="C1401" s="138" t="s">
        <v>196</v>
      </c>
      <c r="D1401" s="138" t="s">
        <v>1402</v>
      </c>
      <c r="E1401" s="138" t="s">
        <v>1391</v>
      </c>
      <c r="F1401" s="138"/>
      <c r="G1401" s="138" t="s">
        <v>428</v>
      </c>
      <c r="H1401" s="138"/>
      <c r="I1401" s="138" t="s">
        <v>990</v>
      </c>
      <c r="J1401" s="138">
        <v>2020</v>
      </c>
      <c r="K1401" s="139">
        <v>10.927092709270919</v>
      </c>
    </row>
    <row r="1402" spans="1:11" x14ac:dyDescent="0.25">
      <c r="A1402" s="138" t="s">
        <v>1428</v>
      </c>
      <c r="B1402" s="138" t="s">
        <v>1429</v>
      </c>
      <c r="C1402" s="138" t="s">
        <v>196</v>
      </c>
      <c r="D1402" s="138" t="s">
        <v>1402</v>
      </c>
      <c r="E1402" s="138" t="s">
        <v>1391</v>
      </c>
      <c r="F1402" s="138"/>
      <c r="G1402" s="138" t="s">
        <v>428</v>
      </c>
      <c r="H1402" s="138"/>
      <c r="I1402" s="138" t="s">
        <v>990</v>
      </c>
      <c r="J1402" s="138">
        <v>2050</v>
      </c>
      <c r="K1402" s="139">
        <v>12.38403840384038</v>
      </c>
    </row>
    <row r="1403" spans="1:11" x14ac:dyDescent="0.25">
      <c r="A1403" s="138" t="s">
        <v>1428</v>
      </c>
      <c r="B1403" s="138" t="s">
        <v>1429</v>
      </c>
      <c r="C1403" s="138" t="s">
        <v>196</v>
      </c>
      <c r="D1403" s="138" t="s">
        <v>1402</v>
      </c>
      <c r="E1403" s="138" t="s">
        <v>1391</v>
      </c>
      <c r="F1403" s="138"/>
      <c r="G1403" s="138" t="s">
        <v>428</v>
      </c>
      <c r="H1403" s="138"/>
      <c r="I1403" s="138" t="s">
        <v>991</v>
      </c>
      <c r="J1403" s="138">
        <v>2020</v>
      </c>
      <c r="K1403" s="139">
        <v>11.65556555655567</v>
      </c>
    </row>
    <row r="1404" spans="1:11" x14ac:dyDescent="0.25">
      <c r="A1404" s="138" t="s">
        <v>1428</v>
      </c>
      <c r="B1404" s="138" t="s">
        <v>1429</v>
      </c>
      <c r="C1404" s="138" t="s">
        <v>196</v>
      </c>
      <c r="D1404" s="138" t="s">
        <v>1402</v>
      </c>
      <c r="E1404" s="138" t="s">
        <v>1391</v>
      </c>
      <c r="F1404" s="138"/>
      <c r="G1404" s="138" t="s">
        <v>428</v>
      </c>
      <c r="H1404" s="138"/>
      <c r="I1404" s="138" t="s">
        <v>991</v>
      </c>
      <c r="J1404" s="138">
        <v>2050</v>
      </c>
      <c r="K1404" s="139">
        <v>12.748274827482749</v>
      </c>
    </row>
    <row r="1405" spans="1:11" x14ac:dyDescent="0.25">
      <c r="A1405" s="138" t="s">
        <v>1428</v>
      </c>
      <c r="B1405" s="138" t="s">
        <v>1429</v>
      </c>
      <c r="C1405" s="138" t="s">
        <v>196</v>
      </c>
      <c r="D1405" s="138" t="s">
        <v>1402</v>
      </c>
      <c r="E1405" s="138" t="s">
        <v>1391</v>
      </c>
      <c r="F1405" s="138"/>
      <c r="G1405" s="138" t="s">
        <v>428</v>
      </c>
      <c r="H1405" s="138"/>
      <c r="I1405" s="138" t="s">
        <v>195</v>
      </c>
      <c r="J1405" s="138">
        <v>2020</v>
      </c>
      <c r="K1405" s="139">
        <v>10.562856285628561</v>
      </c>
    </row>
    <row r="1406" spans="1:11" x14ac:dyDescent="0.25">
      <c r="A1406" s="138" t="s">
        <v>1428</v>
      </c>
      <c r="B1406" s="138" t="s">
        <v>1429</v>
      </c>
      <c r="C1406" s="138" t="s">
        <v>196</v>
      </c>
      <c r="D1406" s="138" t="s">
        <v>1402</v>
      </c>
      <c r="E1406" s="138" t="s">
        <v>1391</v>
      </c>
      <c r="F1406" s="138"/>
      <c r="G1406" s="138" t="s">
        <v>428</v>
      </c>
      <c r="H1406" s="138"/>
      <c r="I1406" s="138" t="s">
        <v>195</v>
      </c>
      <c r="J1406" s="138">
        <v>2030</v>
      </c>
      <c r="K1406" s="139">
        <v>11.92874287428744</v>
      </c>
    </row>
    <row r="1407" spans="1:11" x14ac:dyDescent="0.25">
      <c r="A1407" s="138" t="s">
        <v>1428</v>
      </c>
      <c r="B1407" s="138" t="s">
        <v>1429</v>
      </c>
      <c r="C1407" s="138" t="s">
        <v>196</v>
      </c>
      <c r="D1407" s="138" t="s">
        <v>1402</v>
      </c>
      <c r="E1407" s="138" t="s">
        <v>1391</v>
      </c>
      <c r="F1407" s="138"/>
      <c r="G1407" s="138" t="s">
        <v>428</v>
      </c>
      <c r="H1407" s="138"/>
      <c r="I1407" s="138" t="s">
        <v>195</v>
      </c>
      <c r="J1407" s="138">
        <v>2040</v>
      </c>
      <c r="K1407" s="139">
        <v>12.38403840384038</v>
      </c>
    </row>
    <row r="1408" spans="1:11" x14ac:dyDescent="0.25">
      <c r="A1408" s="138" t="s">
        <v>1428</v>
      </c>
      <c r="B1408" s="138" t="s">
        <v>1429</v>
      </c>
      <c r="C1408" s="138" t="s">
        <v>196</v>
      </c>
      <c r="D1408" s="138" t="s">
        <v>1402</v>
      </c>
      <c r="E1408" s="138" t="s">
        <v>1391</v>
      </c>
      <c r="F1408" s="138"/>
      <c r="G1408" s="138" t="s">
        <v>428</v>
      </c>
      <c r="H1408" s="138"/>
      <c r="I1408" s="138" t="s">
        <v>195</v>
      </c>
      <c r="J1408" s="138">
        <v>2050</v>
      </c>
      <c r="K1408" s="139">
        <v>12.83933393339332</v>
      </c>
    </row>
    <row r="1409" spans="1:11" x14ac:dyDescent="0.25">
      <c r="A1409" s="138" t="s">
        <v>1428</v>
      </c>
      <c r="B1409" s="138" t="s">
        <v>1429</v>
      </c>
      <c r="C1409" s="138" t="s">
        <v>1403</v>
      </c>
      <c r="D1409" s="138" t="s">
        <v>1404</v>
      </c>
      <c r="E1409" s="138" t="s">
        <v>1206</v>
      </c>
      <c r="F1409" s="138"/>
      <c r="G1409" s="138" t="s">
        <v>345</v>
      </c>
      <c r="H1409" s="138"/>
      <c r="I1409" s="138" t="s">
        <v>990</v>
      </c>
      <c r="J1409" s="138">
        <v>2020</v>
      </c>
      <c r="K1409" s="139">
        <v>90</v>
      </c>
    </row>
    <row r="1410" spans="1:11" x14ac:dyDescent="0.25">
      <c r="A1410" s="138" t="s">
        <v>1428</v>
      </c>
      <c r="B1410" s="138" t="s">
        <v>1429</v>
      </c>
      <c r="C1410" s="138" t="s">
        <v>1403</v>
      </c>
      <c r="D1410" s="138" t="s">
        <v>1404</v>
      </c>
      <c r="E1410" s="138" t="s">
        <v>1206</v>
      </c>
      <c r="F1410" s="138"/>
      <c r="G1410" s="138" t="s">
        <v>345</v>
      </c>
      <c r="H1410" s="138"/>
      <c r="I1410" s="138" t="s">
        <v>990</v>
      </c>
      <c r="J1410" s="138">
        <v>2050</v>
      </c>
      <c r="K1410" s="139">
        <v>90</v>
      </c>
    </row>
    <row r="1411" spans="1:11" x14ac:dyDescent="0.25">
      <c r="A1411" s="138" t="s">
        <v>1428</v>
      </c>
      <c r="B1411" s="138" t="s">
        <v>1429</v>
      </c>
      <c r="C1411" s="138" t="s">
        <v>1403</v>
      </c>
      <c r="D1411" s="138" t="s">
        <v>1404</v>
      </c>
      <c r="E1411" s="138" t="s">
        <v>1206</v>
      </c>
      <c r="F1411" s="138"/>
      <c r="G1411" s="138" t="s">
        <v>345</v>
      </c>
      <c r="H1411" s="138"/>
      <c r="I1411" s="138" t="s">
        <v>991</v>
      </c>
      <c r="J1411" s="138">
        <v>2020</v>
      </c>
      <c r="K1411" s="139">
        <v>90</v>
      </c>
    </row>
    <row r="1412" spans="1:11" x14ac:dyDescent="0.25">
      <c r="A1412" s="138" t="s">
        <v>1428</v>
      </c>
      <c r="B1412" s="138" t="s">
        <v>1429</v>
      </c>
      <c r="C1412" s="138" t="s">
        <v>1403</v>
      </c>
      <c r="D1412" s="138" t="s">
        <v>1404</v>
      </c>
      <c r="E1412" s="138" t="s">
        <v>1206</v>
      </c>
      <c r="F1412" s="138"/>
      <c r="G1412" s="138" t="s">
        <v>345</v>
      </c>
      <c r="H1412" s="138"/>
      <c r="I1412" s="138" t="s">
        <v>991</v>
      </c>
      <c r="J1412" s="138">
        <v>2050</v>
      </c>
      <c r="K1412" s="139">
        <v>90</v>
      </c>
    </row>
    <row r="1413" spans="1:11" x14ac:dyDescent="0.25">
      <c r="A1413" s="138" t="s">
        <v>1428</v>
      </c>
      <c r="B1413" s="138" t="s">
        <v>1429</v>
      </c>
      <c r="C1413" s="138" t="s">
        <v>1403</v>
      </c>
      <c r="D1413" s="138" t="s">
        <v>1404</v>
      </c>
      <c r="E1413" s="138" t="s">
        <v>1206</v>
      </c>
      <c r="F1413" s="138"/>
      <c r="G1413" s="138" t="s">
        <v>345</v>
      </c>
      <c r="H1413" s="138"/>
      <c r="I1413" s="138" t="s">
        <v>195</v>
      </c>
      <c r="J1413" s="138">
        <v>2020</v>
      </c>
      <c r="K1413" s="139">
        <v>90</v>
      </c>
    </row>
    <row r="1414" spans="1:11" x14ac:dyDescent="0.25">
      <c r="A1414" s="138" t="s">
        <v>1428</v>
      </c>
      <c r="B1414" s="138" t="s">
        <v>1429</v>
      </c>
      <c r="C1414" s="138" t="s">
        <v>1403</v>
      </c>
      <c r="D1414" s="138" t="s">
        <v>1404</v>
      </c>
      <c r="E1414" s="138" t="s">
        <v>1206</v>
      </c>
      <c r="F1414" s="138"/>
      <c r="G1414" s="138" t="s">
        <v>345</v>
      </c>
      <c r="H1414" s="138"/>
      <c r="I1414" s="138" t="s">
        <v>195</v>
      </c>
      <c r="J1414" s="138">
        <v>2030</v>
      </c>
      <c r="K1414" s="139">
        <v>90</v>
      </c>
    </row>
    <row r="1415" spans="1:11" x14ac:dyDescent="0.25">
      <c r="A1415" s="138" t="s">
        <v>1428</v>
      </c>
      <c r="B1415" s="138" t="s">
        <v>1429</v>
      </c>
      <c r="C1415" s="138" t="s">
        <v>1403</v>
      </c>
      <c r="D1415" s="138" t="s">
        <v>1404</v>
      </c>
      <c r="E1415" s="138" t="s">
        <v>1206</v>
      </c>
      <c r="F1415" s="138"/>
      <c r="G1415" s="138" t="s">
        <v>345</v>
      </c>
      <c r="H1415" s="138"/>
      <c r="I1415" s="138" t="s">
        <v>195</v>
      </c>
      <c r="J1415" s="138">
        <v>2040</v>
      </c>
      <c r="K1415" s="139">
        <v>90</v>
      </c>
    </row>
    <row r="1416" spans="1:11" x14ac:dyDescent="0.25">
      <c r="A1416" s="138" t="s">
        <v>1428</v>
      </c>
      <c r="B1416" s="138" t="s">
        <v>1429</v>
      </c>
      <c r="C1416" s="138" t="s">
        <v>1403</v>
      </c>
      <c r="D1416" s="138" t="s">
        <v>1404</v>
      </c>
      <c r="E1416" s="138" t="s">
        <v>1206</v>
      </c>
      <c r="F1416" s="138"/>
      <c r="G1416" s="138" t="s">
        <v>345</v>
      </c>
      <c r="H1416" s="138"/>
      <c r="I1416" s="138" t="s">
        <v>195</v>
      </c>
      <c r="J1416" s="138">
        <v>2050</v>
      </c>
      <c r="K1416" s="139">
        <v>90</v>
      </c>
    </row>
    <row r="1417" spans="1:11" x14ac:dyDescent="0.25">
      <c r="A1417" s="138" t="s">
        <v>1428</v>
      </c>
      <c r="B1417" s="138" t="s">
        <v>1429</v>
      </c>
      <c r="C1417" s="138" t="s">
        <v>1403</v>
      </c>
      <c r="D1417" s="138" t="s">
        <v>1405</v>
      </c>
      <c r="E1417" s="138" t="s">
        <v>1206</v>
      </c>
      <c r="F1417" s="138"/>
      <c r="G1417" s="138" t="s">
        <v>345</v>
      </c>
      <c r="H1417" s="138"/>
      <c r="I1417" s="138" t="s">
        <v>990</v>
      </c>
      <c r="J1417" s="138">
        <v>2020</v>
      </c>
      <c r="K1417" s="139">
        <v>10</v>
      </c>
    </row>
    <row r="1418" spans="1:11" x14ac:dyDescent="0.25">
      <c r="A1418" s="138" t="s">
        <v>1428</v>
      </c>
      <c r="B1418" s="138" t="s">
        <v>1429</v>
      </c>
      <c r="C1418" s="138" t="s">
        <v>1403</v>
      </c>
      <c r="D1418" s="138" t="s">
        <v>1405</v>
      </c>
      <c r="E1418" s="138" t="s">
        <v>1206</v>
      </c>
      <c r="F1418" s="138"/>
      <c r="G1418" s="138" t="s">
        <v>345</v>
      </c>
      <c r="H1418" s="138"/>
      <c r="I1418" s="138" t="s">
        <v>990</v>
      </c>
      <c r="J1418" s="138">
        <v>2050</v>
      </c>
      <c r="K1418" s="139">
        <v>10</v>
      </c>
    </row>
    <row r="1419" spans="1:11" x14ac:dyDescent="0.25">
      <c r="A1419" s="138" t="s">
        <v>1428</v>
      </c>
      <c r="B1419" s="138" t="s">
        <v>1429</v>
      </c>
      <c r="C1419" s="138" t="s">
        <v>1403</v>
      </c>
      <c r="D1419" s="138" t="s">
        <v>1405</v>
      </c>
      <c r="E1419" s="138" t="s">
        <v>1206</v>
      </c>
      <c r="F1419" s="138"/>
      <c r="G1419" s="138" t="s">
        <v>345</v>
      </c>
      <c r="H1419" s="138"/>
      <c r="I1419" s="138" t="s">
        <v>991</v>
      </c>
      <c r="J1419" s="138">
        <v>2020</v>
      </c>
      <c r="K1419" s="139">
        <v>10</v>
      </c>
    </row>
    <row r="1420" spans="1:11" x14ac:dyDescent="0.25">
      <c r="A1420" s="138" t="s">
        <v>1428</v>
      </c>
      <c r="B1420" s="138" t="s">
        <v>1429</v>
      </c>
      <c r="C1420" s="138" t="s">
        <v>1403</v>
      </c>
      <c r="D1420" s="138" t="s">
        <v>1405</v>
      </c>
      <c r="E1420" s="138" t="s">
        <v>1206</v>
      </c>
      <c r="F1420" s="138"/>
      <c r="G1420" s="138" t="s">
        <v>345</v>
      </c>
      <c r="H1420" s="138"/>
      <c r="I1420" s="138" t="s">
        <v>991</v>
      </c>
      <c r="J1420" s="138">
        <v>2050</v>
      </c>
      <c r="K1420" s="139">
        <v>10</v>
      </c>
    </row>
    <row r="1421" spans="1:11" x14ac:dyDescent="0.25">
      <c r="A1421" s="138" t="s">
        <v>1428</v>
      </c>
      <c r="B1421" s="138" t="s">
        <v>1429</v>
      </c>
      <c r="C1421" s="138" t="s">
        <v>1403</v>
      </c>
      <c r="D1421" s="138" t="s">
        <v>1405</v>
      </c>
      <c r="E1421" s="138" t="s">
        <v>1206</v>
      </c>
      <c r="F1421" s="138"/>
      <c r="G1421" s="138" t="s">
        <v>345</v>
      </c>
      <c r="H1421" s="138"/>
      <c r="I1421" s="138" t="s">
        <v>195</v>
      </c>
      <c r="J1421" s="138">
        <v>2020</v>
      </c>
      <c r="K1421" s="139">
        <v>10</v>
      </c>
    </row>
    <row r="1422" spans="1:11" x14ac:dyDescent="0.25">
      <c r="A1422" s="138" t="s">
        <v>1428</v>
      </c>
      <c r="B1422" s="138" t="s">
        <v>1429</v>
      </c>
      <c r="C1422" s="138" t="s">
        <v>1403</v>
      </c>
      <c r="D1422" s="138" t="s">
        <v>1405</v>
      </c>
      <c r="E1422" s="138" t="s">
        <v>1206</v>
      </c>
      <c r="F1422" s="138"/>
      <c r="G1422" s="138" t="s">
        <v>345</v>
      </c>
      <c r="H1422" s="138"/>
      <c r="I1422" s="138" t="s">
        <v>195</v>
      </c>
      <c r="J1422" s="138">
        <v>2030</v>
      </c>
      <c r="K1422" s="139">
        <v>10</v>
      </c>
    </row>
    <row r="1423" spans="1:11" x14ac:dyDescent="0.25">
      <c r="A1423" s="138" t="s">
        <v>1428</v>
      </c>
      <c r="B1423" s="138" t="s">
        <v>1429</v>
      </c>
      <c r="C1423" s="138" t="s">
        <v>1403</v>
      </c>
      <c r="D1423" s="138" t="s">
        <v>1405</v>
      </c>
      <c r="E1423" s="138" t="s">
        <v>1206</v>
      </c>
      <c r="F1423" s="138"/>
      <c r="G1423" s="138" t="s">
        <v>345</v>
      </c>
      <c r="H1423" s="138"/>
      <c r="I1423" s="138" t="s">
        <v>195</v>
      </c>
      <c r="J1423" s="138">
        <v>2040</v>
      </c>
      <c r="K1423" s="139">
        <v>10</v>
      </c>
    </row>
    <row r="1424" spans="1:11" x14ac:dyDescent="0.25">
      <c r="A1424" s="138" t="s">
        <v>1428</v>
      </c>
      <c r="B1424" s="138" t="s">
        <v>1429</v>
      </c>
      <c r="C1424" s="138" t="s">
        <v>1403</v>
      </c>
      <c r="D1424" s="138" t="s">
        <v>1405</v>
      </c>
      <c r="E1424" s="138" t="s">
        <v>1206</v>
      </c>
      <c r="F1424" s="138"/>
      <c r="G1424" s="138" t="s">
        <v>345</v>
      </c>
      <c r="H1424" s="138"/>
      <c r="I1424" s="138" t="s">
        <v>195</v>
      </c>
      <c r="J1424" s="138">
        <v>2050</v>
      </c>
      <c r="K1424" s="139">
        <v>10</v>
      </c>
    </row>
    <row r="1425" spans="1:11" x14ac:dyDescent="0.25">
      <c r="A1425" s="138" t="s">
        <v>1428</v>
      </c>
      <c r="B1425" s="138" t="s">
        <v>1429</v>
      </c>
      <c r="C1425" s="138" t="s">
        <v>1403</v>
      </c>
      <c r="D1425" s="138" t="s">
        <v>1406</v>
      </c>
      <c r="E1425" s="138" t="s">
        <v>1407</v>
      </c>
      <c r="F1425" s="138"/>
      <c r="G1425" s="138" t="s">
        <v>1408</v>
      </c>
      <c r="H1425" s="138"/>
      <c r="I1425" s="138" t="s">
        <v>990</v>
      </c>
      <c r="J1425" s="138">
        <v>2020</v>
      </c>
      <c r="K1425" s="139">
        <v>4</v>
      </c>
    </row>
    <row r="1426" spans="1:11" x14ac:dyDescent="0.25">
      <c r="A1426" s="138" t="s">
        <v>1428</v>
      </c>
      <c r="B1426" s="138" t="s">
        <v>1429</v>
      </c>
      <c r="C1426" s="138" t="s">
        <v>1403</v>
      </c>
      <c r="D1426" s="138" t="s">
        <v>1406</v>
      </c>
      <c r="E1426" s="138" t="s">
        <v>1407</v>
      </c>
      <c r="F1426" s="138"/>
      <c r="G1426" s="138" t="s">
        <v>1408</v>
      </c>
      <c r="H1426" s="138"/>
      <c r="I1426" s="138" t="s">
        <v>990</v>
      </c>
      <c r="J1426" s="138">
        <v>2050</v>
      </c>
      <c r="K1426" s="139">
        <v>4</v>
      </c>
    </row>
    <row r="1427" spans="1:11" x14ac:dyDescent="0.25">
      <c r="A1427" s="138" t="s">
        <v>1428</v>
      </c>
      <c r="B1427" s="138" t="s">
        <v>1429</v>
      </c>
      <c r="C1427" s="138" t="s">
        <v>1403</v>
      </c>
      <c r="D1427" s="138" t="s">
        <v>1406</v>
      </c>
      <c r="E1427" s="138" t="s">
        <v>1407</v>
      </c>
      <c r="F1427" s="138"/>
      <c r="G1427" s="138" t="s">
        <v>1408</v>
      </c>
      <c r="H1427" s="138"/>
      <c r="I1427" s="138" t="s">
        <v>991</v>
      </c>
      <c r="J1427" s="138">
        <v>2020</v>
      </c>
      <c r="K1427" s="139">
        <v>4</v>
      </c>
    </row>
    <row r="1428" spans="1:11" x14ac:dyDescent="0.25">
      <c r="A1428" s="138" t="s">
        <v>1428</v>
      </c>
      <c r="B1428" s="138" t="s">
        <v>1429</v>
      </c>
      <c r="C1428" s="138" t="s">
        <v>1403</v>
      </c>
      <c r="D1428" s="138" t="s">
        <v>1406</v>
      </c>
      <c r="E1428" s="138" t="s">
        <v>1407</v>
      </c>
      <c r="F1428" s="138"/>
      <c r="G1428" s="138" t="s">
        <v>1408</v>
      </c>
      <c r="H1428" s="138"/>
      <c r="I1428" s="138" t="s">
        <v>991</v>
      </c>
      <c r="J1428" s="138">
        <v>2050</v>
      </c>
      <c r="K1428" s="139">
        <v>4</v>
      </c>
    </row>
    <row r="1429" spans="1:11" x14ac:dyDescent="0.25">
      <c r="A1429" s="138" t="s">
        <v>1428</v>
      </c>
      <c r="B1429" s="138" t="s">
        <v>1429</v>
      </c>
      <c r="C1429" s="138" t="s">
        <v>1403</v>
      </c>
      <c r="D1429" s="138" t="s">
        <v>1406</v>
      </c>
      <c r="E1429" s="138" t="s">
        <v>1407</v>
      </c>
      <c r="F1429" s="138"/>
      <c r="G1429" s="138" t="s">
        <v>1408</v>
      </c>
      <c r="H1429" s="138"/>
      <c r="I1429" s="138" t="s">
        <v>195</v>
      </c>
      <c r="J1429" s="138">
        <v>2020</v>
      </c>
      <c r="K1429" s="139">
        <v>4</v>
      </c>
    </row>
    <row r="1430" spans="1:11" x14ac:dyDescent="0.25">
      <c r="A1430" s="138" t="s">
        <v>1428</v>
      </c>
      <c r="B1430" s="138" t="s">
        <v>1429</v>
      </c>
      <c r="C1430" s="138" t="s">
        <v>1403</v>
      </c>
      <c r="D1430" s="138" t="s">
        <v>1406</v>
      </c>
      <c r="E1430" s="138" t="s">
        <v>1407</v>
      </c>
      <c r="F1430" s="138"/>
      <c r="G1430" s="138" t="s">
        <v>1408</v>
      </c>
      <c r="H1430" s="138"/>
      <c r="I1430" s="138" t="s">
        <v>195</v>
      </c>
      <c r="J1430" s="138">
        <v>2030</v>
      </c>
      <c r="K1430" s="139">
        <v>4</v>
      </c>
    </row>
    <row r="1431" spans="1:11" x14ac:dyDescent="0.25">
      <c r="A1431" s="138" t="s">
        <v>1428</v>
      </c>
      <c r="B1431" s="138" t="s">
        <v>1429</v>
      </c>
      <c r="C1431" s="138" t="s">
        <v>1403</v>
      </c>
      <c r="D1431" s="138" t="s">
        <v>1406</v>
      </c>
      <c r="E1431" s="138" t="s">
        <v>1407</v>
      </c>
      <c r="F1431" s="138"/>
      <c r="G1431" s="138" t="s">
        <v>1408</v>
      </c>
      <c r="H1431" s="138"/>
      <c r="I1431" s="138" t="s">
        <v>195</v>
      </c>
      <c r="J1431" s="138">
        <v>2040</v>
      </c>
      <c r="K1431" s="139">
        <v>4</v>
      </c>
    </row>
    <row r="1432" spans="1:11" x14ac:dyDescent="0.25">
      <c r="A1432" s="138" t="s">
        <v>1428</v>
      </c>
      <c r="B1432" s="138" t="s">
        <v>1429</v>
      </c>
      <c r="C1432" s="138" t="s">
        <v>1403</v>
      </c>
      <c r="D1432" s="138" t="s">
        <v>1406</v>
      </c>
      <c r="E1432" s="138" t="s">
        <v>1407</v>
      </c>
      <c r="F1432" s="138"/>
      <c r="G1432" s="138" t="s">
        <v>1408</v>
      </c>
      <c r="H1432" s="138"/>
      <c r="I1432" s="138" t="s">
        <v>195</v>
      </c>
      <c r="J1432" s="138">
        <v>2050</v>
      </c>
      <c r="K1432" s="139">
        <v>4</v>
      </c>
    </row>
    <row r="1433" spans="1:11" x14ac:dyDescent="0.25">
      <c r="A1433" s="138" t="s">
        <v>1428</v>
      </c>
      <c r="B1433" s="138" t="s">
        <v>1429</v>
      </c>
      <c r="C1433" s="138" t="s">
        <v>1403</v>
      </c>
      <c r="D1433" s="138" t="s">
        <v>1409</v>
      </c>
      <c r="E1433" s="138" t="s">
        <v>1410</v>
      </c>
      <c r="F1433" s="138"/>
      <c r="G1433" s="138" t="s">
        <v>1411</v>
      </c>
      <c r="H1433" s="138"/>
      <c r="I1433" s="138" t="s">
        <v>990</v>
      </c>
      <c r="J1433" s="138">
        <v>2020</v>
      </c>
      <c r="K1433" s="139">
        <v>700</v>
      </c>
    </row>
    <row r="1434" spans="1:11" x14ac:dyDescent="0.25">
      <c r="A1434" s="138" t="s">
        <v>1428</v>
      </c>
      <c r="B1434" s="138" t="s">
        <v>1429</v>
      </c>
      <c r="C1434" s="138" t="s">
        <v>1403</v>
      </c>
      <c r="D1434" s="138" t="s">
        <v>1409</v>
      </c>
      <c r="E1434" s="138" t="s">
        <v>1410</v>
      </c>
      <c r="F1434" s="138"/>
      <c r="G1434" s="138" t="s">
        <v>1411</v>
      </c>
      <c r="H1434" s="138"/>
      <c r="I1434" s="138" t="s">
        <v>990</v>
      </c>
      <c r="J1434" s="138">
        <v>2050</v>
      </c>
      <c r="K1434" s="139">
        <v>300</v>
      </c>
    </row>
    <row r="1435" spans="1:11" x14ac:dyDescent="0.25">
      <c r="A1435" s="138" t="s">
        <v>1428</v>
      </c>
      <c r="B1435" s="138" t="s">
        <v>1429</v>
      </c>
      <c r="C1435" s="138" t="s">
        <v>1403</v>
      </c>
      <c r="D1435" s="138" t="s">
        <v>1409</v>
      </c>
      <c r="E1435" s="138" t="s">
        <v>1410</v>
      </c>
      <c r="F1435" s="138"/>
      <c r="G1435" s="138" t="s">
        <v>1411</v>
      </c>
      <c r="H1435" s="138"/>
      <c r="I1435" s="138" t="s">
        <v>991</v>
      </c>
      <c r="J1435" s="138">
        <v>2020</v>
      </c>
      <c r="K1435" s="139">
        <v>1250</v>
      </c>
    </row>
    <row r="1436" spans="1:11" x14ac:dyDescent="0.25">
      <c r="A1436" s="138" t="s">
        <v>1428</v>
      </c>
      <c r="B1436" s="138" t="s">
        <v>1429</v>
      </c>
      <c r="C1436" s="138" t="s">
        <v>1403</v>
      </c>
      <c r="D1436" s="138" t="s">
        <v>1409</v>
      </c>
      <c r="E1436" s="138" t="s">
        <v>1410</v>
      </c>
      <c r="F1436" s="138"/>
      <c r="G1436" s="138" t="s">
        <v>1411</v>
      </c>
      <c r="H1436" s="138"/>
      <c r="I1436" s="138" t="s">
        <v>991</v>
      </c>
      <c r="J1436" s="138">
        <v>2050</v>
      </c>
      <c r="K1436" s="139">
        <v>500</v>
      </c>
    </row>
    <row r="1437" spans="1:11" x14ac:dyDescent="0.25">
      <c r="A1437" s="138" t="s">
        <v>1428</v>
      </c>
      <c r="B1437" s="138" t="s">
        <v>1429</v>
      </c>
      <c r="C1437" s="138" t="s">
        <v>1403</v>
      </c>
      <c r="D1437" s="138" t="s">
        <v>1409</v>
      </c>
      <c r="E1437" s="138" t="s">
        <v>1410</v>
      </c>
      <c r="F1437" s="138"/>
      <c r="G1437" s="138" t="s">
        <v>1411</v>
      </c>
      <c r="H1437" s="138"/>
      <c r="I1437" s="138" t="s">
        <v>195</v>
      </c>
      <c r="J1437" s="138">
        <v>2020</v>
      </c>
      <c r="K1437" s="139">
        <v>925</v>
      </c>
    </row>
    <row r="1438" spans="1:11" x14ac:dyDescent="0.25">
      <c r="A1438" s="138" t="s">
        <v>1428</v>
      </c>
      <c r="B1438" s="138" t="s">
        <v>1429</v>
      </c>
      <c r="C1438" s="138" t="s">
        <v>1403</v>
      </c>
      <c r="D1438" s="138" t="s">
        <v>1409</v>
      </c>
      <c r="E1438" s="138" t="s">
        <v>1410</v>
      </c>
      <c r="F1438" s="138"/>
      <c r="G1438" s="138" t="s">
        <v>1411</v>
      </c>
      <c r="H1438" s="138"/>
      <c r="I1438" s="138" t="s">
        <v>195</v>
      </c>
      <c r="J1438" s="138">
        <v>2030</v>
      </c>
      <c r="K1438" s="139">
        <v>650</v>
      </c>
    </row>
    <row r="1439" spans="1:11" x14ac:dyDescent="0.25">
      <c r="A1439" s="138" t="s">
        <v>1428</v>
      </c>
      <c r="B1439" s="138" t="s">
        <v>1429</v>
      </c>
      <c r="C1439" s="138" t="s">
        <v>1403</v>
      </c>
      <c r="D1439" s="138" t="s">
        <v>1409</v>
      </c>
      <c r="E1439" s="138" t="s">
        <v>1410</v>
      </c>
      <c r="F1439" s="138"/>
      <c r="G1439" s="138" t="s">
        <v>1411</v>
      </c>
      <c r="H1439" s="138"/>
      <c r="I1439" s="138" t="s">
        <v>195</v>
      </c>
      <c r="J1439" s="138">
        <v>2040</v>
      </c>
      <c r="K1439" s="139">
        <v>450</v>
      </c>
    </row>
    <row r="1440" spans="1:11" x14ac:dyDescent="0.25">
      <c r="A1440" s="138" t="s">
        <v>1428</v>
      </c>
      <c r="B1440" s="138" t="s">
        <v>1429</v>
      </c>
      <c r="C1440" s="138" t="s">
        <v>1403</v>
      </c>
      <c r="D1440" s="138" t="s">
        <v>1409</v>
      </c>
      <c r="E1440" s="138" t="s">
        <v>1410</v>
      </c>
      <c r="F1440" s="138"/>
      <c r="G1440" s="138" t="s">
        <v>1411</v>
      </c>
      <c r="H1440" s="138"/>
      <c r="I1440" s="138" t="s">
        <v>195</v>
      </c>
      <c r="J1440" s="138">
        <v>2050</v>
      </c>
      <c r="K1440" s="139">
        <v>400</v>
      </c>
    </row>
    <row r="1441" spans="1:11" x14ac:dyDescent="0.25">
      <c r="A1441" s="138" t="s">
        <v>1428</v>
      </c>
      <c r="B1441" s="138" t="s">
        <v>1429</v>
      </c>
      <c r="C1441" s="138" t="s">
        <v>1403</v>
      </c>
      <c r="D1441" s="138" t="s">
        <v>1412</v>
      </c>
      <c r="E1441" s="138" t="s">
        <v>1413</v>
      </c>
      <c r="F1441" s="138"/>
      <c r="G1441" s="138" t="s">
        <v>1414</v>
      </c>
      <c r="H1441" s="138"/>
      <c r="I1441" s="138" t="s">
        <v>990</v>
      </c>
      <c r="J1441" s="138">
        <v>2020</v>
      </c>
      <c r="K1441" s="139">
        <v>1620.208333333333</v>
      </c>
    </row>
    <row r="1442" spans="1:11" x14ac:dyDescent="0.25">
      <c r="A1442" s="138" t="s">
        <v>1428</v>
      </c>
      <c r="B1442" s="138" t="s">
        <v>1429</v>
      </c>
      <c r="C1442" s="138" t="s">
        <v>1403</v>
      </c>
      <c r="D1442" s="138" t="s">
        <v>1412</v>
      </c>
      <c r="E1442" s="138" t="s">
        <v>1413</v>
      </c>
      <c r="F1442" s="138"/>
      <c r="G1442" s="138" t="s">
        <v>1414</v>
      </c>
      <c r="H1442" s="138"/>
      <c r="I1442" s="138" t="s">
        <v>990</v>
      </c>
      <c r="J1442" s="138">
        <v>2050</v>
      </c>
      <c r="K1442" s="139">
        <v>612.68382352941182</v>
      </c>
    </row>
    <row r="1443" spans="1:11" x14ac:dyDescent="0.25">
      <c r="A1443" s="138" t="s">
        <v>1428</v>
      </c>
      <c r="B1443" s="138" t="s">
        <v>1429</v>
      </c>
      <c r="C1443" s="138" t="s">
        <v>1403</v>
      </c>
      <c r="D1443" s="138" t="s">
        <v>1412</v>
      </c>
      <c r="E1443" s="138" t="s">
        <v>1413</v>
      </c>
      <c r="F1443" s="138"/>
      <c r="G1443" s="138" t="s">
        <v>1414</v>
      </c>
      <c r="H1443" s="138"/>
      <c r="I1443" s="138" t="s">
        <v>991</v>
      </c>
      <c r="J1443" s="138">
        <v>2020</v>
      </c>
      <c r="K1443" s="139">
        <v>2712.40234375</v>
      </c>
    </row>
    <row r="1444" spans="1:11" x14ac:dyDescent="0.25">
      <c r="A1444" s="138" t="s">
        <v>1428</v>
      </c>
      <c r="B1444" s="138" t="s">
        <v>1429</v>
      </c>
      <c r="C1444" s="138" t="s">
        <v>1403</v>
      </c>
      <c r="D1444" s="138" t="s">
        <v>1412</v>
      </c>
      <c r="E1444" s="138" t="s">
        <v>1413</v>
      </c>
      <c r="F1444" s="138"/>
      <c r="G1444" s="138" t="s">
        <v>1414</v>
      </c>
      <c r="H1444" s="138"/>
      <c r="I1444" s="138" t="s">
        <v>991</v>
      </c>
      <c r="J1444" s="138">
        <v>2050</v>
      </c>
      <c r="K1444" s="139">
        <v>991.96428571428578</v>
      </c>
    </row>
    <row r="1445" spans="1:11" x14ac:dyDescent="0.25">
      <c r="A1445" s="138" t="s">
        <v>1428</v>
      </c>
      <c r="B1445" s="138" t="s">
        <v>1429</v>
      </c>
      <c r="C1445" s="138" t="s">
        <v>1403</v>
      </c>
      <c r="D1445" s="138" t="s">
        <v>1412</v>
      </c>
      <c r="E1445" s="138" t="s">
        <v>1413</v>
      </c>
      <c r="F1445" s="138"/>
      <c r="G1445" s="138" t="s">
        <v>1414</v>
      </c>
      <c r="H1445" s="138"/>
      <c r="I1445" s="138" t="s">
        <v>195</v>
      </c>
      <c r="J1445" s="138">
        <v>2020</v>
      </c>
      <c r="K1445" s="139">
        <v>2214.8168103448279</v>
      </c>
    </row>
    <row r="1446" spans="1:11" x14ac:dyDescent="0.25">
      <c r="A1446" s="138" t="s">
        <v>1428</v>
      </c>
      <c r="B1446" s="138" t="s">
        <v>1429</v>
      </c>
      <c r="C1446" s="138" t="s">
        <v>1403</v>
      </c>
      <c r="D1446" s="138" t="s">
        <v>1412</v>
      </c>
      <c r="E1446" s="138" t="s">
        <v>1413</v>
      </c>
      <c r="F1446" s="138"/>
      <c r="G1446" s="138" t="s">
        <v>1414</v>
      </c>
      <c r="H1446" s="138"/>
      <c r="I1446" s="138" t="s">
        <v>195</v>
      </c>
      <c r="J1446" s="138">
        <v>2030</v>
      </c>
      <c r="K1446" s="139">
        <v>1378.1488549618321</v>
      </c>
    </row>
    <row r="1447" spans="1:11" x14ac:dyDescent="0.25">
      <c r="A1447" s="138" t="s">
        <v>1428</v>
      </c>
      <c r="B1447" s="138" t="s">
        <v>1429</v>
      </c>
      <c r="C1447" s="138" t="s">
        <v>1403</v>
      </c>
      <c r="D1447" s="138" t="s">
        <v>1412</v>
      </c>
      <c r="E1447" s="138" t="s">
        <v>1413</v>
      </c>
      <c r="F1447" s="138"/>
      <c r="G1447" s="138" t="s">
        <v>1414</v>
      </c>
      <c r="H1447" s="138"/>
      <c r="I1447" s="138" t="s">
        <v>195</v>
      </c>
      <c r="J1447" s="138">
        <v>2040</v>
      </c>
      <c r="K1447" s="139">
        <v>919.02573529411768</v>
      </c>
    </row>
    <row r="1448" spans="1:11" x14ac:dyDescent="0.25">
      <c r="A1448" s="138" t="s">
        <v>1428</v>
      </c>
      <c r="B1448" s="138" t="s">
        <v>1429</v>
      </c>
      <c r="C1448" s="138" t="s">
        <v>1403</v>
      </c>
      <c r="D1448" s="138" t="s">
        <v>1412</v>
      </c>
      <c r="E1448" s="138" t="s">
        <v>1413</v>
      </c>
      <c r="F1448" s="138"/>
      <c r="G1448" s="138" t="s">
        <v>1414</v>
      </c>
      <c r="H1448" s="138"/>
      <c r="I1448" s="138" t="s">
        <v>195</v>
      </c>
      <c r="J1448" s="138">
        <v>2050</v>
      </c>
      <c r="K1448" s="139">
        <v>787.94326241134763</v>
      </c>
    </row>
    <row r="1449" spans="1:11" x14ac:dyDescent="0.25">
      <c r="A1449" s="138" t="s">
        <v>1428</v>
      </c>
      <c r="B1449" s="138" t="s">
        <v>1429</v>
      </c>
      <c r="C1449" s="138" t="s">
        <v>1403</v>
      </c>
      <c r="D1449" s="138" t="s">
        <v>1415</v>
      </c>
      <c r="E1449" s="138" t="s">
        <v>1416</v>
      </c>
      <c r="F1449" s="138"/>
      <c r="G1449" s="138"/>
      <c r="H1449" s="138"/>
      <c r="I1449" s="138" t="s">
        <v>195</v>
      </c>
      <c r="J1449" s="138">
        <v>2020</v>
      </c>
      <c r="K1449" s="139" t="s">
        <v>31</v>
      </c>
    </row>
    <row r="1450" spans="1:11" x14ac:dyDescent="0.25">
      <c r="A1450" s="138" t="s">
        <v>1428</v>
      </c>
      <c r="B1450" s="138" t="s">
        <v>1429</v>
      </c>
      <c r="C1450" s="138" t="s">
        <v>1403</v>
      </c>
      <c r="D1450" s="138" t="s">
        <v>1415</v>
      </c>
      <c r="E1450" s="138" t="s">
        <v>1416</v>
      </c>
      <c r="F1450" s="138"/>
      <c r="G1450" s="138"/>
      <c r="H1450" s="138"/>
      <c r="I1450" s="138" t="s">
        <v>195</v>
      </c>
      <c r="J1450" s="138">
        <v>2030</v>
      </c>
      <c r="K1450" s="139" t="s">
        <v>31</v>
      </c>
    </row>
    <row r="1451" spans="1:11" x14ac:dyDescent="0.25">
      <c r="A1451" s="138" t="s">
        <v>1428</v>
      </c>
      <c r="B1451" s="138" t="s">
        <v>1429</v>
      </c>
      <c r="C1451" s="138" t="s">
        <v>1403</v>
      </c>
      <c r="D1451" s="138" t="s">
        <v>1415</v>
      </c>
      <c r="E1451" s="138" t="s">
        <v>1416</v>
      </c>
      <c r="F1451" s="138"/>
      <c r="G1451" s="138"/>
      <c r="H1451" s="138"/>
      <c r="I1451" s="138" t="s">
        <v>195</v>
      </c>
      <c r="J1451" s="138">
        <v>2040</v>
      </c>
      <c r="K1451" s="139" t="s">
        <v>31</v>
      </c>
    </row>
    <row r="1452" spans="1:11" x14ac:dyDescent="0.25">
      <c r="A1452" s="138" t="s">
        <v>1428</v>
      </c>
      <c r="B1452" s="138" t="s">
        <v>1429</v>
      </c>
      <c r="C1452" s="138" t="s">
        <v>1403</v>
      </c>
      <c r="D1452" s="138" t="s">
        <v>1415</v>
      </c>
      <c r="E1452" s="138" t="s">
        <v>1416</v>
      </c>
      <c r="F1452" s="138"/>
      <c r="G1452" s="138"/>
      <c r="H1452" s="138"/>
      <c r="I1452" s="138" t="s">
        <v>195</v>
      </c>
      <c r="J1452" s="138">
        <v>2050</v>
      </c>
      <c r="K1452" s="139" t="s">
        <v>31</v>
      </c>
    </row>
    <row r="1453" spans="1:11" x14ac:dyDescent="0.25">
      <c r="A1453" s="138" t="s">
        <v>1428</v>
      </c>
      <c r="B1453" s="138" t="s">
        <v>1429</v>
      </c>
      <c r="C1453" s="138" t="s">
        <v>1403</v>
      </c>
      <c r="D1453" s="138" t="s">
        <v>1417</v>
      </c>
      <c r="E1453" s="138" t="s">
        <v>1418</v>
      </c>
      <c r="F1453" s="138"/>
      <c r="G1453" s="138" t="s">
        <v>381</v>
      </c>
      <c r="H1453" s="138"/>
      <c r="I1453" s="138" t="s">
        <v>195</v>
      </c>
      <c r="J1453" s="138">
        <v>2020</v>
      </c>
      <c r="K1453" s="139" t="s">
        <v>31</v>
      </c>
    </row>
    <row r="1454" spans="1:11" x14ac:dyDescent="0.25">
      <c r="A1454" s="138" t="s">
        <v>1428</v>
      </c>
      <c r="B1454" s="138" t="s">
        <v>1429</v>
      </c>
      <c r="C1454" s="138" t="s">
        <v>1403</v>
      </c>
      <c r="D1454" s="138" t="s">
        <v>1417</v>
      </c>
      <c r="E1454" s="138" t="s">
        <v>1418</v>
      </c>
      <c r="F1454" s="138"/>
      <c r="G1454" s="138" t="s">
        <v>381</v>
      </c>
      <c r="H1454" s="138"/>
      <c r="I1454" s="138" t="s">
        <v>195</v>
      </c>
      <c r="J1454" s="138">
        <v>2030</v>
      </c>
      <c r="K1454" s="139" t="s">
        <v>31</v>
      </c>
    </row>
    <row r="1455" spans="1:11" x14ac:dyDescent="0.25">
      <c r="A1455" s="138" t="s">
        <v>1428</v>
      </c>
      <c r="B1455" s="138" t="s">
        <v>1429</v>
      </c>
      <c r="C1455" s="138" t="s">
        <v>1403</v>
      </c>
      <c r="D1455" s="138" t="s">
        <v>1417</v>
      </c>
      <c r="E1455" s="138" t="s">
        <v>1418</v>
      </c>
      <c r="F1455" s="138"/>
      <c r="G1455" s="138" t="s">
        <v>381</v>
      </c>
      <c r="H1455" s="138"/>
      <c r="I1455" s="138" t="s">
        <v>195</v>
      </c>
      <c r="J1455" s="138">
        <v>2040</v>
      </c>
      <c r="K1455" s="139" t="s">
        <v>31</v>
      </c>
    </row>
    <row r="1456" spans="1:11" x14ac:dyDescent="0.25">
      <c r="A1456" s="138" t="s">
        <v>1428</v>
      </c>
      <c r="B1456" s="138" t="s">
        <v>1429</v>
      </c>
      <c r="C1456" s="138" t="s">
        <v>1403</v>
      </c>
      <c r="D1456" s="138" t="s">
        <v>1417</v>
      </c>
      <c r="E1456" s="138" t="s">
        <v>1418</v>
      </c>
      <c r="F1456" s="138"/>
      <c r="G1456" s="138" t="s">
        <v>381</v>
      </c>
      <c r="H1456" s="138"/>
      <c r="I1456" s="138" t="s">
        <v>195</v>
      </c>
      <c r="J1456" s="138">
        <v>2050</v>
      </c>
      <c r="K1456" s="139" t="s">
        <v>31</v>
      </c>
    </row>
    <row r="1457" spans="1:11" x14ac:dyDescent="0.25">
      <c r="A1457" s="138" t="s">
        <v>1428</v>
      </c>
      <c r="B1457" s="138" t="s">
        <v>1429</v>
      </c>
      <c r="C1457" s="138" t="s">
        <v>189</v>
      </c>
      <c r="D1457" s="138" t="s">
        <v>1419</v>
      </c>
      <c r="E1457" s="138" t="s">
        <v>1420</v>
      </c>
      <c r="F1457" s="138"/>
      <c r="G1457" s="138"/>
      <c r="H1457" s="138" t="s">
        <v>1109</v>
      </c>
      <c r="I1457" s="138" t="s">
        <v>990</v>
      </c>
      <c r="J1457" s="138">
        <v>2020</v>
      </c>
      <c r="K1457" s="139">
        <v>2.2000000000000002</v>
      </c>
    </row>
    <row r="1458" spans="1:11" x14ac:dyDescent="0.25">
      <c r="A1458" s="138" t="s">
        <v>1428</v>
      </c>
      <c r="B1458" s="138" t="s">
        <v>1429</v>
      </c>
      <c r="C1458" s="138" t="s">
        <v>189</v>
      </c>
      <c r="D1458" s="138" t="s">
        <v>1419</v>
      </c>
      <c r="E1458" s="138" t="s">
        <v>1420</v>
      </c>
      <c r="F1458" s="138"/>
      <c r="G1458" s="138"/>
      <c r="H1458" s="138" t="s">
        <v>1109</v>
      </c>
      <c r="I1458" s="138" t="s">
        <v>990</v>
      </c>
      <c r="J1458" s="138">
        <v>2050</v>
      </c>
      <c r="K1458" s="139">
        <v>3.2</v>
      </c>
    </row>
    <row r="1459" spans="1:11" x14ac:dyDescent="0.25">
      <c r="A1459" s="138" t="s">
        <v>1428</v>
      </c>
      <c r="B1459" s="138" t="s">
        <v>1429</v>
      </c>
      <c r="C1459" s="138" t="s">
        <v>189</v>
      </c>
      <c r="D1459" s="138" t="s">
        <v>1419</v>
      </c>
      <c r="E1459" s="138" t="s">
        <v>1420</v>
      </c>
      <c r="F1459" s="138"/>
      <c r="G1459" s="138"/>
      <c r="H1459" s="138" t="s">
        <v>1109</v>
      </c>
      <c r="I1459" s="138" t="s">
        <v>991</v>
      </c>
      <c r="J1459" s="138">
        <v>2020</v>
      </c>
      <c r="K1459" s="139">
        <v>2.2000000000000002</v>
      </c>
    </row>
    <row r="1460" spans="1:11" x14ac:dyDescent="0.25">
      <c r="A1460" s="138" t="s">
        <v>1428</v>
      </c>
      <c r="B1460" s="138" t="s">
        <v>1429</v>
      </c>
      <c r="C1460" s="138" t="s">
        <v>189</v>
      </c>
      <c r="D1460" s="138" t="s">
        <v>1419</v>
      </c>
      <c r="E1460" s="138" t="s">
        <v>1420</v>
      </c>
      <c r="F1460" s="138"/>
      <c r="G1460" s="138"/>
      <c r="H1460" s="138" t="s">
        <v>1109</v>
      </c>
      <c r="I1460" s="138" t="s">
        <v>991</v>
      </c>
      <c r="J1460" s="138">
        <v>2050</v>
      </c>
      <c r="K1460" s="139">
        <v>4</v>
      </c>
    </row>
    <row r="1461" spans="1:11" x14ac:dyDescent="0.25">
      <c r="A1461" s="138" t="s">
        <v>1428</v>
      </c>
      <c r="B1461" s="138" t="s">
        <v>1429</v>
      </c>
      <c r="C1461" s="138" t="s">
        <v>189</v>
      </c>
      <c r="D1461" s="138" t="s">
        <v>1419</v>
      </c>
      <c r="E1461" s="138" t="s">
        <v>1420</v>
      </c>
      <c r="F1461" s="138"/>
      <c r="G1461" s="138"/>
      <c r="H1461" s="138" t="s">
        <v>1109</v>
      </c>
      <c r="I1461" s="138" t="s">
        <v>195</v>
      </c>
      <c r="J1461" s="138">
        <v>2020</v>
      </c>
      <c r="K1461" s="139">
        <v>2.2000000000000002</v>
      </c>
    </row>
    <row r="1462" spans="1:11" x14ac:dyDescent="0.25">
      <c r="A1462" s="138" t="s">
        <v>1428</v>
      </c>
      <c r="B1462" s="138" t="s">
        <v>1429</v>
      </c>
      <c r="C1462" s="138" t="s">
        <v>189</v>
      </c>
      <c r="D1462" s="138" t="s">
        <v>1419</v>
      </c>
      <c r="E1462" s="138" t="s">
        <v>1420</v>
      </c>
      <c r="F1462" s="138"/>
      <c r="G1462" s="138"/>
      <c r="H1462" s="138" t="s">
        <v>1109</v>
      </c>
      <c r="I1462" s="138" t="s">
        <v>195</v>
      </c>
      <c r="J1462" s="138">
        <v>2030</v>
      </c>
      <c r="K1462" s="139">
        <v>3.5</v>
      </c>
    </row>
    <row r="1463" spans="1:11" x14ac:dyDescent="0.25">
      <c r="A1463" s="138" t="s">
        <v>1428</v>
      </c>
      <c r="B1463" s="138" t="s">
        <v>1429</v>
      </c>
      <c r="C1463" s="138" t="s">
        <v>189</v>
      </c>
      <c r="D1463" s="138" t="s">
        <v>1419</v>
      </c>
      <c r="E1463" s="138" t="s">
        <v>1420</v>
      </c>
      <c r="F1463" s="138"/>
      <c r="G1463" s="138"/>
      <c r="H1463" s="138" t="s">
        <v>1109</v>
      </c>
      <c r="I1463" s="138" t="s">
        <v>195</v>
      </c>
      <c r="J1463" s="138">
        <v>2040</v>
      </c>
      <c r="K1463" s="139">
        <v>3.8</v>
      </c>
    </row>
    <row r="1464" spans="1:11" x14ac:dyDescent="0.25">
      <c r="A1464" s="138" t="s">
        <v>1428</v>
      </c>
      <c r="B1464" s="138" t="s">
        <v>1429</v>
      </c>
      <c r="C1464" s="138" t="s">
        <v>189</v>
      </c>
      <c r="D1464" s="138" t="s">
        <v>1419</v>
      </c>
      <c r="E1464" s="138" t="s">
        <v>1420</v>
      </c>
      <c r="F1464" s="138"/>
      <c r="G1464" s="138"/>
      <c r="H1464" s="138" t="s">
        <v>1109</v>
      </c>
      <c r="I1464" s="138" t="s">
        <v>195</v>
      </c>
      <c r="J1464" s="138">
        <v>2050</v>
      </c>
      <c r="K1464" s="139">
        <v>4</v>
      </c>
    </row>
    <row r="1465" spans="1:11" x14ac:dyDescent="0.25">
      <c r="A1465" s="138" t="s">
        <v>1428</v>
      </c>
      <c r="B1465" s="138" t="s">
        <v>1429</v>
      </c>
      <c r="C1465" s="138" t="s">
        <v>189</v>
      </c>
      <c r="D1465" s="138" t="s">
        <v>1421</v>
      </c>
      <c r="E1465" s="138" t="s">
        <v>1422</v>
      </c>
      <c r="F1465" s="138"/>
      <c r="G1465" s="138" t="s">
        <v>393</v>
      </c>
      <c r="H1465" s="138"/>
      <c r="I1465" s="138" t="s">
        <v>990</v>
      </c>
      <c r="J1465" s="138">
        <v>2020</v>
      </c>
      <c r="K1465" s="139">
        <v>20</v>
      </c>
    </row>
    <row r="1466" spans="1:11" x14ac:dyDescent="0.25">
      <c r="A1466" s="138" t="s">
        <v>1428</v>
      </c>
      <c r="B1466" s="138" t="s">
        <v>1429</v>
      </c>
      <c r="C1466" s="138" t="s">
        <v>189</v>
      </c>
      <c r="D1466" s="138" t="s">
        <v>1421</v>
      </c>
      <c r="E1466" s="138" t="s">
        <v>1422</v>
      </c>
      <c r="F1466" s="138"/>
      <c r="G1466" s="138" t="s">
        <v>393</v>
      </c>
      <c r="H1466" s="138"/>
      <c r="I1466" s="138" t="s">
        <v>990</v>
      </c>
      <c r="J1466" s="138">
        <v>2050</v>
      </c>
      <c r="K1466" s="139">
        <v>20</v>
      </c>
    </row>
    <row r="1467" spans="1:11" x14ac:dyDescent="0.25">
      <c r="A1467" s="138" t="s">
        <v>1428</v>
      </c>
      <c r="B1467" s="138" t="s">
        <v>1429</v>
      </c>
      <c r="C1467" s="138" t="s">
        <v>189</v>
      </c>
      <c r="D1467" s="138" t="s">
        <v>1421</v>
      </c>
      <c r="E1467" s="138" t="s">
        <v>1422</v>
      </c>
      <c r="F1467" s="138"/>
      <c r="G1467" s="138" t="s">
        <v>393</v>
      </c>
      <c r="H1467" s="138"/>
      <c r="I1467" s="138" t="s">
        <v>991</v>
      </c>
      <c r="J1467" s="138">
        <v>2020</v>
      </c>
      <c r="K1467" s="139">
        <v>20</v>
      </c>
    </row>
    <row r="1468" spans="1:11" x14ac:dyDescent="0.25">
      <c r="A1468" s="138" t="s">
        <v>1428</v>
      </c>
      <c r="B1468" s="138" t="s">
        <v>1429</v>
      </c>
      <c r="C1468" s="138" t="s">
        <v>189</v>
      </c>
      <c r="D1468" s="138" t="s">
        <v>1421</v>
      </c>
      <c r="E1468" s="138" t="s">
        <v>1422</v>
      </c>
      <c r="F1468" s="138"/>
      <c r="G1468" s="138" t="s">
        <v>393</v>
      </c>
      <c r="H1468" s="138"/>
      <c r="I1468" s="138" t="s">
        <v>991</v>
      </c>
      <c r="J1468" s="138">
        <v>2050</v>
      </c>
      <c r="K1468" s="139">
        <v>20</v>
      </c>
    </row>
    <row r="1469" spans="1:11" x14ac:dyDescent="0.25">
      <c r="A1469" s="138" t="s">
        <v>1428</v>
      </c>
      <c r="B1469" s="138" t="s">
        <v>1429</v>
      </c>
      <c r="C1469" s="138" t="s">
        <v>189</v>
      </c>
      <c r="D1469" s="138" t="s">
        <v>1421</v>
      </c>
      <c r="E1469" s="138" t="s">
        <v>1422</v>
      </c>
      <c r="F1469" s="138"/>
      <c r="G1469" s="138" t="s">
        <v>393</v>
      </c>
      <c r="H1469" s="138"/>
      <c r="I1469" s="138" t="s">
        <v>195</v>
      </c>
      <c r="J1469" s="138">
        <v>2020</v>
      </c>
      <c r="K1469" s="139">
        <v>20</v>
      </c>
    </row>
    <row r="1470" spans="1:11" x14ac:dyDescent="0.25">
      <c r="A1470" s="138" t="s">
        <v>1428</v>
      </c>
      <c r="B1470" s="138" t="s">
        <v>1429</v>
      </c>
      <c r="C1470" s="138" t="s">
        <v>189</v>
      </c>
      <c r="D1470" s="138" t="s">
        <v>1421</v>
      </c>
      <c r="E1470" s="138" t="s">
        <v>1422</v>
      </c>
      <c r="F1470" s="138"/>
      <c r="G1470" s="138" t="s">
        <v>393</v>
      </c>
      <c r="H1470" s="138"/>
      <c r="I1470" s="138" t="s">
        <v>195</v>
      </c>
      <c r="J1470" s="138">
        <v>2030</v>
      </c>
      <c r="K1470" s="139">
        <v>20</v>
      </c>
    </row>
    <row r="1471" spans="1:11" x14ac:dyDescent="0.25">
      <c r="A1471" s="138" t="s">
        <v>1428</v>
      </c>
      <c r="B1471" s="138" t="s">
        <v>1429</v>
      </c>
      <c r="C1471" s="138" t="s">
        <v>189</v>
      </c>
      <c r="D1471" s="138" t="s">
        <v>1421</v>
      </c>
      <c r="E1471" s="138" t="s">
        <v>1422</v>
      </c>
      <c r="F1471" s="138"/>
      <c r="G1471" s="138" t="s">
        <v>393</v>
      </c>
      <c r="H1471" s="138"/>
      <c r="I1471" s="138" t="s">
        <v>195</v>
      </c>
      <c r="J1471" s="138">
        <v>2040</v>
      </c>
      <c r="K1471" s="139">
        <v>20</v>
      </c>
    </row>
    <row r="1472" spans="1:11" x14ac:dyDescent="0.25">
      <c r="A1472" s="138" t="s">
        <v>1428</v>
      </c>
      <c r="B1472" s="138" t="s">
        <v>1429</v>
      </c>
      <c r="C1472" s="138" t="s">
        <v>189</v>
      </c>
      <c r="D1472" s="138" t="s">
        <v>1421</v>
      </c>
      <c r="E1472" s="138" t="s">
        <v>1422</v>
      </c>
      <c r="F1472" s="138"/>
      <c r="G1472" s="138" t="s">
        <v>393</v>
      </c>
      <c r="H1472" s="138"/>
      <c r="I1472" s="138" t="s">
        <v>195</v>
      </c>
      <c r="J1472" s="138">
        <v>2050</v>
      </c>
      <c r="K1472" s="139">
        <v>20</v>
      </c>
    </row>
    <row r="1473" spans="1:11" x14ac:dyDescent="0.25">
      <c r="A1473" s="138" t="s">
        <v>1430</v>
      </c>
      <c r="B1473" s="138" t="s">
        <v>1431</v>
      </c>
      <c r="C1473" s="138" t="s">
        <v>196</v>
      </c>
      <c r="D1473" s="138" t="s">
        <v>1432</v>
      </c>
      <c r="E1473" s="138" t="s">
        <v>1433</v>
      </c>
      <c r="F1473" s="138"/>
      <c r="G1473" s="138" t="s">
        <v>200</v>
      </c>
      <c r="H1473" s="138"/>
      <c r="I1473" s="138" t="s">
        <v>990</v>
      </c>
      <c r="J1473" s="138">
        <v>2020</v>
      </c>
      <c r="K1473" s="139">
        <v>4</v>
      </c>
    </row>
    <row r="1474" spans="1:11" x14ac:dyDescent="0.25">
      <c r="A1474" s="138" t="s">
        <v>1430</v>
      </c>
      <c r="B1474" s="138" t="s">
        <v>1431</v>
      </c>
      <c r="C1474" s="138" t="s">
        <v>196</v>
      </c>
      <c r="D1474" s="138" t="s">
        <v>1432</v>
      </c>
      <c r="E1474" s="138" t="s">
        <v>1433</v>
      </c>
      <c r="F1474" s="138"/>
      <c r="G1474" s="138" t="s">
        <v>200</v>
      </c>
      <c r="H1474" s="138"/>
      <c r="I1474" s="138" t="s">
        <v>990</v>
      </c>
      <c r="J1474" s="138">
        <v>2050</v>
      </c>
      <c r="K1474" s="139">
        <v>0.5</v>
      </c>
    </row>
    <row r="1475" spans="1:11" x14ac:dyDescent="0.25">
      <c r="A1475" s="138" t="s">
        <v>1430</v>
      </c>
      <c r="B1475" s="138" t="s">
        <v>1431</v>
      </c>
      <c r="C1475" s="138" t="s">
        <v>196</v>
      </c>
      <c r="D1475" s="138" t="s">
        <v>1432</v>
      </c>
      <c r="E1475" s="138" t="s">
        <v>1433</v>
      </c>
      <c r="F1475" s="138"/>
      <c r="G1475" s="138" t="s">
        <v>200</v>
      </c>
      <c r="H1475" s="138"/>
      <c r="I1475" s="138" t="s">
        <v>991</v>
      </c>
      <c r="J1475" s="138">
        <v>2020</v>
      </c>
      <c r="K1475" s="139">
        <v>4</v>
      </c>
    </row>
    <row r="1476" spans="1:11" x14ac:dyDescent="0.25">
      <c r="A1476" s="138" t="s">
        <v>1430</v>
      </c>
      <c r="B1476" s="138" t="s">
        <v>1431</v>
      </c>
      <c r="C1476" s="138" t="s">
        <v>196</v>
      </c>
      <c r="D1476" s="138" t="s">
        <v>1432</v>
      </c>
      <c r="E1476" s="138" t="s">
        <v>1433</v>
      </c>
      <c r="F1476" s="138"/>
      <c r="G1476" s="138" t="s">
        <v>200</v>
      </c>
      <c r="H1476" s="138"/>
      <c r="I1476" s="138" t="s">
        <v>991</v>
      </c>
      <c r="J1476" s="138">
        <v>2050</v>
      </c>
      <c r="K1476" s="139">
        <v>1</v>
      </c>
    </row>
    <row r="1477" spans="1:11" x14ac:dyDescent="0.25">
      <c r="A1477" s="138" t="s">
        <v>1430</v>
      </c>
      <c r="B1477" s="138" t="s">
        <v>1431</v>
      </c>
      <c r="C1477" s="138" t="s">
        <v>196</v>
      </c>
      <c r="D1477" s="138" t="s">
        <v>1432</v>
      </c>
      <c r="E1477" s="138" t="s">
        <v>1433</v>
      </c>
      <c r="F1477" s="138"/>
      <c r="G1477" s="138" t="s">
        <v>200</v>
      </c>
      <c r="H1477" s="138"/>
      <c r="I1477" s="138" t="s">
        <v>195</v>
      </c>
      <c r="J1477" s="138">
        <v>2020</v>
      </c>
      <c r="K1477" s="139">
        <v>4</v>
      </c>
    </row>
    <row r="1478" spans="1:11" x14ac:dyDescent="0.25">
      <c r="A1478" s="138" t="s">
        <v>1430</v>
      </c>
      <c r="B1478" s="138" t="s">
        <v>1431</v>
      </c>
      <c r="C1478" s="138" t="s">
        <v>196</v>
      </c>
      <c r="D1478" s="138" t="s">
        <v>1432</v>
      </c>
      <c r="E1478" s="138" t="s">
        <v>1433</v>
      </c>
      <c r="F1478" s="138"/>
      <c r="G1478" s="138" t="s">
        <v>200</v>
      </c>
      <c r="H1478" s="138"/>
      <c r="I1478" s="138" t="s">
        <v>195</v>
      </c>
      <c r="J1478" s="138">
        <v>2030</v>
      </c>
      <c r="K1478" s="139">
        <v>0.5</v>
      </c>
    </row>
    <row r="1479" spans="1:11" x14ac:dyDescent="0.25">
      <c r="A1479" s="138" t="s">
        <v>1430</v>
      </c>
      <c r="B1479" s="138" t="s">
        <v>1431</v>
      </c>
      <c r="C1479" s="138" t="s">
        <v>196</v>
      </c>
      <c r="D1479" s="138" t="s">
        <v>1432</v>
      </c>
      <c r="E1479" s="138" t="s">
        <v>1433</v>
      </c>
      <c r="F1479" s="138"/>
      <c r="G1479" s="138" t="s">
        <v>200</v>
      </c>
      <c r="H1479" s="138"/>
      <c r="I1479" s="138" t="s">
        <v>195</v>
      </c>
      <c r="J1479" s="138">
        <v>2040</v>
      </c>
      <c r="K1479" s="139">
        <v>0.5</v>
      </c>
    </row>
    <row r="1480" spans="1:11" x14ac:dyDescent="0.25">
      <c r="A1480" s="138" t="s">
        <v>1430</v>
      </c>
      <c r="B1480" s="138" t="s">
        <v>1431</v>
      </c>
      <c r="C1480" s="138" t="s">
        <v>196</v>
      </c>
      <c r="D1480" s="138" t="s">
        <v>1432</v>
      </c>
      <c r="E1480" s="138" t="s">
        <v>1433</v>
      </c>
      <c r="F1480" s="138"/>
      <c r="G1480" s="138" t="s">
        <v>200</v>
      </c>
      <c r="H1480" s="138"/>
      <c r="I1480" s="138" t="s">
        <v>195</v>
      </c>
      <c r="J1480" s="138">
        <v>2050</v>
      </c>
      <c r="K1480" s="139">
        <v>0.5</v>
      </c>
    </row>
    <row r="1481" spans="1:11" x14ac:dyDescent="0.25">
      <c r="A1481" s="138" t="s">
        <v>1430</v>
      </c>
      <c r="B1481" s="138" t="s">
        <v>1431</v>
      </c>
      <c r="C1481" s="138" t="s">
        <v>196</v>
      </c>
      <c r="D1481" s="138" t="s">
        <v>1390</v>
      </c>
      <c r="E1481" s="138" t="s">
        <v>1391</v>
      </c>
      <c r="F1481" s="138"/>
      <c r="G1481" s="138" t="s">
        <v>200</v>
      </c>
      <c r="H1481" s="138"/>
      <c r="I1481" s="138" t="s">
        <v>990</v>
      </c>
      <c r="J1481" s="138">
        <v>2020</v>
      </c>
      <c r="K1481" s="139">
        <v>79</v>
      </c>
    </row>
    <row r="1482" spans="1:11" x14ac:dyDescent="0.25">
      <c r="A1482" s="138" t="s">
        <v>1430</v>
      </c>
      <c r="B1482" s="138" t="s">
        <v>1431</v>
      </c>
      <c r="C1482" s="138" t="s">
        <v>196</v>
      </c>
      <c r="D1482" s="138" t="s">
        <v>1390</v>
      </c>
      <c r="E1482" s="138" t="s">
        <v>1391</v>
      </c>
      <c r="F1482" s="138"/>
      <c r="G1482" s="138" t="s">
        <v>200</v>
      </c>
      <c r="H1482" s="138"/>
      <c r="I1482" s="138" t="s">
        <v>990</v>
      </c>
      <c r="J1482" s="138">
        <v>2050</v>
      </c>
      <c r="K1482" s="139">
        <v>81</v>
      </c>
    </row>
    <row r="1483" spans="1:11" x14ac:dyDescent="0.25">
      <c r="A1483" s="138" t="s">
        <v>1430</v>
      </c>
      <c r="B1483" s="138" t="s">
        <v>1431</v>
      </c>
      <c r="C1483" s="138" t="s">
        <v>196</v>
      </c>
      <c r="D1483" s="138" t="s">
        <v>1390</v>
      </c>
      <c r="E1483" s="138" t="s">
        <v>1391</v>
      </c>
      <c r="F1483" s="138"/>
      <c r="G1483" s="138" t="s">
        <v>200</v>
      </c>
      <c r="H1483" s="138"/>
      <c r="I1483" s="138" t="s">
        <v>991</v>
      </c>
      <c r="J1483" s="138">
        <v>2020</v>
      </c>
      <c r="K1483" s="139">
        <v>82</v>
      </c>
    </row>
    <row r="1484" spans="1:11" x14ac:dyDescent="0.25">
      <c r="A1484" s="138" t="s">
        <v>1430</v>
      </c>
      <c r="B1484" s="138" t="s">
        <v>1431</v>
      </c>
      <c r="C1484" s="138" t="s">
        <v>196</v>
      </c>
      <c r="D1484" s="138" t="s">
        <v>1390</v>
      </c>
      <c r="E1484" s="138" t="s">
        <v>1391</v>
      </c>
      <c r="F1484" s="138"/>
      <c r="G1484" s="138" t="s">
        <v>200</v>
      </c>
      <c r="H1484" s="138"/>
      <c r="I1484" s="138" t="s">
        <v>991</v>
      </c>
      <c r="J1484" s="138">
        <v>2050</v>
      </c>
      <c r="K1484" s="139">
        <v>83</v>
      </c>
    </row>
    <row r="1485" spans="1:11" x14ac:dyDescent="0.25">
      <c r="A1485" s="138" t="s">
        <v>1430</v>
      </c>
      <c r="B1485" s="138" t="s">
        <v>1431</v>
      </c>
      <c r="C1485" s="138" t="s">
        <v>196</v>
      </c>
      <c r="D1485" s="138" t="s">
        <v>1390</v>
      </c>
      <c r="E1485" s="138" t="s">
        <v>1391</v>
      </c>
      <c r="F1485" s="138"/>
      <c r="G1485" s="138" t="s">
        <v>200</v>
      </c>
      <c r="H1485" s="138"/>
      <c r="I1485" s="138" t="s">
        <v>195</v>
      </c>
      <c r="J1485" s="138">
        <v>2020</v>
      </c>
      <c r="K1485" s="139">
        <v>79.5</v>
      </c>
    </row>
    <row r="1486" spans="1:11" x14ac:dyDescent="0.25">
      <c r="A1486" s="138" t="s">
        <v>1430</v>
      </c>
      <c r="B1486" s="138" t="s">
        <v>1431</v>
      </c>
      <c r="C1486" s="138" t="s">
        <v>196</v>
      </c>
      <c r="D1486" s="138" t="s">
        <v>1390</v>
      </c>
      <c r="E1486" s="138" t="s">
        <v>1391</v>
      </c>
      <c r="F1486" s="138"/>
      <c r="G1486" s="138" t="s">
        <v>200</v>
      </c>
      <c r="H1486" s="138"/>
      <c r="I1486" s="138" t="s">
        <v>195</v>
      </c>
      <c r="J1486" s="138">
        <v>2030</v>
      </c>
      <c r="K1486" s="139">
        <v>80.5</v>
      </c>
    </row>
    <row r="1487" spans="1:11" x14ac:dyDescent="0.25">
      <c r="A1487" s="138" t="s">
        <v>1430</v>
      </c>
      <c r="B1487" s="138" t="s">
        <v>1431</v>
      </c>
      <c r="C1487" s="138" t="s">
        <v>196</v>
      </c>
      <c r="D1487" s="138" t="s">
        <v>1390</v>
      </c>
      <c r="E1487" s="138" t="s">
        <v>1391</v>
      </c>
      <c r="F1487" s="138"/>
      <c r="G1487" s="138" t="s">
        <v>200</v>
      </c>
      <c r="H1487" s="138"/>
      <c r="I1487" s="138" t="s">
        <v>195</v>
      </c>
      <c r="J1487" s="138">
        <v>2040</v>
      </c>
      <c r="K1487" s="139">
        <v>81.400000000000006</v>
      </c>
    </row>
    <row r="1488" spans="1:11" x14ac:dyDescent="0.25">
      <c r="A1488" s="138" t="s">
        <v>1430</v>
      </c>
      <c r="B1488" s="138" t="s">
        <v>1431</v>
      </c>
      <c r="C1488" s="138" t="s">
        <v>196</v>
      </c>
      <c r="D1488" s="138" t="s">
        <v>1390</v>
      </c>
      <c r="E1488" s="138" t="s">
        <v>1391</v>
      </c>
      <c r="F1488" s="138"/>
      <c r="G1488" s="138" t="s">
        <v>200</v>
      </c>
      <c r="H1488" s="138"/>
      <c r="I1488" s="138" t="s">
        <v>195</v>
      </c>
      <c r="J1488" s="138">
        <v>2050</v>
      </c>
      <c r="K1488" s="139">
        <v>81.400000000000006</v>
      </c>
    </row>
    <row r="1489" spans="1:11" x14ac:dyDescent="0.25">
      <c r="A1489" s="138" t="s">
        <v>1430</v>
      </c>
      <c r="B1489" s="138" t="s">
        <v>1431</v>
      </c>
      <c r="C1489" s="138" t="s">
        <v>196</v>
      </c>
      <c r="D1489" s="138" t="s">
        <v>1218</v>
      </c>
      <c r="E1489" s="138" t="s">
        <v>1206</v>
      </c>
      <c r="F1489" s="138"/>
      <c r="G1489" s="138" t="s">
        <v>200</v>
      </c>
      <c r="H1489" s="138"/>
      <c r="I1489" s="138" t="s">
        <v>990</v>
      </c>
      <c r="J1489" s="138">
        <v>2020</v>
      </c>
      <c r="K1489" s="139">
        <v>1.4</v>
      </c>
    </row>
    <row r="1490" spans="1:11" x14ac:dyDescent="0.25">
      <c r="A1490" s="138" t="s">
        <v>1430</v>
      </c>
      <c r="B1490" s="138" t="s">
        <v>1431</v>
      </c>
      <c r="C1490" s="138" t="s">
        <v>196</v>
      </c>
      <c r="D1490" s="138" t="s">
        <v>1218</v>
      </c>
      <c r="E1490" s="138" t="s">
        <v>1206</v>
      </c>
      <c r="F1490" s="138"/>
      <c r="G1490" s="138" t="s">
        <v>200</v>
      </c>
      <c r="H1490" s="138"/>
      <c r="I1490" s="138" t="s">
        <v>990</v>
      </c>
      <c r="J1490" s="138">
        <v>2050</v>
      </c>
      <c r="K1490" s="139">
        <v>1.4</v>
      </c>
    </row>
    <row r="1491" spans="1:11" x14ac:dyDescent="0.25">
      <c r="A1491" s="138" t="s">
        <v>1430</v>
      </c>
      <c r="B1491" s="138" t="s">
        <v>1431</v>
      </c>
      <c r="C1491" s="138" t="s">
        <v>196</v>
      </c>
      <c r="D1491" s="138" t="s">
        <v>1218</v>
      </c>
      <c r="E1491" s="138" t="s">
        <v>1206</v>
      </c>
      <c r="F1491" s="138"/>
      <c r="G1491" s="138" t="s">
        <v>200</v>
      </c>
      <c r="H1491" s="138"/>
      <c r="I1491" s="138" t="s">
        <v>991</v>
      </c>
      <c r="J1491" s="138">
        <v>2020</v>
      </c>
      <c r="K1491" s="139">
        <v>1.4</v>
      </c>
    </row>
    <row r="1492" spans="1:11" x14ac:dyDescent="0.25">
      <c r="A1492" s="138" t="s">
        <v>1430</v>
      </c>
      <c r="B1492" s="138" t="s">
        <v>1431</v>
      </c>
      <c r="C1492" s="138" t="s">
        <v>196</v>
      </c>
      <c r="D1492" s="138" t="s">
        <v>1218</v>
      </c>
      <c r="E1492" s="138" t="s">
        <v>1206</v>
      </c>
      <c r="F1492" s="138"/>
      <c r="G1492" s="138" t="s">
        <v>200</v>
      </c>
      <c r="H1492" s="138"/>
      <c r="I1492" s="138" t="s">
        <v>991</v>
      </c>
      <c r="J1492" s="138">
        <v>2050</v>
      </c>
      <c r="K1492" s="139">
        <v>1.4</v>
      </c>
    </row>
    <row r="1493" spans="1:11" x14ac:dyDescent="0.25">
      <c r="A1493" s="138" t="s">
        <v>1430</v>
      </c>
      <c r="B1493" s="138" t="s">
        <v>1431</v>
      </c>
      <c r="C1493" s="138" t="s">
        <v>196</v>
      </c>
      <c r="D1493" s="138" t="s">
        <v>1218</v>
      </c>
      <c r="E1493" s="138" t="s">
        <v>1206</v>
      </c>
      <c r="F1493" s="138"/>
      <c r="G1493" s="138" t="s">
        <v>200</v>
      </c>
      <c r="H1493" s="138"/>
      <c r="I1493" s="138" t="s">
        <v>195</v>
      </c>
      <c r="J1493" s="138">
        <v>2020</v>
      </c>
      <c r="K1493" s="139">
        <v>1.4</v>
      </c>
    </row>
    <row r="1494" spans="1:11" x14ac:dyDescent="0.25">
      <c r="A1494" s="138" t="s">
        <v>1430</v>
      </c>
      <c r="B1494" s="138" t="s">
        <v>1431</v>
      </c>
      <c r="C1494" s="138" t="s">
        <v>196</v>
      </c>
      <c r="D1494" s="138" t="s">
        <v>1218</v>
      </c>
      <c r="E1494" s="138" t="s">
        <v>1206</v>
      </c>
      <c r="F1494" s="138"/>
      <c r="G1494" s="138" t="s">
        <v>200</v>
      </c>
      <c r="H1494" s="138"/>
      <c r="I1494" s="138" t="s">
        <v>195</v>
      </c>
      <c r="J1494" s="138">
        <v>2030</v>
      </c>
      <c r="K1494" s="139">
        <v>1.4</v>
      </c>
    </row>
    <row r="1495" spans="1:11" x14ac:dyDescent="0.25">
      <c r="A1495" s="138" t="s">
        <v>1430</v>
      </c>
      <c r="B1495" s="138" t="s">
        <v>1431</v>
      </c>
      <c r="C1495" s="138" t="s">
        <v>196</v>
      </c>
      <c r="D1495" s="138" t="s">
        <v>1218</v>
      </c>
      <c r="E1495" s="138" t="s">
        <v>1206</v>
      </c>
      <c r="F1495" s="138"/>
      <c r="G1495" s="138" t="s">
        <v>200</v>
      </c>
      <c r="H1495" s="138"/>
      <c r="I1495" s="138" t="s">
        <v>195</v>
      </c>
      <c r="J1495" s="138">
        <v>2040</v>
      </c>
      <c r="K1495" s="139">
        <v>1.4</v>
      </c>
    </row>
    <row r="1496" spans="1:11" x14ac:dyDescent="0.25">
      <c r="A1496" s="138" t="s">
        <v>1430</v>
      </c>
      <c r="B1496" s="138" t="s">
        <v>1431</v>
      </c>
      <c r="C1496" s="138" t="s">
        <v>196</v>
      </c>
      <c r="D1496" s="138" t="s">
        <v>1218</v>
      </c>
      <c r="E1496" s="138" t="s">
        <v>1206</v>
      </c>
      <c r="F1496" s="138"/>
      <c r="G1496" s="138" t="s">
        <v>200</v>
      </c>
      <c r="H1496" s="138"/>
      <c r="I1496" s="138" t="s">
        <v>195</v>
      </c>
      <c r="J1496" s="138">
        <v>2050</v>
      </c>
      <c r="K1496" s="139">
        <v>1.4</v>
      </c>
    </row>
    <row r="1497" spans="1:11" x14ac:dyDescent="0.25">
      <c r="A1497" s="138" t="s">
        <v>1430</v>
      </c>
      <c r="B1497" s="138" t="s">
        <v>1431</v>
      </c>
      <c r="C1497" s="138" t="s">
        <v>196</v>
      </c>
      <c r="D1497" s="138" t="s">
        <v>1434</v>
      </c>
      <c r="E1497" s="138" t="s">
        <v>1391</v>
      </c>
      <c r="F1497" s="138"/>
      <c r="G1497" s="138"/>
      <c r="H1497" s="138"/>
      <c r="I1497" s="138" t="s">
        <v>990</v>
      </c>
      <c r="J1497" s="138">
        <v>2020</v>
      </c>
      <c r="K1497" s="139">
        <v>21</v>
      </c>
    </row>
    <row r="1498" spans="1:11" x14ac:dyDescent="0.25">
      <c r="A1498" s="138" t="s">
        <v>1430</v>
      </c>
      <c r="B1498" s="138" t="s">
        <v>1431</v>
      </c>
      <c r="C1498" s="138" t="s">
        <v>196</v>
      </c>
      <c r="D1498" s="138" t="s">
        <v>1434</v>
      </c>
      <c r="E1498" s="138" t="s">
        <v>1391</v>
      </c>
      <c r="F1498" s="138"/>
      <c r="G1498" s="138"/>
      <c r="H1498" s="138"/>
      <c r="I1498" s="138" t="s">
        <v>990</v>
      </c>
      <c r="J1498" s="138">
        <v>2050</v>
      </c>
      <c r="K1498" s="139">
        <v>19</v>
      </c>
    </row>
    <row r="1499" spans="1:11" x14ac:dyDescent="0.25">
      <c r="A1499" s="138" t="s">
        <v>1430</v>
      </c>
      <c r="B1499" s="138" t="s">
        <v>1431</v>
      </c>
      <c r="C1499" s="138" t="s">
        <v>196</v>
      </c>
      <c r="D1499" s="138" t="s">
        <v>1434</v>
      </c>
      <c r="E1499" s="138" t="s">
        <v>1391</v>
      </c>
      <c r="F1499" s="138"/>
      <c r="G1499" s="138"/>
      <c r="H1499" s="138"/>
      <c r="I1499" s="138" t="s">
        <v>991</v>
      </c>
      <c r="J1499" s="138">
        <v>2020</v>
      </c>
      <c r="K1499" s="139">
        <v>18</v>
      </c>
    </row>
    <row r="1500" spans="1:11" x14ac:dyDescent="0.25">
      <c r="A1500" s="138" t="s">
        <v>1430</v>
      </c>
      <c r="B1500" s="138" t="s">
        <v>1431</v>
      </c>
      <c r="C1500" s="138" t="s">
        <v>196</v>
      </c>
      <c r="D1500" s="138" t="s">
        <v>1434</v>
      </c>
      <c r="E1500" s="138" t="s">
        <v>1391</v>
      </c>
      <c r="F1500" s="138"/>
      <c r="G1500" s="138"/>
      <c r="H1500" s="138"/>
      <c r="I1500" s="138" t="s">
        <v>991</v>
      </c>
      <c r="J1500" s="138">
        <v>2050</v>
      </c>
      <c r="K1500" s="139">
        <v>17</v>
      </c>
    </row>
    <row r="1501" spans="1:11" x14ac:dyDescent="0.25">
      <c r="A1501" s="138" t="s">
        <v>1430</v>
      </c>
      <c r="B1501" s="138" t="s">
        <v>1431</v>
      </c>
      <c r="C1501" s="138" t="s">
        <v>196</v>
      </c>
      <c r="D1501" s="138" t="s">
        <v>1434</v>
      </c>
      <c r="E1501" s="138" t="s">
        <v>1391</v>
      </c>
      <c r="F1501" s="138"/>
      <c r="G1501" s="138"/>
      <c r="H1501" s="138"/>
      <c r="I1501" s="138" t="s">
        <v>195</v>
      </c>
      <c r="J1501" s="138">
        <v>2020</v>
      </c>
      <c r="K1501" s="139">
        <v>20.5</v>
      </c>
    </row>
    <row r="1502" spans="1:11" x14ac:dyDescent="0.25">
      <c r="A1502" s="138" t="s">
        <v>1430</v>
      </c>
      <c r="B1502" s="138" t="s">
        <v>1431</v>
      </c>
      <c r="C1502" s="138" t="s">
        <v>196</v>
      </c>
      <c r="D1502" s="138" t="s">
        <v>1434</v>
      </c>
      <c r="E1502" s="138" t="s">
        <v>1391</v>
      </c>
      <c r="F1502" s="138"/>
      <c r="G1502" s="138"/>
      <c r="H1502" s="138"/>
      <c r="I1502" s="138" t="s">
        <v>195</v>
      </c>
      <c r="J1502" s="138">
        <v>2030</v>
      </c>
      <c r="K1502" s="139">
        <v>19.5</v>
      </c>
    </row>
    <row r="1503" spans="1:11" x14ac:dyDescent="0.25">
      <c r="A1503" s="138" t="s">
        <v>1430</v>
      </c>
      <c r="B1503" s="138" t="s">
        <v>1431</v>
      </c>
      <c r="C1503" s="138" t="s">
        <v>196</v>
      </c>
      <c r="D1503" s="138" t="s">
        <v>1434</v>
      </c>
      <c r="E1503" s="138" t="s">
        <v>1391</v>
      </c>
      <c r="F1503" s="138"/>
      <c r="G1503" s="138"/>
      <c r="H1503" s="138"/>
      <c r="I1503" s="138" t="s">
        <v>195</v>
      </c>
      <c r="J1503" s="138">
        <v>2040</v>
      </c>
      <c r="K1503" s="139">
        <v>18.599999999999991</v>
      </c>
    </row>
    <row r="1504" spans="1:11" x14ac:dyDescent="0.25">
      <c r="A1504" s="138" t="s">
        <v>1430</v>
      </c>
      <c r="B1504" s="138" t="s">
        <v>1431</v>
      </c>
      <c r="C1504" s="138" t="s">
        <v>196</v>
      </c>
      <c r="D1504" s="138" t="s">
        <v>1434</v>
      </c>
      <c r="E1504" s="138" t="s">
        <v>1391</v>
      </c>
      <c r="F1504" s="138"/>
      <c r="G1504" s="138"/>
      <c r="H1504" s="138"/>
      <c r="I1504" s="138" t="s">
        <v>195</v>
      </c>
      <c r="J1504" s="138">
        <v>2050</v>
      </c>
      <c r="K1504" s="139">
        <v>18.599999999999991</v>
      </c>
    </row>
    <row r="1505" spans="1:11" x14ac:dyDescent="0.25">
      <c r="A1505" s="138" t="s">
        <v>1430</v>
      </c>
      <c r="B1505" s="138" t="s">
        <v>1431</v>
      </c>
      <c r="C1505" s="138" t="s">
        <v>196</v>
      </c>
      <c r="D1505" s="138" t="s">
        <v>1435</v>
      </c>
      <c r="E1505" s="138" t="s">
        <v>1391</v>
      </c>
      <c r="F1505" s="138"/>
      <c r="G1505" s="138"/>
      <c r="H1505" s="138"/>
      <c r="I1505" s="138" t="s">
        <v>990</v>
      </c>
      <c r="J1505" s="138">
        <v>2020</v>
      </c>
      <c r="K1505" s="139">
        <v>12.52325232523253</v>
      </c>
    </row>
    <row r="1506" spans="1:11" x14ac:dyDescent="0.25">
      <c r="A1506" s="138" t="s">
        <v>1430</v>
      </c>
      <c r="B1506" s="138" t="s">
        <v>1431</v>
      </c>
      <c r="C1506" s="138" t="s">
        <v>196</v>
      </c>
      <c r="D1506" s="138" t="s">
        <v>1435</v>
      </c>
      <c r="E1506" s="138" t="s">
        <v>1391</v>
      </c>
      <c r="F1506" s="138"/>
      <c r="G1506" s="138"/>
      <c r="H1506" s="138"/>
      <c r="I1506" s="138" t="s">
        <v>990</v>
      </c>
      <c r="J1506" s="138">
        <v>2050</v>
      </c>
      <c r="K1506" s="139">
        <v>8.9768976897689754</v>
      </c>
    </row>
    <row r="1507" spans="1:11" x14ac:dyDescent="0.25">
      <c r="A1507" s="138" t="s">
        <v>1430</v>
      </c>
      <c r="B1507" s="138" t="s">
        <v>1431</v>
      </c>
      <c r="C1507" s="138" t="s">
        <v>196</v>
      </c>
      <c r="D1507" s="138" t="s">
        <v>1435</v>
      </c>
      <c r="E1507" s="138" t="s">
        <v>1391</v>
      </c>
      <c r="F1507" s="138"/>
      <c r="G1507" s="138"/>
      <c r="H1507" s="138"/>
      <c r="I1507" s="138" t="s">
        <v>991</v>
      </c>
      <c r="J1507" s="138">
        <v>2020</v>
      </c>
      <c r="K1507" s="139">
        <v>4.2484248424842548</v>
      </c>
    </row>
    <row r="1508" spans="1:11" x14ac:dyDescent="0.25">
      <c r="A1508" s="138" t="s">
        <v>1430</v>
      </c>
      <c r="B1508" s="138" t="s">
        <v>1431</v>
      </c>
      <c r="C1508" s="138" t="s">
        <v>196</v>
      </c>
      <c r="D1508" s="138" t="s">
        <v>1435</v>
      </c>
      <c r="E1508" s="138" t="s">
        <v>1391</v>
      </c>
      <c r="F1508" s="138"/>
      <c r="G1508" s="138"/>
      <c r="H1508" s="138"/>
      <c r="I1508" s="138" t="s">
        <v>991</v>
      </c>
      <c r="J1508" s="138">
        <v>2050</v>
      </c>
      <c r="K1508" s="139">
        <v>-7.2007200720065612E-3</v>
      </c>
    </row>
    <row r="1509" spans="1:11" x14ac:dyDescent="0.25">
      <c r="A1509" s="138" t="s">
        <v>1430</v>
      </c>
      <c r="B1509" s="138" t="s">
        <v>1431</v>
      </c>
      <c r="C1509" s="138" t="s">
        <v>196</v>
      </c>
      <c r="D1509" s="138" t="s">
        <v>1435</v>
      </c>
      <c r="E1509" s="138" t="s">
        <v>1391</v>
      </c>
      <c r="F1509" s="138"/>
      <c r="G1509" s="138"/>
      <c r="H1509" s="138"/>
      <c r="I1509" s="138" t="s">
        <v>195</v>
      </c>
      <c r="J1509" s="138">
        <v>2020</v>
      </c>
      <c r="K1509" s="139">
        <v>8.3858385838583871</v>
      </c>
    </row>
    <row r="1510" spans="1:11" x14ac:dyDescent="0.25">
      <c r="A1510" s="138" t="s">
        <v>1430</v>
      </c>
      <c r="B1510" s="138" t="s">
        <v>1431</v>
      </c>
      <c r="C1510" s="138" t="s">
        <v>196</v>
      </c>
      <c r="D1510" s="138" t="s">
        <v>1435</v>
      </c>
      <c r="E1510" s="138" t="s">
        <v>1391</v>
      </c>
      <c r="F1510" s="138"/>
      <c r="G1510" s="138"/>
      <c r="H1510" s="138"/>
      <c r="I1510" s="138" t="s">
        <v>195</v>
      </c>
      <c r="J1510" s="138">
        <v>2030</v>
      </c>
      <c r="K1510" s="139">
        <v>4.8394839483948431</v>
      </c>
    </row>
    <row r="1511" spans="1:11" x14ac:dyDescent="0.25">
      <c r="A1511" s="138" t="s">
        <v>1430</v>
      </c>
      <c r="B1511" s="138" t="s">
        <v>1431</v>
      </c>
      <c r="C1511" s="138" t="s">
        <v>196</v>
      </c>
      <c r="D1511" s="138" t="s">
        <v>1435</v>
      </c>
      <c r="E1511" s="138" t="s">
        <v>1391</v>
      </c>
      <c r="F1511" s="138"/>
      <c r="G1511" s="138"/>
      <c r="H1511" s="138"/>
      <c r="I1511" s="138" t="s">
        <v>195</v>
      </c>
      <c r="J1511" s="138">
        <v>2040</v>
      </c>
      <c r="K1511" s="139">
        <v>3.066306630663064</v>
      </c>
    </row>
    <row r="1512" spans="1:11" x14ac:dyDescent="0.25">
      <c r="A1512" s="138" t="s">
        <v>1430</v>
      </c>
      <c r="B1512" s="138" t="s">
        <v>1431</v>
      </c>
      <c r="C1512" s="138" t="s">
        <v>196</v>
      </c>
      <c r="D1512" s="138" t="s">
        <v>1435</v>
      </c>
      <c r="E1512" s="138" t="s">
        <v>1391</v>
      </c>
      <c r="F1512" s="138"/>
      <c r="G1512" s="138"/>
      <c r="H1512" s="138"/>
      <c r="I1512" s="138" t="s">
        <v>195</v>
      </c>
      <c r="J1512" s="138">
        <v>2050</v>
      </c>
      <c r="K1512" s="139">
        <v>1.2931293129312991</v>
      </c>
    </row>
    <row r="1513" spans="1:11" x14ac:dyDescent="0.25">
      <c r="A1513" s="138" t="s">
        <v>1430</v>
      </c>
      <c r="B1513" s="138" t="s">
        <v>1431</v>
      </c>
      <c r="C1513" s="138" t="s">
        <v>196</v>
      </c>
      <c r="D1513" s="138" t="s">
        <v>1436</v>
      </c>
      <c r="E1513" s="138" t="s">
        <v>1391</v>
      </c>
      <c r="F1513" s="138"/>
      <c r="G1513" s="138" t="s">
        <v>1437</v>
      </c>
      <c r="H1513" s="138" t="s">
        <v>1114</v>
      </c>
      <c r="I1513" s="138" t="s">
        <v>990</v>
      </c>
      <c r="J1513" s="138">
        <v>2020</v>
      </c>
      <c r="K1513" s="139">
        <v>74</v>
      </c>
    </row>
    <row r="1514" spans="1:11" x14ac:dyDescent="0.25">
      <c r="A1514" s="138" t="s">
        <v>1430</v>
      </c>
      <c r="B1514" s="138" t="s">
        <v>1431</v>
      </c>
      <c r="C1514" s="138" t="s">
        <v>196</v>
      </c>
      <c r="D1514" s="138" t="s">
        <v>1436</v>
      </c>
      <c r="E1514" s="138" t="s">
        <v>1391</v>
      </c>
      <c r="F1514" s="138"/>
      <c r="G1514" s="138" t="s">
        <v>1437</v>
      </c>
      <c r="H1514" s="138" t="s">
        <v>1114</v>
      </c>
      <c r="I1514" s="138" t="s">
        <v>990</v>
      </c>
      <c r="J1514" s="138">
        <v>2050</v>
      </c>
      <c r="K1514" s="139">
        <v>77</v>
      </c>
    </row>
    <row r="1515" spans="1:11" x14ac:dyDescent="0.25">
      <c r="A1515" s="138" t="s">
        <v>1430</v>
      </c>
      <c r="B1515" s="138" t="s">
        <v>1431</v>
      </c>
      <c r="C1515" s="138" t="s">
        <v>196</v>
      </c>
      <c r="D1515" s="138" t="s">
        <v>1436</v>
      </c>
      <c r="E1515" s="138" t="s">
        <v>1391</v>
      </c>
      <c r="F1515" s="138"/>
      <c r="G1515" s="138" t="s">
        <v>1437</v>
      </c>
      <c r="H1515" s="138" t="s">
        <v>1114</v>
      </c>
      <c r="I1515" s="138" t="s">
        <v>991</v>
      </c>
      <c r="J1515" s="138">
        <v>2020</v>
      </c>
      <c r="K1515" s="139">
        <v>81</v>
      </c>
    </row>
    <row r="1516" spans="1:11" x14ac:dyDescent="0.25">
      <c r="A1516" s="138" t="s">
        <v>1430</v>
      </c>
      <c r="B1516" s="138" t="s">
        <v>1431</v>
      </c>
      <c r="C1516" s="138" t="s">
        <v>196</v>
      </c>
      <c r="D1516" s="138" t="s">
        <v>1436</v>
      </c>
      <c r="E1516" s="138" t="s">
        <v>1391</v>
      </c>
      <c r="F1516" s="138"/>
      <c r="G1516" s="138" t="s">
        <v>1437</v>
      </c>
      <c r="H1516" s="138" t="s">
        <v>1114</v>
      </c>
      <c r="I1516" s="138" t="s">
        <v>991</v>
      </c>
      <c r="J1516" s="138">
        <v>2050</v>
      </c>
      <c r="K1516" s="139">
        <v>84.6</v>
      </c>
    </row>
    <row r="1517" spans="1:11" x14ac:dyDescent="0.25">
      <c r="A1517" s="138" t="s">
        <v>1430</v>
      </c>
      <c r="B1517" s="138" t="s">
        <v>1431</v>
      </c>
      <c r="C1517" s="138" t="s">
        <v>196</v>
      </c>
      <c r="D1517" s="138" t="s">
        <v>1436</v>
      </c>
      <c r="E1517" s="138" t="s">
        <v>1391</v>
      </c>
      <c r="F1517" s="138"/>
      <c r="G1517" s="138" t="s">
        <v>1437</v>
      </c>
      <c r="H1517" s="138" t="s">
        <v>1114</v>
      </c>
      <c r="I1517" s="138" t="s">
        <v>195</v>
      </c>
      <c r="J1517" s="138">
        <v>2020</v>
      </c>
      <c r="K1517" s="139">
        <v>77.5</v>
      </c>
    </row>
    <row r="1518" spans="1:11" x14ac:dyDescent="0.25">
      <c r="A1518" s="138" t="s">
        <v>1430</v>
      </c>
      <c r="B1518" s="138" t="s">
        <v>1431</v>
      </c>
      <c r="C1518" s="138" t="s">
        <v>196</v>
      </c>
      <c r="D1518" s="138" t="s">
        <v>1436</v>
      </c>
      <c r="E1518" s="138" t="s">
        <v>1391</v>
      </c>
      <c r="F1518" s="138"/>
      <c r="G1518" s="138" t="s">
        <v>1437</v>
      </c>
      <c r="H1518" s="138" t="s">
        <v>1114</v>
      </c>
      <c r="I1518" s="138" t="s">
        <v>195</v>
      </c>
      <c r="J1518" s="138">
        <v>2030</v>
      </c>
      <c r="K1518" s="139">
        <v>80.5</v>
      </c>
    </row>
    <row r="1519" spans="1:11" x14ac:dyDescent="0.25">
      <c r="A1519" s="138" t="s">
        <v>1430</v>
      </c>
      <c r="B1519" s="138" t="s">
        <v>1431</v>
      </c>
      <c r="C1519" s="138" t="s">
        <v>196</v>
      </c>
      <c r="D1519" s="138" t="s">
        <v>1436</v>
      </c>
      <c r="E1519" s="138" t="s">
        <v>1391</v>
      </c>
      <c r="F1519" s="138"/>
      <c r="G1519" s="138" t="s">
        <v>1437</v>
      </c>
      <c r="H1519" s="138" t="s">
        <v>1114</v>
      </c>
      <c r="I1519" s="138" t="s">
        <v>195</v>
      </c>
      <c r="J1519" s="138">
        <v>2040</v>
      </c>
      <c r="K1519" s="139">
        <v>82</v>
      </c>
    </row>
    <row r="1520" spans="1:11" x14ac:dyDescent="0.25">
      <c r="A1520" s="138" t="s">
        <v>1430</v>
      </c>
      <c r="B1520" s="138" t="s">
        <v>1431</v>
      </c>
      <c r="C1520" s="138" t="s">
        <v>196</v>
      </c>
      <c r="D1520" s="138" t="s">
        <v>1436</v>
      </c>
      <c r="E1520" s="138" t="s">
        <v>1391</v>
      </c>
      <c r="F1520" s="138"/>
      <c r="G1520" s="138" t="s">
        <v>1437</v>
      </c>
      <c r="H1520" s="138" t="s">
        <v>1114</v>
      </c>
      <c r="I1520" s="138" t="s">
        <v>195</v>
      </c>
      <c r="J1520" s="138">
        <v>2050</v>
      </c>
      <c r="K1520" s="139">
        <v>83.5</v>
      </c>
    </row>
    <row r="1521" spans="1:11" x14ac:dyDescent="0.25">
      <c r="A1521" s="138" t="s">
        <v>1430</v>
      </c>
      <c r="B1521" s="138" t="s">
        <v>1431</v>
      </c>
      <c r="C1521" s="138" t="s">
        <v>196</v>
      </c>
      <c r="D1521" s="138" t="s">
        <v>1438</v>
      </c>
      <c r="E1521" s="138" t="s">
        <v>1439</v>
      </c>
      <c r="F1521" s="138"/>
      <c r="G1521" s="138"/>
      <c r="H1521" s="138"/>
      <c r="I1521" s="138" t="s">
        <v>990</v>
      </c>
      <c r="J1521" s="138">
        <v>2020</v>
      </c>
      <c r="K1521" s="139">
        <v>22.202220222022198</v>
      </c>
    </row>
    <row r="1522" spans="1:11" x14ac:dyDescent="0.25">
      <c r="A1522" s="138" t="s">
        <v>1430</v>
      </c>
      <c r="B1522" s="138" t="s">
        <v>1431</v>
      </c>
      <c r="C1522" s="138" t="s">
        <v>196</v>
      </c>
      <c r="D1522" s="138" t="s">
        <v>1438</v>
      </c>
      <c r="E1522" s="138" t="s">
        <v>1439</v>
      </c>
      <c r="F1522" s="138"/>
      <c r="G1522" s="138"/>
      <c r="H1522" s="138"/>
      <c r="I1522" s="138" t="s">
        <v>990</v>
      </c>
      <c r="J1522" s="138">
        <v>2050</v>
      </c>
      <c r="K1522" s="139">
        <v>23.1023102310231</v>
      </c>
    </row>
    <row r="1523" spans="1:11" x14ac:dyDescent="0.25">
      <c r="A1523" s="138" t="s">
        <v>1430</v>
      </c>
      <c r="B1523" s="138" t="s">
        <v>1431</v>
      </c>
      <c r="C1523" s="138" t="s">
        <v>196</v>
      </c>
      <c r="D1523" s="138" t="s">
        <v>1438</v>
      </c>
      <c r="E1523" s="138" t="s">
        <v>1439</v>
      </c>
      <c r="F1523" s="138"/>
      <c r="G1523" s="138"/>
      <c r="H1523" s="138"/>
      <c r="I1523" s="138" t="s">
        <v>991</v>
      </c>
      <c r="J1523" s="138">
        <v>2020</v>
      </c>
      <c r="K1523" s="139">
        <v>24.3024302430243</v>
      </c>
    </row>
    <row r="1524" spans="1:11" x14ac:dyDescent="0.25">
      <c r="A1524" s="138" t="s">
        <v>1430</v>
      </c>
      <c r="B1524" s="138" t="s">
        <v>1431</v>
      </c>
      <c r="C1524" s="138" t="s">
        <v>196</v>
      </c>
      <c r="D1524" s="138" t="s">
        <v>1438</v>
      </c>
      <c r="E1524" s="138" t="s">
        <v>1439</v>
      </c>
      <c r="F1524" s="138"/>
      <c r="G1524" s="138"/>
      <c r="H1524" s="138"/>
      <c r="I1524" s="138" t="s">
        <v>991</v>
      </c>
      <c r="J1524" s="138">
        <v>2050</v>
      </c>
      <c r="K1524" s="139">
        <v>25.382538253825381</v>
      </c>
    </row>
    <row r="1525" spans="1:11" x14ac:dyDescent="0.25">
      <c r="A1525" s="138" t="s">
        <v>1430</v>
      </c>
      <c r="B1525" s="138" t="s">
        <v>1431</v>
      </c>
      <c r="C1525" s="138" t="s">
        <v>196</v>
      </c>
      <c r="D1525" s="138" t="s">
        <v>1438</v>
      </c>
      <c r="E1525" s="138" t="s">
        <v>1439</v>
      </c>
      <c r="F1525" s="138"/>
      <c r="G1525" s="138"/>
      <c r="H1525" s="138"/>
      <c r="I1525" s="138" t="s">
        <v>195</v>
      </c>
      <c r="J1525" s="138">
        <v>2020</v>
      </c>
      <c r="K1525" s="139">
        <v>23.252325232523251</v>
      </c>
    </row>
    <row r="1526" spans="1:11" x14ac:dyDescent="0.25">
      <c r="A1526" s="138" t="s">
        <v>1430</v>
      </c>
      <c r="B1526" s="138" t="s">
        <v>1431</v>
      </c>
      <c r="C1526" s="138" t="s">
        <v>196</v>
      </c>
      <c r="D1526" s="138" t="s">
        <v>1438</v>
      </c>
      <c r="E1526" s="138" t="s">
        <v>1439</v>
      </c>
      <c r="F1526" s="138"/>
      <c r="G1526" s="138"/>
      <c r="H1526" s="138"/>
      <c r="I1526" s="138" t="s">
        <v>195</v>
      </c>
      <c r="J1526" s="138">
        <v>2030</v>
      </c>
      <c r="K1526" s="139">
        <v>24.15241524152415</v>
      </c>
    </row>
    <row r="1527" spans="1:11" x14ac:dyDescent="0.25">
      <c r="A1527" s="138" t="s">
        <v>1430</v>
      </c>
      <c r="B1527" s="138" t="s">
        <v>1431</v>
      </c>
      <c r="C1527" s="138" t="s">
        <v>196</v>
      </c>
      <c r="D1527" s="138" t="s">
        <v>1438</v>
      </c>
      <c r="E1527" s="138" t="s">
        <v>1439</v>
      </c>
      <c r="F1527" s="138"/>
      <c r="G1527" s="138"/>
      <c r="H1527" s="138"/>
      <c r="I1527" s="138" t="s">
        <v>195</v>
      </c>
      <c r="J1527" s="138">
        <v>2040</v>
      </c>
      <c r="K1527" s="139">
        <v>24.602460246024599</v>
      </c>
    </row>
    <row r="1528" spans="1:11" x14ac:dyDescent="0.25">
      <c r="A1528" s="138" t="s">
        <v>1430</v>
      </c>
      <c r="B1528" s="138" t="s">
        <v>1431</v>
      </c>
      <c r="C1528" s="138" t="s">
        <v>196</v>
      </c>
      <c r="D1528" s="138" t="s">
        <v>1438</v>
      </c>
      <c r="E1528" s="138" t="s">
        <v>1439</v>
      </c>
      <c r="F1528" s="138"/>
      <c r="G1528" s="138"/>
      <c r="H1528" s="138"/>
      <c r="I1528" s="138" t="s">
        <v>195</v>
      </c>
      <c r="J1528" s="138">
        <v>2050</v>
      </c>
      <c r="K1528" s="139">
        <v>25.052505250525051</v>
      </c>
    </row>
    <row r="1529" spans="1:11" x14ac:dyDescent="0.25">
      <c r="A1529" s="138" t="s">
        <v>1430</v>
      </c>
      <c r="B1529" s="138" t="s">
        <v>1431</v>
      </c>
      <c r="C1529" s="138" t="s">
        <v>196</v>
      </c>
      <c r="D1529" s="138" t="s">
        <v>1219</v>
      </c>
      <c r="E1529" s="138" t="s">
        <v>1220</v>
      </c>
      <c r="F1529" s="138"/>
      <c r="G1529" s="138" t="s">
        <v>200</v>
      </c>
      <c r="H1529" s="138"/>
      <c r="I1529" s="138" t="s">
        <v>990</v>
      </c>
      <c r="J1529" s="138">
        <v>2020</v>
      </c>
      <c r="K1529" s="139">
        <v>5</v>
      </c>
    </row>
    <row r="1530" spans="1:11" x14ac:dyDescent="0.25">
      <c r="A1530" s="138" t="s">
        <v>1430</v>
      </c>
      <c r="B1530" s="138" t="s">
        <v>1431</v>
      </c>
      <c r="C1530" s="138" t="s">
        <v>196</v>
      </c>
      <c r="D1530" s="138" t="s">
        <v>1219</v>
      </c>
      <c r="E1530" s="138" t="s">
        <v>1220</v>
      </c>
      <c r="F1530" s="138"/>
      <c r="G1530" s="138" t="s">
        <v>200</v>
      </c>
      <c r="H1530" s="138"/>
      <c r="I1530" s="138" t="s">
        <v>990</v>
      </c>
      <c r="J1530" s="138">
        <v>2050</v>
      </c>
      <c r="K1530" s="139">
        <v>5</v>
      </c>
    </row>
    <row r="1531" spans="1:11" x14ac:dyDescent="0.25">
      <c r="A1531" s="138" t="s">
        <v>1430</v>
      </c>
      <c r="B1531" s="138" t="s">
        <v>1431</v>
      </c>
      <c r="C1531" s="138" t="s">
        <v>196</v>
      </c>
      <c r="D1531" s="138" t="s">
        <v>1219</v>
      </c>
      <c r="E1531" s="138" t="s">
        <v>1220</v>
      </c>
      <c r="F1531" s="138"/>
      <c r="G1531" s="138" t="s">
        <v>200</v>
      </c>
      <c r="H1531" s="138"/>
      <c r="I1531" s="138" t="s">
        <v>991</v>
      </c>
      <c r="J1531" s="138">
        <v>2020</v>
      </c>
      <c r="K1531" s="139">
        <v>5</v>
      </c>
    </row>
    <row r="1532" spans="1:11" x14ac:dyDescent="0.25">
      <c r="A1532" s="138" t="s">
        <v>1430</v>
      </c>
      <c r="B1532" s="138" t="s">
        <v>1431</v>
      </c>
      <c r="C1532" s="138" t="s">
        <v>196</v>
      </c>
      <c r="D1532" s="138" t="s">
        <v>1219</v>
      </c>
      <c r="E1532" s="138" t="s">
        <v>1220</v>
      </c>
      <c r="F1532" s="138"/>
      <c r="G1532" s="138" t="s">
        <v>200</v>
      </c>
      <c r="H1532" s="138"/>
      <c r="I1532" s="138" t="s">
        <v>991</v>
      </c>
      <c r="J1532" s="138">
        <v>2050</v>
      </c>
      <c r="K1532" s="139">
        <v>5</v>
      </c>
    </row>
    <row r="1533" spans="1:11" x14ac:dyDescent="0.25">
      <c r="A1533" s="138" t="s">
        <v>1430</v>
      </c>
      <c r="B1533" s="138" t="s">
        <v>1431</v>
      </c>
      <c r="C1533" s="138" t="s">
        <v>196</v>
      </c>
      <c r="D1533" s="138" t="s">
        <v>1219</v>
      </c>
      <c r="E1533" s="138" t="s">
        <v>1220</v>
      </c>
      <c r="F1533" s="138"/>
      <c r="G1533" s="138" t="s">
        <v>200</v>
      </c>
      <c r="H1533" s="138"/>
      <c r="I1533" s="138" t="s">
        <v>195</v>
      </c>
      <c r="J1533" s="138">
        <v>2020</v>
      </c>
      <c r="K1533" s="139">
        <v>5</v>
      </c>
    </row>
    <row r="1534" spans="1:11" x14ac:dyDescent="0.25">
      <c r="A1534" s="138" t="s">
        <v>1430</v>
      </c>
      <c r="B1534" s="138" t="s">
        <v>1431</v>
      </c>
      <c r="C1534" s="138" t="s">
        <v>196</v>
      </c>
      <c r="D1534" s="138" t="s">
        <v>1219</v>
      </c>
      <c r="E1534" s="138" t="s">
        <v>1220</v>
      </c>
      <c r="F1534" s="138"/>
      <c r="G1534" s="138" t="s">
        <v>200</v>
      </c>
      <c r="H1534" s="138"/>
      <c r="I1534" s="138" t="s">
        <v>195</v>
      </c>
      <c r="J1534" s="138">
        <v>2030</v>
      </c>
      <c r="K1534" s="139">
        <v>5</v>
      </c>
    </row>
    <row r="1535" spans="1:11" x14ac:dyDescent="0.25">
      <c r="A1535" s="138" t="s">
        <v>1430</v>
      </c>
      <c r="B1535" s="138" t="s">
        <v>1431</v>
      </c>
      <c r="C1535" s="138" t="s">
        <v>196</v>
      </c>
      <c r="D1535" s="138" t="s">
        <v>1219</v>
      </c>
      <c r="E1535" s="138" t="s">
        <v>1220</v>
      </c>
      <c r="F1535" s="138"/>
      <c r="G1535" s="138" t="s">
        <v>200</v>
      </c>
      <c r="H1535" s="138"/>
      <c r="I1535" s="138" t="s">
        <v>195</v>
      </c>
      <c r="J1535" s="138">
        <v>2040</v>
      </c>
      <c r="K1535" s="139">
        <v>5</v>
      </c>
    </row>
    <row r="1536" spans="1:11" x14ac:dyDescent="0.25">
      <c r="A1536" s="138" t="s">
        <v>1430</v>
      </c>
      <c r="B1536" s="138" t="s">
        <v>1431</v>
      </c>
      <c r="C1536" s="138" t="s">
        <v>196</v>
      </c>
      <c r="D1536" s="138" t="s">
        <v>1219</v>
      </c>
      <c r="E1536" s="138" t="s">
        <v>1220</v>
      </c>
      <c r="F1536" s="138"/>
      <c r="G1536" s="138" t="s">
        <v>200</v>
      </c>
      <c r="H1536" s="138"/>
      <c r="I1536" s="138" t="s">
        <v>195</v>
      </c>
      <c r="J1536" s="138">
        <v>2050</v>
      </c>
      <c r="K1536" s="139">
        <v>5</v>
      </c>
    </row>
    <row r="1537" spans="1:11" x14ac:dyDescent="0.25">
      <c r="A1537" s="138" t="s">
        <v>1430</v>
      </c>
      <c r="B1537" s="138" t="s">
        <v>1431</v>
      </c>
      <c r="C1537" s="138" t="s">
        <v>196</v>
      </c>
      <c r="D1537" s="138" t="s">
        <v>216</v>
      </c>
      <c r="E1537" s="138" t="s">
        <v>203</v>
      </c>
      <c r="F1537" s="138"/>
      <c r="G1537" s="138" t="s">
        <v>200</v>
      </c>
      <c r="H1537" s="138"/>
      <c r="I1537" s="138" t="s">
        <v>990</v>
      </c>
      <c r="J1537" s="138">
        <v>2020</v>
      </c>
      <c r="K1537" s="139">
        <v>10</v>
      </c>
    </row>
    <row r="1538" spans="1:11" x14ac:dyDescent="0.25">
      <c r="A1538" s="138" t="s">
        <v>1430</v>
      </c>
      <c r="B1538" s="138" t="s">
        <v>1431</v>
      </c>
      <c r="C1538" s="138" t="s">
        <v>196</v>
      </c>
      <c r="D1538" s="138" t="s">
        <v>216</v>
      </c>
      <c r="E1538" s="138" t="s">
        <v>203</v>
      </c>
      <c r="F1538" s="138"/>
      <c r="G1538" s="138" t="s">
        <v>200</v>
      </c>
      <c r="H1538" s="138"/>
      <c r="I1538" s="138" t="s">
        <v>990</v>
      </c>
      <c r="J1538" s="138">
        <v>2050</v>
      </c>
      <c r="K1538" s="139">
        <v>15</v>
      </c>
    </row>
    <row r="1539" spans="1:11" x14ac:dyDescent="0.25">
      <c r="A1539" s="138" t="s">
        <v>1430</v>
      </c>
      <c r="B1539" s="138" t="s">
        <v>1431</v>
      </c>
      <c r="C1539" s="138" t="s">
        <v>196</v>
      </c>
      <c r="D1539" s="138" t="s">
        <v>216</v>
      </c>
      <c r="E1539" s="138" t="s">
        <v>203</v>
      </c>
      <c r="F1539" s="138"/>
      <c r="G1539" s="138" t="s">
        <v>200</v>
      </c>
      <c r="H1539" s="138"/>
      <c r="I1539" s="138" t="s">
        <v>991</v>
      </c>
      <c r="J1539" s="138">
        <v>2020</v>
      </c>
      <c r="K1539" s="139">
        <v>10</v>
      </c>
    </row>
    <row r="1540" spans="1:11" x14ac:dyDescent="0.25">
      <c r="A1540" s="138" t="s">
        <v>1430</v>
      </c>
      <c r="B1540" s="138" t="s">
        <v>1431</v>
      </c>
      <c r="C1540" s="138" t="s">
        <v>196</v>
      </c>
      <c r="D1540" s="138" t="s">
        <v>216</v>
      </c>
      <c r="E1540" s="138" t="s">
        <v>203</v>
      </c>
      <c r="F1540" s="138"/>
      <c r="G1540" s="138" t="s">
        <v>200</v>
      </c>
      <c r="H1540" s="138"/>
      <c r="I1540" s="138" t="s">
        <v>991</v>
      </c>
      <c r="J1540" s="138">
        <v>2050</v>
      </c>
      <c r="K1540" s="139">
        <v>20</v>
      </c>
    </row>
    <row r="1541" spans="1:11" x14ac:dyDescent="0.25">
      <c r="A1541" s="138" t="s">
        <v>1430</v>
      </c>
      <c r="B1541" s="138" t="s">
        <v>1431</v>
      </c>
      <c r="C1541" s="138" t="s">
        <v>196</v>
      </c>
      <c r="D1541" s="138" t="s">
        <v>216</v>
      </c>
      <c r="E1541" s="138" t="s">
        <v>203</v>
      </c>
      <c r="F1541" s="138"/>
      <c r="G1541" s="138" t="s">
        <v>200</v>
      </c>
      <c r="H1541" s="138"/>
      <c r="I1541" s="138" t="s">
        <v>195</v>
      </c>
      <c r="J1541" s="138">
        <v>2020</v>
      </c>
      <c r="K1541" s="139">
        <v>10</v>
      </c>
    </row>
    <row r="1542" spans="1:11" x14ac:dyDescent="0.25">
      <c r="A1542" s="138" t="s">
        <v>1430</v>
      </c>
      <c r="B1542" s="138" t="s">
        <v>1431</v>
      </c>
      <c r="C1542" s="138" t="s">
        <v>196</v>
      </c>
      <c r="D1542" s="138" t="s">
        <v>216</v>
      </c>
      <c r="E1542" s="138" t="s">
        <v>203</v>
      </c>
      <c r="F1542" s="138"/>
      <c r="G1542" s="138" t="s">
        <v>200</v>
      </c>
      <c r="H1542" s="138"/>
      <c r="I1542" s="138" t="s">
        <v>195</v>
      </c>
      <c r="J1542" s="138">
        <v>2030</v>
      </c>
      <c r="K1542" s="139">
        <v>20</v>
      </c>
    </row>
    <row r="1543" spans="1:11" x14ac:dyDescent="0.25">
      <c r="A1543" s="138" t="s">
        <v>1430</v>
      </c>
      <c r="B1543" s="138" t="s">
        <v>1431</v>
      </c>
      <c r="C1543" s="138" t="s">
        <v>196</v>
      </c>
      <c r="D1543" s="138" t="s">
        <v>216</v>
      </c>
      <c r="E1543" s="138" t="s">
        <v>203</v>
      </c>
      <c r="F1543" s="138"/>
      <c r="G1543" s="138" t="s">
        <v>200</v>
      </c>
      <c r="H1543" s="138"/>
      <c r="I1543" s="138" t="s">
        <v>195</v>
      </c>
      <c r="J1543" s="138">
        <v>2040</v>
      </c>
      <c r="K1543" s="139">
        <v>20</v>
      </c>
    </row>
    <row r="1544" spans="1:11" x14ac:dyDescent="0.25">
      <c r="A1544" s="138" t="s">
        <v>1430</v>
      </c>
      <c r="B1544" s="138" t="s">
        <v>1431</v>
      </c>
      <c r="C1544" s="138" t="s">
        <v>196</v>
      </c>
      <c r="D1544" s="138" t="s">
        <v>216</v>
      </c>
      <c r="E1544" s="138" t="s">
        <v>203</v>
      </c>
      <c r="F1544" s="138"/>
      <c r="G1544" s="138" t="s">
        <v>200</v>
      </c>
      <c r="H1544" s="138"/>
      <c r="I1544" s="138" t="s">
        <v>195</v>
      </c>
      <c r="J1544" s="138">
        <v>2050</v>
      </c>
      <c r="K1544" s="139">
        <v>20</v>
      </c>
    </row>
    <row r="1545" spans="1:11" x14ac:dyDescent="0.25">
      <c r="A1545" s="138" t="s">
        <v>1430</v>
      </c>
      <c r="B1545" s="138" t="s">
        <v>1431</v>
      </c>
      <c r="C1545" s="138" t="s">
        <v>196</v>
      </c>
      <c r="D1545" s="138" t="s">
        <v>1440</v>
      </c>
      <c r="E1545" s="138" t="s">
        <v>1222</v>
      </c>
      <c r="F1545" s="138"/>
      <c r="G1545" s="138" t="s">
        <v>200</v>
      </c>
      <c r="H1545" s="138"/>
      <c r="I1545" s="138" t="s">
        <v>990</v>
      </c>
      <c r="J1545" s="138">
        <v>2020</v>
      </c>
      <c r="K1545" s="139">
        <v>1</v>
      </c>
    </row>
    <row r="1546" spans="1:11" x14ac:dyDescent="0.25">
      <c r="A1546" s="138" t="s">
        <v>1430</v>
      </c>
      <c r="B1546" s="138" t="s">
        <v>1431</v>
      </c>
      <c r="C1546" s="138" t="s">
        <v>196</v>
      </c>
      <c r="D1546" s="138" t="s">
        <v>1440</v>
      </c>
      <c r="E1546" s="138" t="s">
        <v>1222</v>
      </c>
      <c r="F1546" s="138"/>
      <c r="G1546" s="138" t="s">
        <v>200</v>
      </c>
      <c r="H1546" s="138"/>
      <c r="I1546" s="138" t="s">
        <v>990</v>
      </c>
      <c r="J1546" s="138">
        <v>2050</v>
      </c>
      <c r="K1546" s="139">
        <v>1</v>
      </c>
    </row>
    <row r="1547" spans="1:11" x14ac:dyDescent="0.25">
      <c r="A1547" s="138" t="s">
        <v>1430</v>
      </c>
      <c r="B1547" s="138" t="s">
        <v>1431</v>
      </c>
      <c r="C1547" s="138" t="s">
        <v>196</v>
      </c>
      <c r="D1547" s="138" t="s">
        <v>1440</v>
      </c>
      <c r="E1547" s="138" t="s">
        <v>1222</v>
      </c>
      <c r="F1547" s="138"/>
      <c r="G1547" s="138" t="s">
        <v>200</v>
      </c>
      <c r="H1547" s="138"/>
      <c r="I1547" s="138" t="s">
        <v>991</v>
      </c>
      <c r="J1547" s="138">
        <v>2020</v>
      </c>
      <c r="K1547" s="139">
        <v>1</v>
      </c>
    </row>
    <row r="1548" spans="1:11" x14ac:dyDescent="0.25">
      <c r="A1548" s="138" t="s">
        <v>1430</v>
      </c>
      <c r="B1548" s="138" t="s">
        <v>1431</v>
      </c>
      <c r="C1548" s="138" t="s">
        <v>196</v>
      </c>
      <c r="D1548" s="138" t="s">
        <v>1440</v>
      </c>
      <c r="E1548" s="138" t="s">
        <v>1222</v>
      </c>
      <c r="F1548" s="138"/>
      <c r="G1548" s="138" t="s">
        <v>200</v>
      </c>
      <c r="H1548" s="138"/>
      <c r="I1548" s="138" t="s">
        <v>991</v>
      </c>
      <c r="J1548" s="138">
        <v>2050</v>
      </c>
      <c r="K1548" s="139">
        <v>1</v>
      </c>
    </row>
    <row r="1549" spans="1:11" x14ac:dyDescent="0.25">
      <c r="A1549" s="138" t="s">
        <v>1430</v>
      </c>
      <c r="B1549" s="138" t="s">
        <v>1431</v>
      </c>
      <c r="C1549" s="138" t="s">
        <v>196</v>
      </c>
      <c r="D1549" s="138" t="s">
        <v>1440</v>
      </c>
      <c r="E1549" s="138" t="s">
        <v>1222</v>
      </c>
      <c r="F1549" s="138"/>
      <c r="G1549" s="138" t="s">
        <v>200</v>
      </c>
      <c r="H1549" s="138"/>
      <c r="I1549" s="138" t="s">
        <v>195</v>
      </c>
      <c r="J1549" s="138">
        <v>2020</v>
      </c>
      <c r="K1549" s="139">
        <v>1</v>
      </c>
    </row>
    <row r="1550" spans="1:11" x14ac:dyDescent="0.25">
      <c r="A1550" s="138" t="s">
        <v>1430</v>
      </c>
      <c r="B1550" s="138" t="s">
        <v>1431</v>
      </c>
      <c r="C1550" s="138" t="s">
        <v>196</v>
      </c>
      <c r="D1550" s="138" t="s">
        <v>1440</v>
      </c>
      <c r="E1550" s="138" t="s">
        <v>1222</v>
      </c>
      <c r="F1550" s="138"/>
      <c r="G1550" s="138" t="s">
        <v>200</v>
      </c>
      <c r="H1550" s="138"/>
      <c r="I1550" s="138" t="s">
        <v>195</v>
      </c>
      <c r="J1550" s="138">
        <v>2030</v>
      </c>
      <c r="K1550" s="139">
        <v>1</v>
      </c>
    </row>
    <row r="1551" spans="1:11" x14ac:dyDescent="0.25">
      <c r="A1551" s="138" t="s">
        <v>1430</v>
      </c>
      <c r="B1551" s="138" t="s">
        <v>1431</v>
      </c>
      <c r="C1551" s="138" t="s">
        <v>196</v>
      </c>
      <c r="D1551" s="138" t="s">
        <v>1440</v>
      </c>
      <c r="E1551" s="138" t="s">
        <v>1222</v>
      </c>
      <c r="F1551" s="138"/>
      <c r="G1551" s="138" t="s">
        <v>200</v>
      </c>
      <c r="H1551" s="138"/>
      <c r="I1551" s="138" t="s">
        <v>195</v>
      </c>
      <c r="J1551" s="138">
        <v>2040</v>
      </c>
      <c r="K1551" s="139">
        <v>1</v>
      </c>
    </row>
    <row r="1552" spans="1:11" x14ac:dyDescent="0.25">
      <c r="A1552" s="138" t="s">
        <v>1430</v>
      </c>
      <c r="B1552" s="138" t="s">
        <v>1431</v>
      </c>
      <c r="C1552" s="138" t="s">
        <v>196</v>
      </c>
      <c r="D1552" s="138" t="s">
        <v>1440</v>
      </c>
      <c r="E1552" s="138" t="s">
        <v>1222</v>
      </c>
      <c r="F1552" s="138"/>
      <c r="G1552" s="138" t="s">
        <v>200</v>
      </c>
      <c r="H1552" s="138"/>
      <c r="I1552" s="138" t="s">
        <v>195</v>
      </c>
      <c r="J1552" s="138">
        <v>2050</v>
      </c>
      <c r="K1552" s="139">
        <v>1</v>
      </c>
    </row>
    <row r="1553" spans="1:11" x14ac:dyDescent="0.25">
      <c r="A1553" s="138" t="s">
        <v>1430</v>
      </c>
      <c r="B1553" s="138" t="s">
        <v>1431</v>
      </c>
      <c r="C1553" s="138" t="s">
        <v>196</v>
      </c>
      <c r="D1553" s="138" t="s">
        <v>1398</v>
      </c>
      <c r="E1553" s="138" t="s">
        <v>1399</v>
      </c>
      <c r="F1553" s="138"/>
      <c r="G1553" s="138" t="s">
        <v>193</v>
      </c>
      <c r="H1553" s="138"/>
      <c r="I1553" s="138" t="s">
        <v>990</v>
      </c>
      <c r="J1553" s="138">
        <v>2020</v>
      </c>
      <c r="K1553" s="139">
        <v>532.79999999999995</v>
      </c>
    </row>
    <row r="1554" spans="1:11" x14ac:dyDescent="0.25">
      <c r="A1554" s="138" t="s">
        <v>1430</v>
      </c>
      <c r="B1554" s="138" t="s">
        <v>1431</v>
      </c>
      <c r="C1554" s="138" t="s">
        <v>196</v>
      </c>
      <c r="D1554" s="138" t="s">
        <v>1398</v>
      </c>
      <c r="E1554" s="138" t="s">
        <v>1399</v>
      </c>
      <c r="F1554" s="138"/>
      <c r="G1554" s="138" t="s">
        <v>193</v>
      </c>
      <c r="H1554" s="138"/>
      <c r="I1554" s="138" t="s">
        <v>990</v>
      </c>
      <c r="J1554" s="138">
        <v>2050</v>
      </c>
      <c r="K1554" s="139">
        <v>554.4</v>
      </c>
    </row>
    <row r="1555" spans="1:11" x14ac:dyDescent="0.25">
      <c r="A1555" s="138" t="s">
        <v>1430</v>
      </c>
      <c r="B1555" s="138" t="s">
        <v>1431</v>
      </c>
      <c r="C1555" s="138" t="s">
        <v>196</v>
      </c>
      <c r="D1555" s="138" t="s">
        <v>1398</v>
      </c>
      <c r="E1555" s="138" t="s">
        <v>1399</v>
      </c>
      <c r="F1555" s="138"/>
      <c r="G1555" s="138" t="s">
        <v>193</v>
      </c>
      <c r="H1555" s="138"/>
      <c r="I1555" s="138" t="s">
        <v>991</v>
      </c>
      <c r="J1555" s="138">
        <v>2020</v>
      </c>
      <c r="K1555" s="139">
        <v>583.20000000000005</v>
      </c>
    </row>
    <row r="1556" spans="1:11" x14ac:dyDescent="0.25">
      <c r="A1556" s="138" t="s">
        <v>1430</v>
      </c>
      <c r="B1556" s="138" t="s">
        <v>1431</v>
      </c>
      <c r="C1556" s="138" t="s">
        <v>196</v>
      </c>
      <c r="D1556" s="138" t="s">
        <v>1398</v>
      </c>
      <c r="E1556" s="138" t="s">
        <v>1399</v>
      </c>
      <c r="F1556" s="138"/>
      <c r="G1556" s="138" t="s">
        <v>193</v>
      </c>
      <c r="H1556" s="138"/>
      <c r="I1556" s="138" t="s">
        <v>991</v>
      </c>
      <c r="J1556" s="138">
        <v>2050</v>
      </c>
      <c r="K1556" s="139">
        <v>609.12</v>
      </c>
    </row>
    <row r="1557" spans="1:11" x14ac:dyDescent="0.25">
      <c r="A1557" s="138" t="s">
        <v>1430</v>
      </c>
      <c r="B1557" s="138" t="s">
        <v>1431</v>
      </c>
      <c r="C1557" s="138" t="s">
        <v>196</v>
      </c>
      <c r="D1557" s="138" t="s">
        <v>1398</v>
      </c>
      <c r="E1557" s="138" t="s">
        <v>1399</v>
      </c>
      <c r="F1557" s="138"/>
      <c r="G1557" s="138" t="s">
        <v>193</v>
      </c>
      <c r="H1557" s="138"/>
      <c r="I1557" s="138" t="s">
        <v>195</v>
      </c>
      <c r="J1557" s="138">
        <v>2020</v>
      </c>
      <c r="K1557" s="139">
        <v>558</v>
      </c>
    </row>
    <row r="1558" spans="1:11" x14ac:dyDescent="0.25">
      <c r="A1558" s="138" t="s">
        <v>1430</v>
      </c>
      <c r="B1558" s="138" t="s">
        <v>1431</v>
      </c>
      <c r="C1558" s="138" t="s">
        <v>196</v>
      </c>
      <c r="D1558" s="138" t="s">
        <v>1398</v>
      </c>
      <c r="E1558" s="138" t="s">
        <v>1399</v>
      </c>
      <c r="F1558" s="138"/>
      <c r="G1558" s="138" t="s">
        <v>193</v>
      </c>
      <c r="H1558" s="138"/>
      <c r="I1558" s="138" t="s">
        <v>195</v>
      </c>
      <c r="J1558" s="138">
        <v>2030</v>
      </c>
      <c r="K1558" s="139">
        <v>579.6</v>
      </c>
    </row>
    <row r="1559" spans="1:11" x14ac:dyDescent="0.25">
      <c r="A1559" s="138" t="s">
        <v>1430</v>
      </c>
      <c r="B1559" s="138" t="s">
        <v>1431</v>
      </c>
      <c r="C1559" s="138" t="s">
        <v>196</v>
      </c>
      <c r="D1559" s="138" t="s">
        <v>1398</v>
      </c>
      <c r="E1559" s="138" t="s">
        <v>1399</v>
      </c>
      <c r="F1559" s="138"/>
      <c r="G1559" s="138" t="s">
        <v>193</v>
      </c>
      <c r="H1559" s="138"/>
      <c r="I1559" s="138" t="s">
        <v>195</v>
      </c>
      <c r="J1559" s="138">
        <v>2040</v>
      </c>
      <c r="K1559" s="139">
        <v>590.4</v>
      </c>
    </row>
    <row r="1560" spans="1:11" x14ac:dyDescent="0.25">
      <c r="A1560" s="138" t="s">
        <v>1430</v>
      </c>
      <c r="B1560" s="138" t="s">
        <v>1431</v>
      </c>
      <c r="C1560" s="138" t="s">
        <v>196</v>
      </c>
      <c r="D1560" s="138" t="s">
        <v>1398</v>
      </c>
      <c r="E1560" s="138" t="s">
        <v>1399</v>
      </c>
      <c r="F1560" s="138"/>
      <c r="G1560" s="138" t="s">
        <v>193</v>
      </c>
      <c r="H1560" s="138"/>
      <c r="I1560" s="138" t="s">
        <v>195</v>
      </c>
      <c r="J1560" s="138">
        <v>2050</v>
      </c>
      <c r="K1560" s="139">
        <v>601.20000000000005</v>
      </c>
    </row>
    <row r="1561" spans="1:11" x14ac:dyDescent="0.25">
      <c r="A1561" s="138" t="s">
        <v>1430</v>
      </c>
      <c r="B1561" s="138" t="s">
        <v>1431</v>
      </c>
      <c r="C1561" s="138" t="s">
        <v>196</v>
      </c>
      <c r="D1561" s="138" t="s">
        <v>1441</v>
      </c>
      <c r="E1561" s="138" t="s">
        <v>1439</v>
      </c>
      <c r="F1561" s="138"/>
      <c r="G1561" s="138"/>
      <c r="H1561" s="138"/>
      <c r="I1561" s="138" t="s">
        <v>990</v>
      </c>
      <c r="J1561" s="138">
        <v>2020</v>
      </c>
      <c r="K1561" s="139">
        <v>199.81998199819981</v>
      </c>
    </row>
    <row r="1562" spans="1:11" x14ac:dyDescent="0.25">
      <c r="A1562" s="138" t="s">
        <v>1430</v>
      </c>
      <c r="B1562" s="138" t="s">
        <v>1431</v>
      </c>
      <c r="C1562" s="138" t="s">
        <v>196</v>
      </c>
      <c r="D1562" s="138" t="s">
        <v>1441</v>
      </c>
      <c r="E1562" s="138" t="s">
        <v>1439</v>
      </c>
      <c r="F1562" s="138"/>
      <c r="G1562" s="138"/>
      <c r="H1562" s="138"/>
      <c r="I1562" s="138" t="s">
        <v>990</v>
      </c>
      <c r="J1562" s="138">
        <v>2050</v>
      </c>
      <c r="K1562" s="139">
        <v>207.9207920792079</v>
      </c>
    </row>
    <row r="1563" spans="1:11" x14ac:dyDescent="0.25">
      <c r="A1563" s="138" t="s">
        <v>1430</v>
      </c>
      <c r="B1563" s="138" t="s">
        <v>1431</v>
      </c>
      <c r="C1563" s="138" t="s">
        <v>196</v>
      </c>
      <c r="D1563" s="138" t="s">
        <v>1441</v>
      </c>
      <c r="E1563" s="138" t="s">
        <v>1439</v>
      </c>
      <c r="F1563" s="138"/>
      <c r="G1563" s="138"/>
      <c r="H1563" s="138"/>
      <c r="I1563" s="138" t="s">
        <v>991</v>
      </c>
      <c r="J1563" s="138">
        <v>2020</v>
      </c>
      <c r="K1563" s="139">
        <v>218.72187218721871</v>
      </c>
    </row>
    <row r="1564" spans="1:11" x14ac:dyDescent="0.25">
      <c r="A1564" s="138" t="s">
        <v>1430</v>
      </c>
      <c r="B1564" s="138" t="s">
        <v>1431</v>
      </c>
      <c r="C1564" s="138" t="s">
        <v>196</v>
      </c>
      <c r="D1564" s="138" t="s">
        <v>1441</v>
      </c>
      <c r="E1564" s="138" t="s">
        <v>1439</v>
      </c>
      <c r="F1564" s="138"/>
      <c r="G1564" s="138"/>
      <c r="H1564" s="138"/>
      <c r="I1564" s="138" t="s">
        <v>991</v>
      </c>
      <c r="J1564" s="138">
        <v>2050</v>
      </c>
      <c r="K1564" s="139">
        <v>228.44284428442839</v>
      </c>
    </row>
    <row r="1565" spans="1:11" x14ac:dyDescent="0.25">
      <c r="A1565" s="138" t="s">
        <v>1430</v>
      </c>
      <c r="B1565" s="138" t="s">
        <v>1431</v>
      </c>
      <c r="C1565" s="138" t="s">
        <v>196</v>
      </c>
      <c r="D1565" s="138" t="s">
        <v>1441</v>
      </c>
      <c r="E1565" s="138" t="s">
        <v>1439</v>
      </c>
      <c r="F1565" s="138"/>
      <c r="G1565" s="138"/>
      <c r="H1565" s="138"/>
      <c r="I1565" s="138" t="s">
        <v>195</v>
      </c>
      <c r="J1565" s="138">
        <v>2020</v>
      </c>
      <c r="K1565" s="139">
        <v>209.27092709270929</v>
      </c>
    </row>
    <row r="1566" spans="1:11" x14ac:dyDescent="0.25">
      <c r="A1566" s="138" t="s">
        <v>1430</v>
      </c>
      <c r="B1566" s="138" t="s">
        <v>1431</v>
      </c>
      <c r="C1566" s="138" t="s">
        <v>196</v>
      </c>
      <c r="D1566" s="138" t="s">
        <v>1441</v>
      </c>
      <c r="E1566" s="138" t="s">
        <v>1439</v>
      </c>
      <c r="F1566" s="138"/>
      <c r="G1566" s="138"/>
      <c r="H1566" s="138"/>
      <c r="I1566" s="138" t="s">
        <v>195</v>
      </c>
      <c r="J1566" s="138">
        <v>2030</v>
      </c>
      <c r="K1566" s="139">
        <v>217.37173717371741</v>
      </c>
    </row>
    <row r="1567" spans="1:11" x14ac:dyDescent="0.25">
      <c r="A1567" s="138" t="s">
        <v>1430</v>
      </c>
      <c r="B1567" s="138" t="s">
        <v>1431</v>
      </c>
      <c r="C1567" s="138" t="s">
        <v>196</v>
      </c>
      <c r="D1567" s="138" t="s">
        <v>1441</v>
      </c>
      <c r="E1567" s="138" t="s">
        <v>1439</v>
      </c>
      <c r="F1567" s="138"/>
      <c r="G1567" s="138"/>
      <c r="H1567" s="138"/>
      <c r="I1567" s="138" t="s">
        <v>195</v>
      </c>
      <c r="J1567" s="138">
        <v>2040</v>
      </c>
      <c r="K1567" s="139">
        <v>221.4221422142214</v>
      </c>
    </row>
    <row r="1568" spans="1:11" x14ac:dyDescent="0.25">
      <c r="A1568" s="138" t="s">
        <v>1430</v>
      </c>
      <c r="B1568" s="138" t="s">
        <v>1431</v>
      </c>
      <c r="C1568" s="138" t="s">
        <v>196</v>
      </c>
      <c r="D1568" s="138" t="s">
        <v>1441</v>
      </c>
      <c r="E1568" s="138" t="s">
        <v>1439</v>
      </c>
      <c r="F1568" s="138"/>
      <c r="G1568" s="138"/>
      <c r="H1568" s="138"/>
      <c r="I1568" s="138" t="s">
        <v>195</v>
      </c>
      <c r="J1568" s="138">
        <v>2050</v>
      </c>
      <c r="K1568" s="139">
        <v>225.4725472547255</v>
      </c>
    </row>
    <row r="1569" spans="1:11" x14ac:dyDescent="0.25">
      <c r="A1569" s="138" t="s">
        <v>1430</v>
      </c>
      <c r="B1569" s="138" t="s">
        <v>1431</v>
      </c>
      <c r="C1569" s="138" t="s">
        <v>196</v>
      </c>
      <c r="D1569" s="138" t="s">
        <v>1442</v>
      </c>
      <c r="E1569" s="138" t="s">
        <v>1391</v>
      </c>
      <c r="F1569" s="138"/>
      <c r="G1569" s="138" t="s">
        <v>393</v>
      </c>
      <c r="H1569" s="138"/>
      <c r="I1569" s="138" t="s">
        <v>990</v>
      </c>
      <c r="J1569" s="138">
        <v>2020</v>
      </c>
      <c r="K1569" s="139">
        <v>13.47674767476747</v>
      </c>
    </row>
    <row r="1570" spans="1:11" x14ac:dyDescent="0.25">
      <c r="A1570" s="138" t="s">
        <v>1430</v>
      </c>
      <c r="B1570" s="138" t="s">
        <v>1431</v>
      </c>
      <c r="C1570" s="138" t="s">
        <v>196</v>
      </c>
      <c r="D1570" s="138" t="s">
        <v>1442</v>
      </c>
      <c r="E1570" s="138" t="s">
        <v>1391</v>
      </c>
      <c r="F1570" s="138"/>
      <c r="G1570" s="138" t="s">
        <v>393</v>
      </c>
      <c r="H1570" s="138"/>
      <c r="I1570" s="138" t="s">
        <v>990</v>
      </c>
      <c r="J1570" s="138">
        <v>2050</v>
      </c>
      <c r="K1570" s="139">
        <v>14.023102310231019</v>
      </c>
    </row>
    <row r="1571" spans="1:11" x14ac:dyDescent="0.25">
      <c r="A1571" s="138" t="s">
        <v>1430</v>
      </c>
      <c r="B1571" s="138" t="s">
        <v>1431</v>
      </c>
      <c r="C1571" s="138" t="s">
        <v>196</v>
      </c>
      <c r="D1571" s="138" t="s">
        <v>1442</v>
      </c>
      <c r="E1571" s="138" t="s">
        <v>1391</v>
      </c>
      <c r="F1571" s="138"/>
      <c r="G1571" s="138" t="s">
        <v>393</v>
      </c>
      <c r="H1571" s="138"/>
      <c r="I1571" s="138" t="s">
        <v>991</v>
      </c>
      <c r="J1571" s="138">
        <v>2020</v>
      </c>
      <c r="K1571" s="139">
        <v>14.751575157515751</v>
      </c>
    </row>
    <row r="1572" spans="1:11" x14ac:dyDescent="0.25">
      <c r="A1572" s="138" t="s">
        <v>1430</v>
      </c>
      <c r="B1572" s="138" t="s">
        <v>1431</v>
      </c>
      <c r="C1572" s="138" t="s">
        <v>196</v>
      </c>
      <c r="D1572" s="138" t="s">
        <v>1442</v>
      </c>
      <c r="E1572" s="138" t="s">
        <v>1391</v>
      </c>
      <c r="F1572" s="138"/>
      <c r="G1572" s="138" t="s">
        <v>393</v>
      </c>
      <c r="H1572" s="138"/>
      <c r="I1572" s="138" t="s">
        <v>991</v>
      </c>
      <c r="J1572" s="138">
        <v>2050</v>
      </c>
      <c r="K1572" s="139">
        <v>15.40720072007201</v>
      </c>
    </row>
    <row r="1573" spans="1:11" x14ac:dyDescent="0.25">
      <c r="A1573" s="138" t="s">
        <v>1430</v>
      </c>
      <c r="B1573" s="138" t="s">
        <v>1431</v>
      </c>
      <c r="C1573" s="138" t="s">
        <v>196</v>
      </c>
      <c r="D1573" s="138" t="s">
        <v>1442</v>
      </c>
      <c r="E1573" s="138" t="s">
        <v>1391</v>
      </c>
      <c r="F1573" s="138"/>
      <c r="G1573" s="138" t="s">
        <v>393</v>
      </c>
      <c r="H1573" s="138"/>
      <c r="I1573" s="138" t="s">
        <v>195</v>
      </c>
      <c r="J1573" s="138">
        <v>2020</v>
      </c>
      <c r="K1573" s="139">
        <v>14.114161416141609</v>
      </c>
    </row>
    <row r="1574" spans="1:11" x14ac:dyDescent="0.25">
      <c r="A1574" s="138" t="s">
        <v>1430</v>
      </c>
      <c r="B1574" s="138" t="s">
        <v>1431</v>
      </c>
      <c r="C1574" s="138" t="s">
        <v>196</v>
      </c>
      <c r="D1574" s="138" t="s">
        <v>1442</v>
      </c>
      <c r="E1574" s="138" t="s">
        <v>1391</v>
      </c>
      <c r="F1574" s="138"/>
      <c r="G1574" s="138" t="s">
        <v>393</v>
      </c>
      <c r="H1574" s="138"/>
      <c r="I1574" s="138" t="s">
        <v>195</v>
      </c>
      <c r="J1574" s="138">
        <v>2030</v>
      </c>
      <c r="K1574" s="139">
        <v>14.66051605160516</v>
      </c>
    </row>
    <row r="1575" spans="1:11" x14ac:dyDescent="0.25">
      <c r="A1575" s="138" t="s">
        <v>1430</v>
      </c>
      <c r="B1575" s="138" t="s">
        <v>1431</v>
      </c>
      <c r="C1575" s="138" t="s">
        <v>196</v>
      </c>
      <c r="D1575" s="138" t="s">
        <v>1442</v>
      </c>
      <c r="E1575" s="138" t="s">
        <v>1391</v>
      </c>
      <c r="F1575" s="138"/>
      <c r="G1575" s="138" t="s">
        <v>393</v>
      </c>
      <c r="H1575" s="138"/>
      <c r="I1575" s="138" t="s">
        <v>195</v>
      </c>
      <c r="J1575" s="138">
        <v>2040</v>
      </c>
      <c r="K1575" s="139">
        <v>14.93369336933694</v>
      </c>
    </row>
    <row r="1576" spans="1:11" x14ac:dyDescent="0.25">
      <c r="A1576" s="138" t="s">
        <v>1430</v>
      </c>
      <c r="B1576" s="138" t="s">
        <v>1431</v>
      </c>
      <c r="C1576" s="138" t="s">
        <v>196</v>
      </c>
      <c r="D1576" s="138" t="s">
        <v>1442</v>
      </c>
      <c r="E1576" s="138" t="s">
        <v>1391</v>
      </c>
      <c r="F1576" s="138"/>
      <c r="G1576" s="138" t="s">
        <v>393</v>
      </c>
      <c r="H1576" s="138"/>
      <c r="I1576" s="138" t="s">
        <v>195</v>
      </c>
      <c r="J1576" s="138">
        <v>2050</v>
      </c>
      <c r="K1576" s="139">
        <v>15.206870687068699</v>
      </c>
    </row>
    <row r="1577" spans="1:11" x14ac:dyDescent="0.25">
      <c r="A1577" s="138" t="s">
        <v>1430</v>
      </c>
      <c r="B1577" s="138" t="s">
        <v>1431</v>
      </c>
      <c r="C1577" s="138" t="s">
        <v>1403</v>
      </c>
      <c r="D1577" s="138" t="s">
        <v>1404</v>
      </c>
      <c r="E1577" s="138" t="s">
        <v>1206</v>
      </c>
      <c r="F1577" s="138"/>
      <c r="G1577" s="138" t="s">
        <v>200</v>
      </c>
      <c r="H1577" s="138"/>
      <c r="I1577" s="138" t="s">
        <v>990</v>
      </c>
      <c r="J1577" s="138">
        <v>2020</v>
      </c>
      <c r="K1577" s="139">
        <v>80</v>
      </c>
    </row>
    <row r="1578" spans="1:11" x14ac:dyDescent="0.25">
      <c r="A1578" s="138" t="s">
        <v>1430</v>
      </c>
      <c r="B1578" s="138" t="s">
        <v>1431</v>
      </c>
      <c r="C1578" s="138" t="s">
        <v>1403</v>
      </c>
      <c r="D1578" s="138" t="s">
        <v>1404</v>
      </c>
      <c r="E1578" s="138" t="s">
        <v>1206</v>
      </c>
      <c r="F1578" s="138"/>
      <c r="G1578" s="138" t="s">
        <v>200</v>
      </c>
      <c r="H1578" s="138"/>
      <c r="I1578" s="138" t="s">
        <v>990</v>
      </c>
      <c r="J1578" s="138">
        <v>2050</v>
      </c>
      <c r="K1578" s="139">
        <v>80</v>
      </c>
    </row>
    <row r="1579" spans="1:11" x14ac:dyDescent="0.25">
      <c r="A1579" s="138" t="s">
        <v>1430</v>
      </c>
      <c r="B1579" s="138" t="s">
        <v>1431</v>
      </c>
      <c r="C1579" s="138" t="s">
        <v>1403</v>
      </c>
      <c r="D1579" s="138" t="s">
        <v>1404</v>
      </c>
      <c r="E1579" s="138" t="s">
        <v>1206</v>
      </c>
      <c r="F1579" s="138"/>
      <c r="G1579" s="138" t="s">
        <v>200</v>
      </c>
      <c r="H1579" s="138"/>
      <c r="I1579" s="138" t="s">
        <v>991</v>
      </c>
      <c r="J1579" s="138">
        <v>2020</v>
      </c>
      <c r="K1579" s="139">
        <v>80</v>
      </c>
    </row>
    <row r="1580" spans="1:11" x14ac:dyDescent="0.25">
      <c r="A1580" s="138" t="s">
        <v>1430</v>
      </c>
      <c r="B1580" s="138" t="s">
        <v>1431</v>
      </c>
      <c r="C1580" s="138" t="s">
        <v>1403</v>
      </c>
      <c r="D1580" s="138" t="s">
        <v>1404</v>
      </c>
      <c r="E1580" s="138" t="s">
        <v>1206</v>
      </c>
      <c r="F1580" s="138"/>
      <c r="G1580" s="138" t="s">
        <v>200</v>
      </c>
      <c r="H1580" s="138"/>
      <c r="I1580" s="138" t="s">
        <v>991</v>
      </c>
      <c r="J1580" s="138">
        <v>2050</v>
      </c>
      <c r="K1580" s="139">
        <v>80</v>
      </c>
    </row>
    <row r="1581" spans="1:11" x14ac:dyDescent="0.25">
      <c r="A1581" s="138" t="s">
        <v>1430</v>
      </c>
      <c r="B1581" s="138" t="s">
        <v>1431</v>
      </c>
      <c r="C1581" s="138" t="s">
        <v>1403</v>
      </c>
      <c r="D1581" s="138" t="s">
        <v>1404</v>
      </c>
      <c r="E1581" s="138" t="s">
        <v>1206</v>
      </c>
      <c r="F1581" s="138"/>
      <c r="G1581" s="138" t="s">
        <v>200</v>
      </c>
      <c r="H1581" s="138"/>
      <c r="I1581" s="138" t="s">
        <v>195</v>
      </c>
      <c r="J1581" s="138">
        <v>2020</v>
      </c>
      <c r="K1581" s="139">
        <v>80</v>
      </c>
    </row>
    <row r="1582" spans="1:11" x14ac:dyDescent="0.25">
      <c r="A1582" s="138" t="s">
        <v>1430</v>
      </c>
      <c r="B1582" s="138" t="s">
        <v>1431</v>
      </c>
      <c r="C1582" s="138" t="s">
        <v>1403</v>
      </c>
      <c r="D1582" s="138" t="s">
        <v>1404</v>
      </c>
      <c r="E1582" s="138" t="s">
        <v>1206</v>
      </c>
      <c r="F1582" s="138"/>
      <c r="G1582" s="138" t="s">
        <v>200</v>
      </c>
      <c r="H1582" s="138"/>
      <c r="I1582" s="138" t="s">
        <v>195</v>
      </c>
      <c r="J1582" s="138">
        <v>2030</v>
      </c>
      <c r="K1582" s="139">
        <v>80</v>
      </c>
    </row>
    <row r="1583" spans="1:11" x14ac:dyDescent="0.25">
      <c r="A1583" s="138" t="s">
        <v>1430</v>
      </c>
      <c r="B1583" s="138" t="s">
        <v>1431</v>
      </c>
      <c r="C1583" s="138" t="s">
        <v>1403</v>
      </c>
      <c r="D1583" s="138" t="s">
        <v>1404</v>
      </c>
      <c r="E1583" s="138" t="s">
        <v>1206</v>
      </c>
      <c r="F1583" s="138"/>
      <c r="G1583" s="138" t="s">
        <v>200</v>
      </c>
      <c r="H1583" s="138"/>
      <c r="I1583" s="138" t="s">
        <v>195</v>
      </c>
      <c r="J1583" s="138">
        <v>2040</v>
      </c>
      <c r="K1583" s="139">
        <v>80</v>
      </c>
    </row>
    <row r="1584" spans="1:11" x14ac:dyDescent="0.25">
      <c r="A1584" s="138" t="s">
        <v>1430</v>
      </c>
      <c r="B1584" s="138" t="s">
        <v>1431</v>
      </c>
      <c r="C1584" s="138" t="s">
        <v>1403</v>
      </c>
      <c r="D1584" s="138" t="s">
        <v>1404</v>
      </c>
      <c r="E1584" s="138" t="s">
        <v>1206</v>
      </c>
      <c r="F1584" s="138"/>
      <c r="G1584" s="138" t="s">
        <v>200</v>
      </c>
      <c r="H1584" s="138"/>
      <c r="I1584" s="138" t="s">
        <v>195</v>
      </c>
      <c r="J1584" s="138">
        <v>2050</v>
      </c>
      <c r="K1584" s="139">
        <v>80</v>
      </c>
    </row>
    <row r="1585" spans="1:11" x14ac:dyDescent="0.25">
      <c r="A1585" s="138" t="s">
        <v>1430</v>
      </c>
      <c r="B1585" s="138" t="s">
        <v>1431</v>
      </c>
      <c r="C1585" s="138" t="s">
        <v>1403</v>
      </c>
      <c r="D1585" s="138" t="s">
        <v>1405</v>
      </c>
      <c r="E1585" s="138" t="s">
        <v>1206</v>
      </c>
      <c r="F1585" s="138"/>
      <c r="G1585" s="138" t="s">
        <v>200</v>
      </c>
      <c r="H1585" s="138"/>
      <c r="I1585" s="138" t="s">
        <v>990</v>
      </c>
      <c r="J1585" s="138">
        <v>2020</v>
      </c>
      <c r="K1585" s="139">
        <v>20</v>
      </c>
    </row>
    <row r="1586" spans="1:11" x14ac:dyDescent="0.25">
      <c r="A1586" s="138" t="s">
        <v>1430</v>
      </c>
      <c r="B1586" s="138" t="s">
        <v>1431</v>
      </c>
      <c r="C1586" s="138" t="s">
        <v>1403</v>
      </c>
      <c r="D1586" s="138" t="s">
        <v>1405</v>
      </c>
      <c r="E1586" s="138" t="s">
        <v>1206</v>
      </c>
      <c r="F1586" s="138"/>
      <c r="G1586" s="138" t="s">
        <v>200</v>
      </c>
      <c r="H1586" s="138"/>
      <c r="I1586" s="138" t="s">
        <v>990</v>
      </c>
      <c r="J1586" s="138">
        <v>2050</v>
      </c>
      <c r="K1586" s="139">
        <v>20</v>
      </c>
    </row>
    <row r="1587" spans="1:11" x14ac:dyDescent="0.25">
      <c r="A1587" s="138" t="s">
        <v>1430</v>
      </c>
      <c r="B1587" s="138" t="s">
        <v>1431</v>
      </c>
      <c r="C1587" s="138" t="s">
        <v>1403</v>
      </c>
      <c r="D1587" s="138" t="s">
        <v>1405</v>
      </c>
      <c r="E1587" s="138" t="s">
        <v>1206</v>
      </c>
      <c r="F1587" s="138"/>
      <c r="G1587" s="138" t="s">
        <v>200</v>
      </c>
      <c r="H1587" s="138"/>
      <c r="I1587" s="138" t="s">
        <v>991</v>
      </c>
      <c r="J1587" s="138">
        <v>2020</v>
      </c>
      <c r="K1587" s="139">
        <v>20</v>
      </c>
    </row>
    <row r="1588" spans="1:11" x14ac:dyDescent="0.25">
      <c r="A1588" s="138" t="s">
        <v>1430</v>
      </c>
      <c r="B1588" s="138" t="s">
        <v>1431</v>
      </c>
      <c r="C1588" s="138" t="s">
        <v>1403</v>
      </c>
      <c r="D1588" s="138" t="s">
        <v>1405</v>
      </c>
      <c r="E1588" s="138" t="s">
        <v>1206</v>
      </c>
      <c r="F1588" s="138"/>
      <c r="G1588" s="138" t="s">
        <v>200</v>
      </c>
      <c r="H1588" s="138"/>
      <c r="I1588" s="138" t="s">
        <v>991</v>
      </c>
      <c r="J1588" s="138">
        <v>2050</v>
      </c>
      <c r="K1588" s="139">
        <v>20</v>
      </c>
    </row>
    <row r="1589" spans="1:11" x14ac:dyDescent="0.25">
      <c r="A1589" s="138" t="s">
        <v>1430</v>
      </c>
      <c r="B1589" s="138" t="s">
        <v>1431</v>
      </c>
      <c r="C1589" s="138" t="s">
        <v>1403</v>
      </c>
      <c r="D1589" s="138" t="s">
        <v>1405</v>
      </c>
      <c r="E1589" s="138" t="s">
        <v>1206</v>
      </c>
      <c r="F1589" s="138"/>
      <c r="G1589" s="138" t="s">
        <v>200</v>
      </c>
      <c r="H1589" s="138"/>
      <c r="I1589" s="138" t="s">
        <v>195</v>
      </c>
      <c r="J1589" s="138">
        <v>2020</v>
      </c>
      <c r="K1589" s="139">
        <v>20</v>
      </c>
    </row>
    <row r="1590" spans="1:11" x14ac:dyDescent="0.25">
      <c r="A1590" s="138" t="s">
        <v>1430</v>
      </c>
      <c r="B1590" s="138" t="s">
        <v>1431</v>
      </c>
      <c r="C1590" s="138" t="s">
        <v>1403</v>
      </c>
      <c r="D1590" s="138" t="s">
        <v>1405</v>
      </c>
      <c r="E1590" s="138" t="s">
        <v>1206</v>
      </c>
      <c r="F1590" s="138"/>
      <c r="G1590" s="138" t="s">
        <v>200</v>
      </c>
      <c r="H1590" s="138"/>
      <c r="I1590" s="138" t="s">
        <v>195</v>
      </c>
      <c r="J1590" s="138">
        <v>2030</v>
      </c>
      <c r="K1590" s="139">
        <v>20</v>
      </c>
    </row>
    <row r="1591" spans="1:11" x14ac:dyDescent="0.25">
      <c r="A1591" s="138" t="s">
        <v>1430</v>
      </c>
      <c r="B1591" s="138" t="s">
        <v>1431</v>
      </c>
      <c r="C1591" s="138" t="s">
        <v>1403</v>
      </c>
      <c r="D1591" s="138" t="s">
        <v>1405</v>
      </c>
      <c r="E1591" s="138" t="s">
        <v>1206</v>
      </c>
      <c r="F1591" s="138"/>
      <c r="G1591" s="138" t="s">
        <v>200</v>
      </c>
      <c r="H1591" s="138"/>
      <c r="I1591" s="138" t="s">
        <v>195</v>
      </c>
      <c r="J1591" s="138">
        <v>2040</v>
      </c>
      <c r="K1591" s="139">
        <v>20</v>
      </c>
    </row>
    <row r="1592" spans="1:11" x14ac:dyDescent="0.25">
      <c r="A1592" s="138" t="s">
        <v>1430</v>
      </c>
      <c r="B1592" s="138" t="s">
        <v>1431</v>
      </c>
      <c r="C1592" s="138" t="s">
        <v>1403</v>
      </c>
      <c r="D1592" s="138" t="s">
        <v>1405</v>
      </c>
      <c r="E1592" s="138" t="s">
        <v>1206</v>
      </c>
      <c r="F1592" s="138"/>
      <c r="G1592" s="138" t="s">
        <v>200</v>
      </c>
      <c r="H1592" s="138"/>
      <c r="I1592" s="138" t="s">
        <v>195</v>
      </c>
      <c r="J1592" s="138">
        <v>2050</v>
      </c>
      <c r="K1592" s="139">
        <v>20</v>
      </c>
    </row>
    <row r="1593" spans="1:11" x14ac:dyDescent="0.25">
      <c r="A1593" s="138" t="s">
        <v>1430</v>
      </c>
      <c r="B1593" s="138" t="s">
        <v>1431</v>
      </c>
      <c r="C1593" s="138" t="s">
        <v>1403</v>
      </c>
      <c r="D1593" s="138" t="s">
        <v>1406</v>
      </c>
      <c r="E1593" s="138" t="s">
        <v>1407</v>
      </c>
      <c r="F1593" s="138"/>
      <c r="G1593" s="138" t="s">
        <v>1443</v>
      </c>
      <c r="H1593" s="138" t="s">
        <v>1109</v>
      </c>
      <c r="I1593" s="138" t="s">
        <v>990</v>
      </c>
      <c r="J1593" s="138">
        <v>2020</v>
      </c>
      <c r="K1593" s="139">
        <v>12</v>
      </c>
    </row>
    <row r="1594" spans="1:11" x14ac:dyDescent="0.25">
      <c r="A1594" s="138" t="s">
        <v>1430</v>
      </c>
      <c r="B1594" s="138" t="s">
        <v>1431</v>
      </c>
      <c r="C1594" s="138" t="s">
        <v>1403</v>
      </c>
      <c r="D1594" s="138" t="s">
        <v>1406</v>
      </c>
      <c r="E1594" s="138" t="s">
        <v>1407</v>
      </c>
      <c r="F1594" s="138"/>
      <c r="G1594" s="138" t="s">
        <v>1443</v>
      </c>
      <c r="H1594" s="138" t="s">
        <v>1109</v>
      </c>
      <c r="I1594" s="138" t="s">
        <v>990</v>
      </c>
      <c r="J1594" s="138">
        <v>2050</v>
      </c>
      <c r="K1594" s="139">
        <v>12</v>
      </c>
    </row>
    <row r="1595" spans="1:11" x14ac:dyDescent="0.25">
      <c r="A1595" s="138" t="s">
        <v>1430</v>
      </c>
      <c r="B1595" s="138" t="s">
        <v>1431</v>
      </c>
      <c r="C1595" s="138" t="s">
        <v>1403</v>
      </c>
      <c r="D1595" s="138" t="s">
        <v>1406</v>
      </c>
      <c r="E1595" s="138" t="s">
        <v>1407</v>
      </c>
      <c r="F1595" s="138"/>
      <c r="G1595" s="138" t="s">
        <v>1443</v>
      </c>
      <c r="H1595" s="138" t="s">
        <v>1109</v>
      </c>
      <c r="I1595" s="138" t="s">
        <v>991</v>
      </c>
      <c r="J1595" s="138">
        <v>2020</v>
      </c>
      <c r="K1595" s="139">
        <v>12</v>
      </c>
    </row>
    <row r="1596" spans="1:11" x14ac:dyDescent="0.25">
      <c r="A1596" s="138" t="s">
        <v>1430</v>
      </c>
      <c r="B1596" s="138" t="s">
        <v>1431</v>
      </c>
      <c r="C1596" s="138" t="s">
        <v>1403</v>
      </c>
      <c r="D1596" s="138" t="s">
        <v>1406</v>
      </c>
      <c r="E1596" s="138" t="s">
        <v>1407</v>
      </c>
      <c r="F1596" s="138"/>
      <c r="G1596" s="138" t="s">
        <v>1443</v>
      </c>
      <c r="H1596" s="138" t="s">
        <v>1109</v>
      </c>
      <c r="I1596" s="138" t="s">
        <v>991</v>
      </c>
      <c r="J1596" s="138">
        <v>2050</v>
      </c>
      <c r="K1596" s="139">
        <v>12</v>
      </c>
    </row>
    <row r="1597" spans="1:11" x14ac:dyDescent="0.25">
      <c r="A1597" s="138" t="s">
        <v>1430</v>
      </c>
      <c r="B1597" s="138" t="s">
        <v>1431</v>
      </c>
      <c r="C1597" s="138" t="s">
        <v>1403</v>
      </c>
      <c r="D1597" s="138" t="s">
        <v>1406</v>
      </c>
      <c r="E1597" s="138" t="s">
        <v>1407</v>
      </c>
      <c r="F1597" s="138"/>
      <c r="G1597" s="138" t="s">
        <v>1443</v>
      </c>
      <c r="H1597" s="138" t="s">
        <v>1109</v>
      </c>
      <c r="I1597" s="138" t="s">
        <v>195</v>
      </c>
      <c r="J1597" s="138">
        <v>2020</v>
      </c>
      <c r="K1597" s="139">
        <v>12</v>
      </c>
    </row>
    <row r="1598" spans="1:11" x14ac:dyDescent="0.25">
      <c r="A1598" s="138" t="s">
        <v>1430</v>
      </c>
      <c r="B1598" s="138" t="s">
        <v>1431</v>
      </c>
      <c r="C1598" s="138" t="s">
        <v>1403</v>
      </c>
      <c r="D1598" s="138" t="s">
        <v>1406</v>
      </c>
      <c r="E1598" s="138" t="s">
        <v>1407</v>
      </c>
      <c r="F1598" s="138"/>
      <c r="G1598" s="138" t="s">
        <v>1443</v>
      </c>
      <c r="H1598" s="138" t="s">
        <v>1109</v>
      </c>
      <c r="I1598" s="138" t="s">
        <v>195</v>
      </c>
      <c r="J1598" s="138">
        <v>2030</v>
      </c>
      <c r="K1598" s="139">
        <v>12</v>
      </c>
    </row>
    <row r="1599" spans="1:11" x14ac:dyDescent="0.25">
      <c r="A1599" s="138" t="s">
        <v>1430</v>
      </c>
      <c r="B1599" s="138" t="s">
        <v>1431</v>
      </c>
      <c r="C1599" s="138" t="s">
        <v>1403</v>
      </c>
      <c r="D1599" s="138" t="s">
        <v>1406</v>
      </c>
      <c r="E1599" s="138" t="s">
        <v>1407</v>
      </c>
      <c r="F1599" s="138"/>
      <c r="G1599" s="138" t="s">
        <v>1443</v>
      </c>
      <c r="H1599" s="138" t="s">
        <v>1109</v>
      </c>
      <c r="I1599" s="138" t="s">
        <v>195</v>
      </c>
      <c r="J1599" s="138">
        <v>2040</v>
      </c>
      <c r="K1599" s="139">
        <v>12</v>
      </c>
    </row>
    <row r="1600" spans="1:11" x14ac:dyDescent="0.25">
      <c r="A1600" s="138" t="s">
        <v>1430</v>
      </c>
      <c r="B1600" s="138" t="s">
        <v>1431</v>
      </c>
      <c r="C1600" s="138" t="s">
        <v>1403</v>
      </c>
      <c r="D1600" s="138" t="s">
        <v>1406</v>
      </c>
      <c r="E1600" s="138" t="s">
        <v>1407</v>
      </c>
      <c r="F1600" s="138"/>
      <c r="G1600" s="138" t="s">
        <v>1443</v>
      </c>
      <c r="H1600" s="138" t="s">
        <v>1109</v>
      </c>
      <c r="I1600" s="138" t="s">
        <v>195</v>
      </c>
      <c r="J1600" s="138">
        <v>2050</v>
      </c>
      <c r="K1600" s="139">
        <v>12</v>
      </c>
    </row>
    <row r="1601" spans="1:11" x14ac:dyDescent="0.25">
      <c r="A1601" s="138" t="s">
        <v>1430</v>
      </c>
      <c r="B1601" s="138" t="s">
        <v>1431</v>
      </c>
      <c r="C1601" s="138" t="s">
        <v>1403</v>
      </c>
      <c r="D1601" s="138" t="s">
        <v>1444</v>
      </c>
      <c r="E1601" s="138" t="s">
        <v>1445</v>
      </c>
      <c r="F1601" s="138"/>
      <c r="G1601" s="138" t="s">
        <v>1446</v>
      </c>
      <c r="H1601" s="138" t="s">
        <v>1114</v>
      </c>
      <c r="I1601" s="138" t="s">
        <v>990</v>
      </c>
      <c r="J1601" s="138">
        <v>2020</v>
      </c>
      <c r="K1601" s="139">
        <v>3012.658227848101</v>
      </c>
    </row>
    <row r="1602" spans="1:11" x14ac:dyDescent="0.25">
      <c r="A1602" s="138" t="s">
        <v>1430</v>
      </c>
      <c r="B1602" s="138" t="s">
        <v>1431</v>
      </c>
      <c r="C1602" s="138" t="s">
        <v>1403</v>
      </c>
      <c r="D1602" s="138" t="s">
        <v>1444</v>
      </c>
      <c r="E1602" s="138" t="s">
        <v>1445</v>
      </c>
      <c r="F1602" s="138"/>
      <c r="G1602" s="138" t="s">
        <v>1446</v>
      </c>
      <c r="H1602" s="138" t="s">
        <v>1114</v>
      </c>
      <c r="I1602" s="138" t="s">
        <v>990</v>
      </c>
      <c r="J1602" s="138">
        <v>2050</v>
      </c>
      <c r="K1602" s="139">
        <v>524.69135802469134</v>
      </c>
    </row>
    <row r="1603" spans="1:11" x14ac:dyDescent="0.25">
      <c r="A1603" s="138" t="s">
        <v>1430</v>
      </c>
      <c r="B1603" s="138" t="s">
        <v>1431</v>
      </c>
      <c r="C1603" s="138" t="s">
        <v>1403</v>
      </c>
      <c r="D1603" s="138" t="s">
        <v>1444</v>
      </c>
      <c r="E1603" s="138" t="s">
        <v>1445</v>
      </c>
      <c r="F1603" s="138"/>
      <c r="G1603" s="138" t="s">
        <v>1446</v>
      </c>
      <c r="H1603" s="138" t="s">
        <v>1114</v>
      </c>
      <c r="I1603" s="138" t="s">
        <v>991</v>
      </c>
      <c r="J1603" s="138">
        <v>2020</v>
      </c>
      <c r="K1603" s="139">
        <v>5804.8780487804879</v>
      </c>
    </row>
    <row r="1604" spans="1:11" x14ac:dyDescent="0.25">
      <c r="A1604" s="138" t="s">
        <v>1430</v>
      </c>
      <c r="B1604" s="138" t="s">
        <v>1431</v>
      </c>
      <c r="C1604" s="138" t="s">
        <v>1403</v>
      </c>
      <c r="D1604" s="138" t="s">
        <v>1444</v>
      </c>
      <c r="E1604" s="138" t="s">
        <v>1445</v>
      </c>
      <c r="F1604" s="138"/>
      <c r="G1604" s="138" t="s">
        <v>1446</v>
      </c>
      <c r="H1604" s="138" t="s">
        <v>1114</v>
      </c>
      <c r="I1604" s="138" t="s">
        <v>991</v>
      </c>
      <c r="J1604" s="138">
        <v>2050</v>
      </c>
      <c r="K1604" s="139">
        <v>1024.0963855421689</v>
      </c>
    </row>
    <row r="1605" spans="1:11" x14ac:dyDescent="0.25">
      <c r="A1605" s="138" t="s">
        <v>1430</v>
      </c>
      <c r="B1605" s="138" t="s">
        <v>1431</v>
      </c>
      <c r="C1605" s="138" t="s">
        <v>1403</v>
      </c>
      <c r="D1605" s="138" t="s">
        <v>1444</v>
      </c>
      <c r="E1605" s="138" t="s">
        <v>1445</v>
      </c>
      <c r="F1605" s="138"/>
      <c r="G1605" s="138" t="s">
        <v>1446</v>
      </c>
      <c r="H1605" s="138" t="s">
        <v>1114</v>
      </c>
      <c r="I1605" s="138" t="s">
        <v>195</v>
      </c>
      <c r="J1605" s="138">
        <v>2020</v>
      </c>
      <c r="K1605" s="139">
        <v>4490.566037735849</v>
      </c>
    </row>
    <row r="1606" spans="1:11" x14ac:dyDescent="0.25">
      <c r="A1606" s="138" t="s">
        <v>1430</v>
      </c>
      <c r="B1606" s="138" t="s">
        <v>1431</v>
      </c>
      <c r="C1606" s="138" t="s">
        <v>1403</v>
      </c>
      <c r="D1606" s="138" t="s">
        <v>1444</v>
      </c>
      <c r="E1606" s="138" t="s">
        <v>1445</v>
      </c>
      <c r="F1606" s="138"/>
      <c r="G1606" s="138" t="s">
        <v>1446</v>
      </c>
      <c r="H1606" s="138" t="s">
        <v>1114</v>
      </c>
      <c r="I1606" s="138" t="s">
        <v>195</v>
      </c>
      <c r="J1606" s="138">
        <v>2030</v>
      </c>
      <c r="K1606" s="139">
        <v>1900.6211180124219</v>
      </c>
    </row>
    <row r="1607" spans="1:11" x14ac:dyDescent="0.25">
      <c r="A1607" s="138" t="s">
        <v>1430</v>
      </c>
      <c r="B1607" s="138" t="s">
        <v>1431</v>
      </c>
      <c r="C1607" s="138" t="s">
        <v>1403</v>
      </c>
      <c r="D1607" s="138" t="s">
        <v>1444</v>
      </c>
      <c r="E1607" s="138" t="s">
        <v>1445</v>
      </c>
      <c r="F1607" s="138"/>
      <c r="G1607" s="138" t="s">
        <v>1446</v>
      </c>
      <c r="H1607" s="138" t="s">
        <v>1114</v>
      </c>
      <c r="I1607" s="138" t="s">
        <v>195</v>
      </c>
      <c r="J1607" s="138">
        <v>2040</v>
      </c>
      <c r="K1607" s="139">
        <v>1341.895325590978</v>
      </c>
    </row>
    <row r="1608" spans="1:11" x14ac:dyDescent="0.25">
      <c r="A1608" s="138" t="s">
        <v>1430</v>
      </c>
      <c r="B1608" s="138" t="s">
        <v>1431</v>
      </c>
      <c r="C1608" s="138" t="s">
        <v>1403</v>
      </c>
      <c r="D1608" s="138" t="s">
        <v>1444</v>
      </c>
      <c r="E1608" s="138" t="s">
        <v>1445</v>
      </c>
      <c r="F1608" s="138"/>
      <c r="G1608" s="138" t="s">
        <v>1446</v>
      </c>
      <c r="H1608" s="138" t="s">
        <v>1114</v>
      </c>
      <c r="I1608" s="138" t="s">
        <v>195</v>
      </c>
      <c r="J1608" s="138">
        <v>2050</v>
      </c>
      <c r="K1608" s="139">
        <v>783.16953316953311</v>
      </c>
    </row>
    <row r="1609" spans="1:11" x14ac:dyDescent="0.25">
      <c r="A1609" s="138" t="s">
        <v>1430</v>
      </c>
      <c r="B1609" s="138" t="s">
        <v>1431</v>
      </c>
      <c r="C1609" s="138" t="s">
        <v>1403</v>
      </c>
      <c r="D1609" s="138" t="s">
        <v>1412</v>
      </c>
      <c r="E1609" s="138" t="s">
        <v>1413</v>
      </c>
      <c r="F1609" s="138"/>
      <c r="G1609" s="138" t="s">
        <v>1447</v>
      </c>
      <c r="H1609" s="138" t="s">
        <v>1114</v>
      </c>
      <c r="I1609" s="138" t="s">
        <v>990</v>
      </c>
      <c r="J1609" s="138">
        <v>2020</v>
      </c>
      <c r="K1609" s="139">
        <v>5653.8231269243925</v>
      </c>
    </row>
    <row r="1610" spans="1:11" x14ac:dyDescent="0.25">
      <c r="A1610" s="138" t="s">
        <v>1430</v>
      </c>
      <c r="B1610" s="138" t="s">
        <v>1431</v>
      </c>
      <c r="C1610" s="138" t="s">
        <v>1403</v>
      </c>
      <c r="D1610" s="138" t="s">
        <v>1412</v>
      </c>
      <c r="E1610" s="138" t="s">
        <v>1413</v>
      </c>
      <c r="F1610" s="138"/>
      <c r="G1610" s="138" t="s">
        <v>1447</v>
      </c>
      <c r="H1610" s="138" t="s">
        <v>1114</v>
      </c>
      <c r="I1610" s="138" t="s">
        <v>990</v>
      </c>
      <c r="J1610" s="138">
        <v>2050</v>
      </c>
      <c r="K1610" s="139">
        <v>946.31834215167544</v>
      </c>
    </row>
    <row r="1611" spans="1:11" x14ac:dyDescent="0.25">
      <c r="A1611" s="138" t="s">
        <v>1430</v>
      </c>
      <c r="B1611" s="138" t="s">
        <v>1431</v>
      </c>
      <c r="C1611" s="138" t="s">
        <v>1403</v>
      </c>
      <c r="D1611" s="138" t="s">
        <v>1412</v>
      </c>
      <c r="E1611" s="138" t="s">
        <v>1413</v>
      </c>
      <c r="F1611" s="138"/>
      <c r="G1611" s="138" t="s">
        <v>1447</v>
      </c>
      <c r="H1611" s="138" t="s">
        <v>1114</v>
      </c>
      <c r="I1611" s="138" t="s">
        <v>991</v>
      </c>
      <c r="J1611" s="138">
        <v>2020</v>
      </c>
      <c r="K1611" s="139">
        <v>9952.4992472146951</v>
      </c>
    </row>
    <row r="1612" spans="1:11" x14ac:dyDescent="0.25">
      <c r="A1612" s="138" t="s">
        <v>1430</v>
      </c>
      <c r="B1612" s="138" t="s">
        <v>1431</v>
      </c>
      <c r="C1612" s="138" t="s">
        <v>1403</v>
      </c>
      <c r="D1612" s="138" t="s">
        <v>1412</v>
      </c>
      <c r="E1612" s="138" t="s">
        <v>1413</v>
      </c>
      <c r="F1612" s="138"/>
      <c r="G1612" s="138" t="s">
        <v>1447</v>
      </c>
      <c r="H1612" s="138" t="s">
        <v>1114</v>
      </c>
      <c r="I1612" s="138" t="s">
        <v>991</v>
      </c>
      <c r="J1612" s="138">
        <v>2050</v>
      </c>
      <c r="K1612" s="139">
        <v>1681.1038480161781</v>
      </c>
    </row>
    <row r="1613" spans="1:11" x14ac:dyDescent="0.25">
      <c r="A1613" s="138" t="s">
        <v>1430</v>
      </c>
      <c r="B1613" s="138" t="s">
        <v>1431</v>
      </c>
      <c r="C1613" s="138" t="s">
        <v>1403</v>
      </c>
      <c r="D1613" s="138" t="s">
        <v>1412</v>
      </c>
      <c r="E1613" s="138" t="s">
        <v>1413</v>
      </c>
      <c r="F1613" s="138"/>
      <c r="G1613" s="138" t="s">
        <v>1447</v>
      </c>
      <c r="H1613" s="138" t="s">
        <v>1114</v>
      </c>
      <c r="I1613" s="138" t="s">
        <v>195</v>
      </c>
      <c r="J1613" s="138">
        <v>2020</v>
      </c>
      <c r="K1613" s="139">
        <v>8046.8046256847219</v>
      </c>
    </row>
    <row r="1614" spans="1:11" x14ac:dyDescent="0.25">
      <c r="A1614" s="138" t="s">
        <v>1430</v>
      </c>
      <c r="B1614" s="138" t="s">
        <v>1431</v>
      </c>
      <c r="C1614" s="138" t="s">
        <v>1403</v>
      </c>
      <c r="D1614" s="138" t="s">
        <v>1412</v>
      </c>
      <c r="E1614" s="138" t="s">
        <v>1413</v>
      </c>
      <c r="F1614" s="138"/>
      <c r="G1614" s="138" t="s">
        <v>1447</v>
      </c>
      <c r="H1614" s="138" t="s">
        <v>1114</v>
      </c>
      <c r="I1614" s="138" t="s">
        <v>195</v>
      </c>
      <c r="J1614" s="138">
        <v>2030</v>
      </c>
      <c r="K1614" s="139">
        <v>3278.8665560742261</v>
      </c>
    </row>
    <row r="1615" spans="1:11" x14ac:dyDescent="0.25">
      <c r="A1615" s="138" t="s">
        <v>1430</v>
      </c>
      <c r="B1615" s="138" t="s">
        <v>1431</v>
      </c>
      <c r="C1615" s="138" t="s">
        <v>1403</v>
      </c>
      <c r="D1615" s="138" t="s">
        <v>1412</v>
      </c>
      <c r="E1615" s="138" t="s">
        <v>1413</v>
      </c>
      <c r="F1615" s="138"/>
      <c r="G1615" s="138" t="s">
        <v>1447</v>
      </c>
      <c r="H1615" s="138" t="s">
        <v>1114</v>
      </c>
      <c r="I1615" s="138" t="s">
        <v>195</v>
      </c>
      <c r="J1615" s="138">
        <v>2040</v>
      </c>
      <c r="K1615" s="139">
        <v>2272.6306505054522</v>
      </c>
    </row>
    <row r="1616" spans="1:11" x14ac:dyDescent="0.25">
      <c r="A1616" s="138" t="s">
        <v>1430</v>
      </c>
      <c r="B1616" s="138" t="s">
        <v>1431</v>
      </c>
      <c r="C1616" s="138" t="s">
        <v>1403</v>
      </c>
      <c r="D1616" s="138" t="s">
        <v>1412</v>
      </c>
      <c r="E1616" s="138" t="s">
        <v>1413</v>
      </c>
      <c r="F1616" s="138"/>
      <c r="G1616" s="138" t="s">
        <v>1447</v>
      </c>
      <c r="H1616" s="138" t="s">
        <v>1114</v>
      </c>
      <c r="I1616" s="138" t="s">
        <v>195</v>
      </c>
      <c r="J1616" s="138">
        <v>2050</v>
      </c>
      <c r="K1616" s="139">
        <v>1302.546933160706</v>
      </c>
    </row>
    <row r="1617" spans="1:11" x14ac:dyDescent="0.25">
      <c r="A1617" s="138" t="s">
        <v>1430</v>
      </c>
      <c r="B1617" s="138" t="s">
        <v>1431</v>
      </c>
      <c r="C1617" s="138" t="s">
        <v>1403</v>
      </c>
      <c r="D1617" s="138" t="s">
        <v>1415</v>
      </c>
      <c r="E1617" s="138" t="s">
        <v>1416</v>
      </c>
      <c r="F1617" s="138"/>
      <c r="G1617" s="138"/>
      <c r="H1617" s="138"/>
      <c r="I1617" s="138" t="s">
        <v>195</v>
      </c>
      <c r="J1617" s="138">
        <v>2020</v>
      </c>
      <c r="K1617" s="139" t="s">
        <v>31</v>
      </c>
    </row>
    <row r="1618" spans="1:11" x14ac:dyDescent="0.25">
      <c r="A1618" s="138" t="s">
        <v>1430</v>
      </c>
      <c r="B1618" s="138" t="s">
        <v>1431</v>
      </c>
      <c r="C1618" s="138" t="s">
        <v>1403</v>
      </c>
      <c r="D1618" s="138" t="s">
        <v>1415</v>
      </c>
      <c r="E1618" s="138" t="s">
        <v>1416</v>
      </c>
      <c r="F1618" s="138"/>
      <c r="G1618" s="138"/>
      <c r="H1618" s="138"/>
      <c r="I1618" s="138" t="s">
        <v>195</v>
      </c>
      <c r="J1618" s="138">
        <v>2030</v>
      </c>
      <c r="K1618" s="139" t="s">
        <v>31</v>
      </c>
    </row>
    <row r="1619" spans="1:11" x14ac:dyDescent="0.25">
      <c r="A1619" s="138" t="s">
        <v>1430</v>
      </c>
      <c r="B1619" s="138" t="s">
        <v>1431</v>
      </c>
      <c r="C1619" s="138" t="s">
        <v>1403</v>
      </c>
      <c r="D1619" s="138" t="s">
        <v>1415</v>
      </c>
      <c r="E1619" s="138" t="s">
        <v>1416</v>
      </c>
      <c r="F1619" s="138"/>
      <c r="G1619" s="138"/>
      <c r="H1619" s="138"/>
      <c r="I1619" s="138" t="s">
        <v>195</v>
      </c>
      <c r="J1619" s="138">
        <v>2040</v>
      </c>
      <c r="K1619" s="139" t="s">
        <v>31</v>
      </c>
    </row>
    <row r="1620" spans="1:11" x14ac:dyDescent="0.25">
      <c r="A1620" s="138" t="s">
        <v>1430</v>
      </c>
      <c r="B1620" s="138" t="s">
        <v>1431</v>
      </c>
      <c r="C1620" s="138" t="s">
        <v>1403</v>
      </c>
      <c r="D1620" s="138" t="s">
        <v>1415</v>
      </c>
      <c r="E1620" s="138" t="s">
        <v>1416</v>
      </c>
      <c r="F1620" s="138"/>
      <c r="G1620" s="138"/>
      <c r="H1620" s="138"/>
      <c r="I1620" s="138" t="s">
        <v>195</v>
      </c>
      <c r="J1620" s="138">
        <v>2050</v>
      </c>
      <c r="K1620" s="139" t="s">
        <v>31</v>
      </c>
    </row>
    <row r="1621" spans="1:11" x14ac:dyDescent="0.25">
      <c r="A1621" s="138" t="s">
        <v>1430</v>
      </c>
      <c r="B1621" s="138" t="s">
        <v>1431</v>
      </c>
      <c r="C1621" s="138" t="s">
        <v>1403</v>
      </c>
      <c r="D1621" s="138" t="s">
        <v>1417</v>
      </c>
      <c r="E1621" s="138" t="s">
        <v>1418</v>
      </c>
      <c r="F1621" s="138"/>
      <c r="G1621" s="138" t="s">
        <v>345</v>
      </c>
      <c r="H1621" s="138"/>
      <c r="I1621" s="138" t="s">
        <v>195</v>
      </c>
      <c r="J1621" s="138">
        <v>2020</v>
      </c>
      <c r="K1621" s="139" t="s">
        <v>31</v>
      </c>
    </row>
    <row r="1622" spans="1:11" x14ac:dyDescent="0.25">
      <c r="A1622" s="138" t="s">
        <v>1430</v>
      </c>
      <c r="B1622" s="138" t="s">
        <v>1431</v>
      </c>
      <c r="C1622" s="138" t="s">
        <v>1403</v>
      </c>
      <c r="D1622" s="138" t="s">
        <v>1417</v>
      </c>
      <c r="E1622" s="138" t="s">
        <v>1418</v>
      </c>
      <c r="F1622" s="138"/>
      <c r="G1622" s="138" t="s">
        <v>345</v>
      </c>
      <c r="H1622" s="138"/>
      <c r="I1622" s="138" t="s">
        <v>195</v>
      </c>
      <c r="J1622" s="138">
        <v>2030</v>
      </c>
      <c r="K1622" s="139" t="s">
        <v>31</v>
      </c>
    </row>
    <row r="1623" spans="1:11" x14ac:dyDescent="0.25">
      <c r="A1623" s="138" t="s">
        <v>1430</v>
      </c>
      <c r="B1623" s="138" t="s">
        <v>1431</v>
      </c>
      <c r="C1623" s="138" t="s">
        <v>1403</v>
      </c>
      <c r="D1623" s="138" t="s">
        <v>1417</v>
      </c>
      <c r="E1623" s="138" t="s">
        <v>1418</v>
      </c>
      <c r="F1623" s="138"/>
      <c r="G1623" s="138" t="s">
        <v>345</v>
      </c>
      <c r="H1623" s="138"/>
      <c r="I1623" s="138" t="s">
        <v>195</v>
      </c>
      <c r="J1623" s="138">
        <v>2040</v>
      </c>
      <c r="K1623" s="139" t="s">
        <v>31</v>
      </c>
    </row>
    <row r="1624" spans="1:11" x14ac:dyDescent="0.25">
      <c r="A1624" s="138" t="s">
        <v>1430</v>
      </c>
      <c r="B1624" s="138" t="s">
        <v>1431</v>
      </c>
      <c r="C1624" s="138" t="s">
        <v>1403</v>
      </c>
      <c r="D1624" s="138" t="s">
        <v>1417</v>
      </c>
      <c r="E1624" s="138" t="s">
        <v>1418</v>
      </c>
      <c r="F1624" s="138"/>
      <c r="G1624" s="138" t="s">
        <v>345</v>
      </c>
      <c r="H1624" s="138"/>
      <c r="I1624" s="138" t="s">
        <v>195</v>
      </c>
      <c r="J1624" s="138">
        <v>2050</v>
      </c>
      <c r="K1624" s="139" t="s">
        <v>31</v>
      </c>
    </row>
    <row r="1625" spans="1:11" x14ac:dyDescent="0.25">
      <c r="A1625" s="138" t="s">
        <v>1430</v>
      </c>
      <c r="B1625" s="138" t="s">
        <v>1431</v>
      </c>
      <c r="C1625" s="138" t="s">
        <v>189</v>
      </c>
      <c r="D1625" s="138" t="s">
        <v>1419</v>
      </c>
      <c r="E1625" s="138" t="s">
        <v>1420</v>
      </c>
      <c r="F1625" s="138"/>
      <c r="G1625" s="138"/>
      <c r="H1625" s="138" t="s">
        <v>1109</v>
      </c>
      <c r="I1625" s="138" t="s">
        <v>990</v>
      </c>
      <c r="J1625" s="138">
        <v>2020</v>
      </c>
      <c r="K1625" s="139">
        <v>0.5</v>
      </c>
    </row>
    <row r="1626" spans="1:11" x14ac:dyDescent="0.25">
      <c r="A1626" s="138" t="s">
        <v>1430</v>
      </c>
      <c r="B1626" s="138" t="s">
        <v>1431</v>
      </c>
      <c r="C1626" s="138" t="s">
        <v>189</v>
      </c>
      <c r="D1626" s="138" t="s">
        <v>1419</v>
      </c>
      <c r="E1626" s="138" t="s">
        <v>1420</v>
      </c>
      <c r="F1626" s="138"/>
      <c r="G1626" s="138"/>
      <c r="H1626" s="138" t="s">
        <v>1109</v>
      </c>
      <c r="I1626" s="138" t="s">
        <v>990</v>
      </c>
      <c r="J1626" s="138">
        <v>2050</v>
      </c>
      <c r="K1626" s="139">
        <v>1.5</v>
      </c>
    </row>
    <row r="1627" spans="1:11" x14ac:dyDescent="0.25">
      <c r="A1627" s="138" t="s">
        <v>1430</v>
      </c>
      <c r="B1627" s="138" t="s">
        <v>1431</v>
      </c>
      <c r="C1627" s="138" t="s">
        <v>189</v>
      </c>
      <c r="D1627" s="138" t="s">
        <v>1419</v>
      </c>
      <c r="E1627" s="138" t="s">
        <v>1420</v>
      </c>
      <c r="F1627" s="138"/>
      <c r="G1627" s="138"/>
      <c r="H1627" s="138" t="s">
        <v>1109</v>
      </c>
      <c r="I1627" s="138" t="s">
        <v>991</v>
      </c>
      <c r="J1627" s="138">
        <v>2020</v>
      </c>
      <c r="K1627" s="139">
        <v>0.65</v>
      </c>
    </row>
    <row r="1628" spans="1:11" x14ac:dyDescent="0.25">
      <c r="A1628" s="138" t="s">
        <v>1430</v>
      </c>
      <c r="B1628" s="138" t="s">
        <v>1431</v>
      </c>
      <c r="C1628" s="138" t="s">
        <v>189</v>
      </c>
      <c r="D1628" s="138" t="s">
        <v>1419</v>
      </c>
      <c r="E1628" s="138" t="s">
        <v>1420</v>
      </c>
      <c r="F1628" s="138"/>
      <c r="G1628" s="138"/>
      <c r="H1628" s="138" t="s">
        <v>1109</v>
      </c>
      <c r="I1628" s="138" t="s">
        <v>991</v>
      </c>
      <c r="J1628" s="138">
        <v>2050</v>
      </c>
      <c r="K1628" s="139">
        <v>1.8</v>
      </c>
    </row>
    <row r="1629" spans="1:11" x14ac:dyDescent="0.25">
      <c r="A1629" s="138" t="s">
        <v>1430</v>
      </c>
      <c r="B1629" s="138" t="s">
        <v>1431</v>
      </c>
      <c r="C1629" s="138" t="s">
        <v>189</v>
      </c>
      <c r="D1629" s="138" t="s">
        <v>1419</v>
      </c>
      <c r="E1629" s="138" t="s">
        <v>1420</v>
      </c>
      <c r="F1629" s="138"/>
      <c r="G1629" s="138"/>
      <c r="H1629" s="138" t="s">
        <v>1109</v>
      </c>
      <c r="I1629" s="138" t="s">
        <v>195</v>
      </c>
      <c r="J1629" s="138">
        <v>2020</v>
      </c>
      <c r="K1629" s="139">
        <v>0.65</v>
      </c>
    </row>
    <row r="1630" spans="1:11" x14ac:dyDescent="0.25">
      <c r="A1630" s="138" t="s">
        <v>1430</v>
      </c>
      <c r="B1630" s="138" t="s">
        <v>1431</v>
      </c>
      <c r="C1630" s="138" t="s">
        <v>189</v>
      </c>
      <c r="D1630" s="138" t="s">
        <v>1419</v>
      </c>
      <c r="E1630" s="138" t="s">
        <v>1420</v>
      </c>
      <c r="F1630" s="138"/>
      <c r="G1630" s="138"/>
      <c r="H1630" s="138" t="s">
        <v>1109</v>
      </c>
      <c r="I1630" s="138" t="s">
        <v>195</v>
      </c>
      <c r="J1630" s="138">
        <v>2030</v>
      </c>
      <c r="K1630" s="139">
        <v>1</v>
      </c>
    </row>
    <row r="1631" spans="1:11" x14ac:dyDescent="0.25">
      <c r="A1631" s="138" t="s">
        <v>1430</v>
      </c>
      <c r="B1631" s="138" t="s">
        <v>1431</v>
      </c>
      <c r="C1631" s="138" t="s">
        <v>189</v>
      </c>
      <c r="D1631" s="138" t="s">
        <v>1419</v>
      </c>
      <c r="E1631" s="138" t="s">
        <v>1420</v>
      </c>
      <c r="F1631" s="138"/>
      <c r="G1631" s="138"/>
      <c r="H1631" s="138" t="s">
        <v>1109</v>
      </c>
      <c r="I1631" s="138" t="s">
        <v>195</v>
      </c>
      <c r="J1631" s="138">
        <v>2040</v>
      </c>
      <c r="K1631" s="139">
        <v>1.5</v>
      </c>
    </row>
    <row r="1632" spans="1:11" x14ac:dyDescent="0.25">
      <c r="A1632" s="138" t="s">
        <v>1430</v>
      </c>
      <c r="B1632" s="138" t="s">
        <v>1431</v>
      </c>
      <c r="C1632" s="138" t="s">
        <v>189</v>
      </c>
      <c r="D1632" s="138" t="s">
        <v>1419</v>
      </c>
      <c r="E1632" s="138" t="s">
        <v>1420</v>
      </c>
      <c r="F1632" s="138"/>
      <c r="G1632" s="138"/>
      <c r="H1632" s="138" t="s">
        <v>1109</v>
      </c>
      <c r="I1632" s="138" t="s">
        <v>195</v>
      </c>
      <c r="J1632" s="138">
        <v>2050</v>
      </c>
      <c r="K1632" s="139">
        <v>1.5</v>
      </c>
    </row>
    <row r="1633" spans="1:11" x14ac:dyDescent="0.25">
      <c r="A1633" s="138" t="s">
        <v>1430</v>
      </c>
      <c r="B1633" s="138" t="s">
        <v>1431</v>
      </c>
      <c r="C1633" s="138" t="s">
        <v>189</v>
      </c>
      <c r="D1633" s="138" t="s">
        <v>1421</v>
      </c>
      <c r="E1633" s="138" t="s">
        <v>1422</v>
      </c>
      <c r="F1633" s="138"/>
      <c r="G1633" s="138"/>
      <c r="H1633" s="138" t="s">
        <v>1109</v>
      </c>
      <c r="I1633" s="138" t="s">
        <v>990</v>
      </c>
      <c r="J1633" s="138">
        <v>2020</v>
      </c>
      <c r="K1633" s="139">
        <v>35</v>
      </c>
    </row>
    <row r="1634" spans="1:11" x14ac:dyDescent="0.25">
      <c r="A1634" s="138" t="s">
        <v>1430</v>
      </c>
      <c r="B1634" s="138" t="s">
        <v>1431</v>
      </c>
      <c r="C1634" s="138" t="s">
        <v>189</v>
      </c>
      <c r="D1634" s="138" t="s">
        <v>1421</v>
      </c>
      <c r="E1634" s="138" t="s">
        <v>1422</v>
      </c>
      <c r="F1634" s="138"/>
      <c r="G1634" s="138"/>
      <c r="H1634" s="138" t="s">
        <v>1109</v>
      </c>
      <c r="I1634" s="138" t="s">
        <v>990</v>
      </c>
      <c r="J1634" s="138">
        <v>2050</v>
      </c>
      <c r="K1634" s="139">
        <v>10</v>
      </c>
    </row>
    <row r="1635" spans="1:11" x14ac:dyDescent="0.25">
      <c r="A1635" s="138" t="s">
        <v>1430</v>
      </c>
      <c r="B1635" s="138" t="s">
        <v>1431</v>
      </c>
      <c r="C1635" s="138" t="s">
        <v>189</v>
      </c>
      <c r="D1635" s="138" t="s">
        <v>1421</v>
      </c>
      <c r="E1635" s="138" t="s">
        <v>1422</v>
      </c>
      <c r="F1635" s="138"/>
      <c r="G1635" s="138"/>
      <c r="H1635" s="138" t="s">
        <v>1109</v>
      </c>
      <c r="I1635" s="138" t="s">
        <v>991</v>
      </c>
      <c r="J1635" s="138">
        <v>2020</v>
      </c>
      <c r="K1635" s="139">
        <v>35</v>
      </c>
    </row>
    <row r="1636" spans="1:11" x14ac:dyDescent="0.25">
      <c r="A1636" s="138" t="s">
        <v>1430</v>
      </c>
      <c r="B1636" s="138" t="s">
        <v>1431</v>
      </c>
      <c r="C1636" s="138" t="s">
        <v>189</v>
      </c>
      <c r="D1636" s="138" t="s">
        <v>1421</v>
      </c>
      <c r="E1636" s="138" t="s">
        <v>1422</v>
      </c>
      <c r="F1636" s="138"/>
      <c r="G1636" s="138"/>
      <c r="H1636" s="138" t="s">
        <v>1109</v>
      </c>
      <c r="I1636" s="138" t="s">
        <v>991</v>
      </c>
      <c r="J1636" s="138">
        <v>2050</v>
      </c>
      <c r="K1636" s="139">
        <v>20</v>
      </c>
    </row>
    <row r="1637" spans="1:11" x14ac:dyDescent="0.25">
      <c r="A1637" s="138" t="s">
        <v>1430</v>
      </c>
      <c r="B1637" s="138" t="s">
        <v>1431</v>
      </c>
      <c r="C1637" s="138" t="s">
        <v>189</v>
      </c>
      <c r="D1637" s="138" t="s">
        <v>1421</v>
      </c>
      <c r="E1637" s="138" t="s">
        <v>1422</v>
      </c>
      <c r="F1637" s="138"/>
      <c r="G1637" s="138"/>
      <c r="H1637" s="138" t="s">
        <v>1109</v>
      </c>
      <c r="I1637" s="138" t="s">
        <v>195</v>
      </c>
      <c r="J1637" s="138">
        <v>2020</v>
      </c>
      <c r="K1637" s="139">
        <v>35</v>
      </c>
    </row>
    <row r="1638" spans="1:11" x14ac:dyDescent="0.25">
      <c r="A1638" s="138" t="s">
        <v>1430</v>
      </c>
      <c r="B1638" s="138" t="s">
        <v>1431</v>
      </c>
      <c r="C1638" s="138" t="s">
        <v>189</v>
      </c>
      <c r="D1638" s="138" t="s">
        <v>1421</v>
      </c>
      <c r="E1638" s="138" t="s">
        <v>1422</v>
      </c>
      <c r="F1638" s="138"/>
      <c r="G1638" s="138"/>
      <c r="H1638" s="138" t="s">
        <v>1109</v>
      </c>
      <c r="I1638" s="138" t="s">
        <v>195</v>
      </c>
      <c r="J1638" s="138">
        <v>2030</v>
      </c>
      <c r="K1638" s="139">
        <v>20</v>
      </c>
    </row>
    <row r="1639" spans="1:11" x14ac:dyDescent="0.25">
      <c r="A1639" s="138" t="s">
        <v>1430</v>
      </c>
      <c r="B1639" s="138" t="s">
        <v>1431</v>
      </c>
      <c r="C1639" s="138" t="s">
        <v>189</v>
      </c>
      <c r="D1639" s="138" t="s">
        <v>1421</v>
      </c>
      <c r="E1639" s="138" t="s">
        <v>1422</v>
      </c>
      <c r="F1639" s="138"/>
      <c r="G1639" s="138"/>
      <c r="H1639" s="138" t="s">
        <v>1109</v>
      </c>
      <c r="I1639" s="138" t="s">
        <v>195</v>
      </c>
      <c r="J1639" s="138">
        <v>2040</v>
      </c>
      <c r="K1639" s="139">
        <v>15</v>
      </c>
    </row>
    <row r="1640" spans="1:11" x14ac:dyDescent="0.25">
      <c r="A1640" s="138" t="s">
        <v>1430</v>
      </c>
      <c r="B1640" s="138" t="s">
        <v>1431</v>
      </c>
      <c r="C1640" s="138" t="s">
        <v>189</v>
      </c>
      <c r="D1640" s="138" t="s">
        <v>1421</v>
      </c>
      <c r="E1640" s="138" t="s">
        <v>1422</v>
      </c>
      <c r="F1640" s="138"/>
      <c r="G1640" s="138"/>
      <c r="H1640" s="138" t="s">
        <v>1109</v>
      </c>
      <c r="I1640" s="138" t="s">
        <v>195</v>
      </c>
      <c r="J1640" s="138">
        <v>2050</v>
      </c>
      <c r="K1640" s="139">
        <v>10</v>
      </c>
    </row>
    <row r="1641" spans="1:11" x14ac:dyDescent="0.25">
      <c r="A1641" s="138" t="s">
        <v>1448</v>
      </c>
      <c r="B1641" s="138" t="s">
        <v>1449</v>
      </c>
      <c r="C1641" s="138" t="s">
        <v>196</v>
      </c>
      <c r="D1641" s="138" t="s">
        <v>1450</v>
      </c>
      <c r="E1641" s="138" t="s">
        <v>1354</v>
      </c>
      <c r="F1641" s="138"/>
      <c r="G1641" s="138" t="s">
        <v>345</v>
      </c>
      <c r="H1641" s="138">
        <v>4</v>
      </c>
      <c r="I1641" s="138" t="s">
        <v>990</v>
      </c>
      <c r="J1641" s="138">
        <v>2020</v>
      </c>
      <c r="K1641" s="139">
        <v>0.99</v>
      </c>
    </row>
    <row r="1642" spans="1:11" x14ac:dyDescent="0.25">
      <c r="A1642" s="138" t="s">
        <v>1448</v>
      </c>
      <c r="B1642" s="138" t="s">
        <v>1449</v>
      </c>
      <c r="C1642" s="138" t="s">
        <v>196</v>
      </c>
      <c r="D1642" s="138" t="s">
        <v>1450</v>
      </c>
      <c r="E1642" s="138" t="s">
        <v>1354</v>
      </c>
      <c r="F1642" s="138"/>
      <c r="G1642" s="138" t="s">
        <v>345</v>
      </c>
      <c r="H1642" s="138">
        <v>4</v>
      </c>
      <c r="I1642" s="138" t="s">
        <v>990</v>
      </c>
      <c r="J1642" s="138">
        <v>2050</v>
      </c>
      <c r="K1642" s="139">
        <v>0.99</v>
      </c>
    </row>
    <row r="1643" spans="1:11" x14ac:dyDescent="0.25">
      <c r="A1643" s="138" t="s">
        <v>1448</v>
      </c>
      <c r="B1643" s="138" t="s">
        <v>1449</v>
      </c>
      <c r="C1643" s="138" t="s">
        <v>196</v>
      </c>
      <c r="D1643" s="138" t="s">
        <v>1450</v>
      </c>
      <c r="E1643" s="138" t="s">
        <v>1354</v>
      </c>
      <c r="F1643" s="138"/>
      <c r="G1643" s="138" t="s">
        <v>345</v>
      </c>
      <c r="H1643" s="138">
        <v>4</v>
      </c>
      <c r="I1643" s="138" t="s">
        <v>991</v>
      </c>
      <c r="J1643" s="138">
        <v>2020</v>
      </c>
      <c r="K1643" s="139">
        <v>1.01</v>
      </c>
    </row>
    <row r="1644" spans="1:11" x14ac:dyDescent="0.25">
      <c r="A1644" s="138" t="s">
        <v>1448</v>
      </c>
      <c r="B1644" s="138" t="s">
        <v>1449</v>
      </c>
      <c r="C1644" s="138" t="s">
        <v>196</v>
      </c>
      <c r="D1644" s="138" t="s">
        <v>1450</v>
      </c>
      <c r="E1644" s="138" t="s">
        <v>1354</v>
      </c>
      <c r="F1644" s="138"/>
      <c r="G1644" s="138" t="s">
        <v>345</v>
      </c>
      <c r="H1644" s="138">
        <v>4</v>
      </c>
      <c r="I1644" s="138" t="s">
        <v>991</v>
      </c>
      <c r="J1644" s="138">
        <v>2050</v>
      </c>
      <c r="K1644" s="139">
        <v>1.01</v>
      </c>
    </row>
    <row r="1645" spans="1:11" x14ac:dyDescent="0.25">
      <c r="A1645" s="138" t="s">
        <v>1448</v>
      </c>
      <c r="B1645" s="138" t="s">
        <v>1449</v>
      </c>
      <c r="C1645" s="138" t="s">
        <v>196</v>
      </c>
      <c r="D1645" s="138" t="s">
        <v>1450</v>
      </c>
      <c r="E1645" s="138" t="s">
        <v>1354</v>
      </c>
      <c r="F1645" s="138"/>
      <c r="G1645" s="138" t="s">
        <v>345</v>
      </c>
      <c r="H1645" s="138">
        <v>4</v>
      </c>
      <c r="I1645" s="138" t="s">
        <v>195</v>
      </c>
      <c r="J1645" s="138">
        <v>2015</v>
      </c>
      <c r="K1645" s="139">
        <v>0.90300000000000002</v>
      </c>
    </row>
    <row r="1646" spans="1:11" x14ac:dyDescent="0.25">
      <c r="A1646" s="138" t="s">
        <v>1448</v>
      </c>
      <c r="B1646" s="138" t="s">
        <v>1449</v>
      </c>
      <c r="C1646" s="138" t="s">
        <v>196</v>
      </c>
      <c r="D1646" s="138" t="s">
        <v>1450</v>
      </c>
      <c r="E1646" s="138" t="s">
        <v>1354</v>
      </c>
      <c r="F1646" s="138"/>
      <c r="G1646" s="138" t="s">
        <v>345</v>
      </c>
      <c r="H1646" s="138">
        <v>4</v>
      </c>
      <c r="I1646" s="138" t="s">
        <v>195</v>
      </c>
      <c r="J1646" s="138">
        <v>2020</v>
      </c>
      <c r="K1646" s="139">
        <v>0.90300000000000002</v>
      </c>
    </row>
    <row r="1647" spans="1:11" x14ac:dyDescent="0.25">
      <c r="A1647" s="138" t="s">
        <v>1448</v>
      </c>
      <c r="B1647" s="138" t="s">
        <v>1449</v>
      </c>
      <c r="C1647" s="138" t="s">
        <v>196</v>
      </c>
      <c r="D1647" s="138" t="s">
        <v>1450</v>
      </c>
      <c r="E1647" s="138" t="s">
        <v>1354</v>
      </c>
      <c r="F1647" s="138"/>
      <c r="G1647" s="138" t="s">
        <v>345</v>
      </c>
      <c r="H1647" s="138">
        <v>4</v>
      </c>
      <c r="I1647" s="138" t="s">
        <v>195</v>
      </c>
      <c r="J1647" s="138">
        <v>2030</v>
      </c>
      <c r="K1647" s="139">
        <v>0.90300000000000002</v>
      </c>
    </row>
    <row r="1648" spans="1:11" x14ac:dyDescent="0.25">
      <c r="A1648" s="138" t="s">
        <v>1448</v>
      </c>
      <c r="B1648" s="138" t="s">
        <v>1449</v>
      </c>
      <c r="C1648" s="138" t="s">
        <v>196</v>
      </c>
      <c r="D1648" s="138" t="s">
        <v>1450</v>
      </c>
      <c r="E1648" s="138" t="s">
        <v>1354</v>
      </c>
      <c r="F1648" s="138"/>
      <c r="G1648" s="138" t="s">
        <v>345</v>
      </c>
      <c r="H1648" s="138">
        <v>4</v>
      </c>
      <c r="I1648" s="138" t="s">
        <v>195</v>
      </c>
      <c r="J1648" s="138">
        <v>2040</v>
      </c>
      <c r="K1648" s="139">
        <v>0.90300000000000002</v>
      </c>
    </row>
    <row r="1649" spans="1:11" x14ac:dyDescent="0.25">
      <c r="A1649" s="138" t="s">
        <v>1448</v>
      </c>
      <c r="B1649" s="138" t="s">
        <v>1449</v>
      </c>
      <c r="C1649" s="138" t="s">
        <v>196</v>
      </c>
      <c r="D1649" s="138" t="s">
        <v>1450</v>
      </c>
      <c r="E1649" s="138" t="s">
        <v>1354</v>
      </c>
      <c r="F1649" s="138"/>
      <c r="G1649" s="138" t="s">
        <v>345</v>
      </c>
      <c r="H1649" s="138">
        <v>4</v>
      </c>
      <c r="I1649" s="138" t="s">
        <v>195</v>
      </c>
      <c r="J1649" s="138">
        <v>2050</v>
      </c>
      <c r="K1649" s="139">
        <v>0.90300000000000002</v>
      </c>
    </row>
    <row r="1650" spans="1:11" x14ac:dyDescent="0.25">
      <c r="A1650" s="138" t="s">
        <v>1448</v>
      </c>
      <c r="B1650" s="138" t="s">
        <v>1449</v>
      </c>
      <c r="C1650" s="138" t="s">
        <v>196</v>
      </c>
      <c r="D1650" s="138" t="s">
        <v>201</v>
      </c>
      <c r="E1650" s="138" t="s">
        <v>203</v>
      </c>
      <c r="F1650" s="138"/>
      <c r="G1650" s="138"/>
      <c r="H1650" s="138"/>
      <c r="I1650" s="138" t="s">
        <v>195</v>
      </c>
      <c r="J1650" s="138">
        <v>2015</v>
      </c>
      <c r="K1650" s="139">
        <v>1.5</v>
      </c>
    </row>
    <row r="1651" spans="1:11" x14ac:dyDescent="0.25">
      <c r="A1651" s="138" t="s">
        <v>1448</v>
      </c>
      <c r="B1651" s="138" t="s">
        <v>1449</v>
      </c>
      <c r="C1651" s="138" t="s">
        <v>196</v>
      </c>
      <c r="D1651" s="138" t="s">
        <v>201</v>
      </c>
      <c r="E1651" s="138" t="s">
        <v>203</v>
      </c>
      <c r="F1651" s="138"/>
      <c r="G1651" s="138"/>
      <c r="H1651" s="138"/>
      <c r="I1651" s="138" t="s">
        <v>195</v>
      </c>
      <c r="J1651" s="138">
        <v>2020</v>
      </c>
      <c r="K1651" s="139">
        <v>1.5</v>
      </c>
    </row>
    <row r="1652" spans="1:11" x14ac:dyDescent="0.25">
      <c r="A1652" s="138" t="s">
        <v>1448</v>
      </c>
      <c r="B1652" s="138" t="s">
        <v>1449</v>
      </c>
      <c r="C1652" s="138" t="s">
        <v>196</v>
      </c>
      <c r="D1652" s="138" t="s">
        <v>201</v>
      </c>
      <c r="E1652" s="138" t="s">
        <v>203</v>
      </c>
      <c r="F1652" s="138"/>
      <c r="G1652" s="138"/>
      <c r="H1652" s="138"/>
      <c r="I1652" s="138" t="s">
        <v>195</v>
      </c>
      <c r="J1652" s="138">
        <v>2030</v>
      </c>
      <c r="K1652" s="139">
        <v>1.5</v>
      </c>
    </row>
    <row r="1653" spans="1:11" x14ac:dyDescent="0.25">
      <c r="A1653" s="138" t="s">
        <v>1448</v>
      </c>
      <c r="B1653" s="138" t="s">
        <v>1449</v>
      </c>
      <c r="C1653" s="138" t="s">
        <v>196</v>
      </c>
      <c r="D1653" s="138" t="s">
        <v>201</v>
      </c>
      <c r="E1653" s="138" t="s">
        <v>203</v>
      </c>
      <c r="F1653" s="138"/>
      <c r="G1653" s="138"/>
      <c r="H1653" s="138"/>
      <c r="I1653" s="138" t="s">
        <v>195</v>
      </c>
      <c r="J1653" s="138">
        <v>2040</v>
      </c>
      <c r="K1653" s="139">
        <v>1.5</v>
      </c>
    </row>
    <row r="1654" spans="1:11" x14ac:dyDescent="0.25">
      <c r="A1654" s="138" t="s">
        <v>1448</v>
      </c>
      <c r="B1654" s="138" t="s">
        <v>1449</v>
      </c>
      <c r="C1654" s="138" t="s">
        <v>196</v>
      </c>
      <c r="D1654" s="138" t="s">
        <v>201</v>
      </c>
      <c r="E1654" s="138" t="s">
        <v>203</v>
      </c>
      <c r="F1654" s="138"/>
      <c r="G1654" s="138"/>
      <c r="H1654" s="138"/>
      <c r="I1654" s="138" t="s">
        <v>195</v>
      </c>
      <c r="J1654" s="138">
        <v>2050</v>
      </c>
      <c r="K1654" s="139">
        <v>1.5</v>
      </c>
    </row>
    <row r="1655" spans="1:11" x14ac:dyDescent="0.25">
      <c r="A1655" s="138" t="s">
        <v>1448</v>
      </c>
      <c r="B1655" s="138" t="s">
        <v>1449</v>
      </c>
      <c r="C1655" s="138" t="s">
        <v>196</v>
      </c>
      <c r="D1655" s="138" t="s">
        <v>1451</v>
      </c>
      <c r="E1655" s="138" t="s">
        <v>1354</v>
      </c>
      <c r="F1655" s="138"/>
      <c r="G1655" s="138" t="s">
        <v>1452</v>
      </c>
      <c r="H1655" s="138">
        <v>4</v>
      </c>
      <c r="I1655" s="138" t="s">
        <v>990</v>
      </c>
      <c r="J1655" s="138">
        <v>2020</v>
      </c>
      <c r="K1655" s="139">
        <v>0.5</v>
      </c>
    </row>
    <row r="1656" spans="1:11" x14ac:dyDescent="0.25">
      <c r="A1656" s="138" t="s">
        <v>1448</v>
      </c>
      <c r="B1656" s="138" t="s">
        <v>1449</v>
      </c>
      <c r="C1656" s="138" t="s">
        <v>196</v>
      </c>
      <c r="D1656" s="138" t="s">
        <v>1451</v>
      </c>
      <c r="E1656" s="138" t="s">
        <v>1354</v>
      </c>
      <c r="F1656" s="138"/>
      <c r="G1656" s="138" t="s">
        <v>1452</v>
      </c>
      <c r="H1656" s="138">
        <v>4</v>
      </c>
      <c r="I1656" s="138" t="s">
        <v>990</v>
      </c>
      <c r="J1656" s="138">
        <v>2050</v>
      </c>
      <c r="K1656" s="139">
        <v>0.75</v>
      </c>
    </row>
    <row r="1657" spans="1:11" x14ac:dyDescent="0.25">
      <c r="A1657" s="138" t="s">
        <v>1448</v>
      </c>
      <c r="B1657" s="138" t="s">
        <v>1449</v>
      </c>
      <c r="C1657" s="138" t="s">
        <v>196</v>
      </c>
      <c r="D1657" s="138" t="s">
        <v>1451</v>
      </c>
      <c r="E1657" s="138" t="s">
        <v>1354</v>
      </c>
      <c r="F1657" s="138"/>
      <c r="G1657" s="138" t="s">
        <v>1452</v>
      </c>
      <c r="H1657" s="138">
        <v>4</v>
      </c>
      <c r="I1657" s="138" t="s">
        <v>991</v>
      </c>
      <c r="J1657" s="138">
        <v>2020</v>
      </c>
      <c r="K1657" s="139">
        <v>1.5</v>
      </c>
    </row>
    <row r="1658" spans="1:11" x14ac:dyDescent="0.25">
      <c r="A1658" s="138" t="s">
        <v>1448</v>
      </c>
      <c r="B1658" s="138" t="s">
        <v>1449</v>
      </c>
      <c r="C1658" s="138" t="s">
        <v>196</v>
      </c>
      <c r="D1658" s="138" t="s">
        <v>1451</v>
      </c>
      <c r="E1658" s="138" t="s">
        <v>1354</v>
      </c>
      <c r="F1658" s="138"/>
      <c r="G1658" s="138" t="s">
        <v>1452</v>
      </c>
      <c r="H1658" s="138">
        <v>4</v>
      </c>
      <c r="I1658" s="138" t="s">
        <v>991</v>
      </c>
      <c r="J1658" s="138">
        <v>2050</v>
      </c>
      <c r="K1658" s="139">
        <v>1.25</v>
      </c>
    </row>
    <row r="1659" spans="1:11" x14ac:dyDescent="0.25">
      <c r="A1659" s="138" t="s">
        <v>1448</v>
      </c>
      <c r="B1659" s="138" t="s">
        <v>1449</v>
      </c>
      <c r="C1659" s="138" t="s">
        <v>196</v>
      </c>
      <c r="D1659" s="138" t="s">
        <v>1451</v>
      </c>
      <c r="E1659" s="138" t="s">
        <v>1354</v>
      </c>
      <c r="F1659" s="138"/>
      <c r="G1659" s="138" t="s">
        <v>1452</v>
      </c>
      <c r="H1659" s="138">
        <v>4</v>
      </c>
      <c r="I1659" s="138" t="s">
        <v>195</v>
      </c>
      <c r="J1659" s="138">
        <v>2015</v>
      </c>
      <c r="K1659" s="139">
        <v>4.0000000000000001E-3</v>
      </c>
    </row>
    <row r="1660" spans="1:11" x14ac:dyDescent="0.25">
      <c r="A1660" s="138" t="s">
        <v>1448</v>
      </c>
      <c r="B1660" s="138" t="s">
        <v>1449</v>
      </c>
      <c r="C1660" s="138" t="s">
        <v>196</v>
      </c>
      <c r="D1660" s="138" t="s">
        <v>1451</v>
      </c>
      <c r="E1660" s="138" t="s">
        <v>1354</v>
      </c>
      <c r="F1660" s="138"/>
      <c r="G1660" s="138" t="s">
        <v>1452</v>
      </c>
      <c r="H1660" s="138">
        <v>4</v>
      </c>
      <c r="I1660" s="138" t="s">
        <v>195</v>
      </c>
      <c r="J1660" s="138">
        <v>2020</v>
      </c>
      <c r="K1660" s="139">
        <v>4.0000000000000001E-3</v>
      </c>
    </row>
    <row r="1661" spans="1:11" x14ac:dyDescent="0.25">
      <c r="A1661" s="138" t="s">
        <v>1448</v>
      </c>
      <c r="B1661" s="138" t="s">
        <v>1449</v>
      </c>
      <c r="C1661" s="138" t="s">
        <v>196</v>
      </c>
      <c r="D1661" s="138" t="s">
        <v>1451</v>
      </c>
      <c r="E1661" s="138" t="s">
        <v>1354</v>
      </c>
      <c r="F1661" s="138"/>
      <c r="G1661" s="138" t="s">
        <v>1452</v>
      </c>
      <c r="H1661" s="138">
        <v>4</v>
      </c>
      <c r="I1661" s="138" t="s">
        <v>195</v>
      </c>
      <c r="J1661" s="138">
        <v>2030</v>
      </c>
      <c r="K1661" s="139">
        <v>3.0000000000000001E-3</v>
      </c>
    </row>
    <row r="1662" spans="1:11" x14ac:dyDescent="0.25">
      <c r="A1662" s="138" t="s">
        <v>1448</v>
      </c>
      <c r="B1662" s="138" t="s">
        <v>1449</v>
      </c>
      <c r="C1662" s="138" t="s">
        <v>196</v>
      </c>
      <c r="D1662" s="138" t="s">
        <v>1451</v>
      </c>
      <c r="E1662" s="138" t="s">
        <v>1354</v>
      </c>
      <c r="F1662" s="138"/>
      <c r="G1662" s="138" t="s">
        <v>1452</v>
      </c>
      <c r="H1662" s="138">
        <v>4</v>
      </c>
      <c r="I1662" s="138" t="s">
        <v>195</v>
      </c>
      <c r="J1662" s="138">
        <v>2040</v>
      </c>
      <c r="K1662" s="139">
        <v>2.5000000000000001E-3</v>
      </c>
    </row>
    <row r="1663" spans="1:11" x14ac:dyDescent="0.25">
      <c r="A1663" s="138" t="s">
        <v>1448</v>
      </c>
      <c r="B1663" s="138" t="s">
        <v>1449</v>
      </c>
      <c r="C1663" s="138" t="s">
        <v>196</v>
      </c>
      <c r="D1663" s="138" t="s">
        <v>1451</v>
      </c>
      <c r="E1663" s="138" t="s">
        <v>1354</v>
      </c>
      <c r="F1663" s="138"/>
      <c r="G1663" s="138" t="s">
        <v>1452</v>
      </c>
      <c r="H1663" s="138">
        <v>4</v>
      </c>
      <c r="I1663" s="138" t="s">
        <v>195</v>
      </c>
      <c r="J1663" s="138">
        <v>2050</v>
      </c>
      <c r="K1663" s="139">
        <v>2E-3</v>
      </c>
    </row>
    <row r="1664" spans="1:11" x14ac:dyDescent="0.25">
      <c r="A1664" s="138" t="s">
        <v>1448</v>
      </c>
      <c r="B1664" s="138" t="s">
        <v>1449</v>
      </c>
      <c r="C1664" s="138" t="s">
        <v>196</v>
      </c>
      <c r="D1664" s="138" t="s">
        <v>1218</v>
      </c>
      <c r="E1664" s="138" t="s">
        <v>1206</v>
      </c>
      <c r="F1664" s="138"/>
      <c r="G1664" s="138" t="s">
        <v>393</v>
      </c>
      <c r="H1664" s="138"/>
      <c r="I1664" s="138" t="s">
        <v>195</v>
      </c>
      <c r="J1664" s="138">
        <v>2015</v>
      </c>
      <c r="K1664" s="139">
        <v>0</v>
      </c>
    </row>
    <row r="1665" spans="1:11" x14ac:dyDescent="0.25">
      <c r="A1665" s="138" t="s">
        <v>1448</v>
      </c>
      <c r="B1665" s="138" t="s">
        <v>1449</v>
      </c>
      <c r="C1665" s="138" t="s">
        <v>196</v>
      </c>
      <c r="D1665" s="138" t="s">
        <v>1218</v>
      </c>
      <c r="E1665" s="138" t="s">
        <v>1206</v>
      </c>
      <c r="F1665" s="138"/>
      <c r="G1665" s="138" t="s">
        <v>393</v>
      </c>
      <c r="H1665" s="138"/>
      <c r="I1665" s="138" t="s">
        <v>195</v>
      </c>
      <c r="J1665" s="138">
        <v>2020</v>
      </c>
      <c r="K1665" s="139">
        <v>0</v>
      </c>
    </row>
    <row r="1666" spans="1:11" x14ac:dyDescent="0.25">
      <c r="A1666" s="138" t="s">
        <v>1448</v>
      </c>
      <c r="B1666" s="138" t="s">
        <v>1449</v>
      </c>
      <c r="C1666" s="138" t="s">
        <v>196</v>
      </c>
      <c r="D1666" s="138" t="s">
        <v>1218</v>
      </c>
      <c r="E1666" s="138" t="s">
        <v>1206</v>
      </c>
      <c r="F1666" s="138"/>
      <c r="G1666" s="138" t="s">
        <v>393</v>
      </c>
      <c r="H1666" s="138"/>
      <c r="I1666" s="138" t="s">
        <v>195</v>
      </c>
      <c r="J1666" s="138">
        <v>2030</v>
      </c>
      <c r="K1666" s="139">
        <v>0</v>
      </c>
    </row>
    <row r="1667" spans="1:11" x14ac:dyDescent="0.25">
      <c r="A1667" s="138" t="s">
        <v>1448</v>
      </c>
      <c r="B1667" s="138" t="s">
        <v>1449</v>
      </c>
      <c r="C1667" s="138" t="s">
        <v>196</v>
      </c>
      <c r="D1667" s="138" t="s">
        <v>1218</v>
      </c>
      <c r="E1667" s="138" t="s">
        <v>1206</v>
      </c>
      <c r="F1667" s="138"/>
      <c r="G1667" s="138" t="s">
        <v>393</v>
      </c>
      <c r="H1667" s="138"/>
      <c r="I1667" s="138" t="s">
        <v>195</v>
      </c>
      <c r="J1667" s="138">
        <v>2040</v>
      </c>
      <c r="K1667" s="139">
        <v>0</v>
      </c>
    </row>
    <row r="1668" spans="1:11" x14ac:dyDescent="0.25">
      <c r="A1668" s="138" t="s">
        <v>1448</v>
      </c>
      <c r="B1668" s="138" t="s">
        <v>1449</v>
      </c>
      <c r="C1668" s="138" t="s">
        <v>196</v>
      </c>
      <c r="D1668" s="138" t="s">
        <v>1218</v>
      </c>
      <c r="E1668" s="138" t="s">
        <v>1206</v>
      </c>
      <c r="F1668" s="138"/>
      <c r="G1668" s="138" t="s">
        <v>393</v>
      </c>
      <c r="H1668" s="138"/>
      <c r="I1668" s="138" t="s">
        <v>195</v>
      </c>
      <c r="J1668" s="138">
        <v>2050</v>
      </c>
      <c r="K1668" s="139">
        <v>0</v>
      </c>
    </row>
    <row r="1669" spans="1:11" x14ac:dyDescent="0.25">
      <c r="A1669" s="138" t="s">
        <v>1448</v>
      </c>
      <c r="B1669" s="138" t="s">
        <v>1449</v>
      </c>
      <c r="C1669" s="138" t="s">
        <v>196</v>
      </c>
      <c r="D1669" s="138" t="s">
        <v>1453</v>
      </c>
      <c r="E1669" s="138" t="s">
        <v>1354</v>
      </c>
      <c r="F1669" s="138"/>
      <c r="G1669" s="138" t="s">
        <v>345</v>
      </c>
      <c r="H1669" s="138">
        <v>4</v>
      </c>
      <c r="I1669" s="138" t="s">
        <v>990</v>
      </c>
      <c r="J1669" s="138">
        <v>2020</v>
      </c>
      <c r="K1669" s="139">
        <v>0.99</v>
      </c>
    </row>
    <row r="1670" spans="1:11" x14ac:dyDescent="0.25">
      <c r="A1670" s="138" t="s">
        <v>1448</v>
      </c>
      <c r="B1670" s="138" t="s">
        <v>1449</v>
      </c>
      <c r="C1670" s="138" t="s">
        <v>196</v>
      </c>
      <c r="D1670" s="138" t="s">
        <v>1453</v>
      </c>
      <c r="E1670" s="138" t="s">
        <v>1354</v>
      </c>
      <c r="F1670" s="138"/>
      <c r="G1670" s="138" t="s">
        <v>345</v>
      </c>
      <c r="H1670" s="138">
        <v>4</v>
      </c>
      <c r="I1670" s="138" t="s">
        <v>990</v>
      </c>
      <c r="J1670" s="138">
        <v>2050</v>
      </c>
      <c r="K1670" s="139">
        <v>0.99</v>
      </c>
    </row>
    <row r="1671" spans="1:11" x14ac:dyDescent="0.25">
      <c r="A1671" s="138" t="s">
        <v>1448</v>
      </c>
      <c r="B1671" s="138" t="s">
        <v>1449</v>
      </c>
      <c r="C1671" s="138" t="s">
        <v>196</v>
      </c>
      <c r="D1671" s="138" t="s">
        <v>1453</v>
      </c>
      <c r="E1671" s="138" t="s">
        <v>1354</v>
      </c>
      <c r="F1671" s="138"/>
      <c r="G1671" s="138" t="s">
        <v>345</v>
      </c>
      <c r="H1671" s="138">
        <v>4</v>
      </c>
      <c r="I1671" s="138" t="s">
        <v>991</v>
      </c>
      <c r="J1671" s="138">
        <v>2020</v>
      </c>
      <c r="K1671" s="139">
        <v>1.01</v>
      </c>
    </row>
    <row r="1672" spans="1:11" x14ac:dyDescent="0.25">
      <c r="A1672" s="138" t="s">
        <v>1448</v>
      </c>
      <c r="B1672" s="138" t="s">
        <v>1449</v>
      </c>
      <c r="C1672" s="138" t="s">
        <v>196</v>
      </c>
      <c r="D1672" s="138" t="s">
        <v>1453</v>
      </c>
      <c r="E1672" s="138" t="s">
        <v>1354</v>
      </c>
      <c r="F1672" s="138"/>
      <c r="G1672" s="138" t="s">
        <v>345</v>
      </c>
      <c r="H1672" s="138">
        <v>4</v>
      </c>
      <c r="I1672" s="138" t="s">
        <v>991</v>
      </c>
      <c r="J1672" s="138">
        <v>2050</v>
      </c>
      <c r="K1672" s="139">
        <v>1.01</v>
      </c>
    </row>
    <row r="1673" spans="1:11" x14ac:dyDescent="0.25">
      <c r="A1673" s="138" t="s">
        <v>1448</v>
      </c>
      <c r="B1673" s="138" t="s">
        <v>1449</v>
      </c>
      <c r="C1673" s="138" t="s">
        <v>196</v>
      </c>
      <c r="D1673" s="138" t="s">
        <v>1453</v>
      </c>
      <c r="E1673" s="138" t="s">
        <v>1354</v>
      </c>
      <c r="F1673" s="138"/>
      <c r="G1673" s="138" t="s">
        <v>345</v>
      </c>
      <c r="H1673" s="138">
        <v>4</v>
      </c>
      <c r="I1673" s="138" t="s">
        <v>195</v>
      </c>
      <c r="J1673" s="138">
        <v>2015</v>
      </c>
      <c r="K1673" s="139">
        <v>3.9E-2</v>
      </c>
    </row>
    <row r="1674" spans="1:11" x14ac:dyDescent="0.25">
      <c r="A1674" s="138" t="s">
        <v>1448</v>
      </c>
      <c r="B1674" s="138" t="s">
        <v>1449</v>
      </c>
      <c r="C1674" s="138" t="s">
        <v>196</v>
      </c>
      <c r="D1674" s="138" t="s">
        <v>1453</v>
      </c>
      <c r="E1674" s="138" t="s">
        <v>1354</v>
      </c>
      <c r="F1674" s="138"/>
      <c r="G1674" s="138" t="s">
        <v>345</v>
      </c>
      <c r="H1674" s="138">
        <v>4</v>
      </c>
      <c r="I1674" s="138" t="s">
        <v>195</v>
      </c>
      <c r="J1674" s="138">
        <v>2020</v>
      </c>
      <c r="K1674" s="139">
        <v>3.9E-2</v>
      </c>
    </row>
    <row r="1675" spans="1:11" x14ac:dyDescent="0.25">
      <c r="A1675" s="138" t="s">
        <v>1448</v>
      </c>
      <c r="B1675" s="138" t="s">
        <v>1449</v>
      </c>
      <c r="C1675" s="138" t="s">
        <v>196</v>
      </c>
      <c r="D1675" s="138" t="s">
        <v>1453</v>
      </c>
      <c r="E1675" s="138" t="s">
        <v>1354</v>
      </c>
      <c r="F1675" s="138"/>
      <c r="G1675" s="138" t="s">
        <v>345</v>
      </c>
      <c r="H1675" s="138">
        <v>4</v>
      </c>
      <c r="I1675" s="138" t="s">
        <v>195</v>
      </c>
      <c r="J1675" s="138">
        <v>2030</v>
      </c>
      <c r="K1675" s="139">
        <v>3.9E-2</v>
      </c>
    </row>
    <row r="1676" spans="1:11" x14ac:dyDescent="0.25">
      <c r="A1676" s="138" t="s">
        <v>1448</v>
      </c>
      <c r="B1676" s="138" t="s">
        <v>1449</v>
      </c>
      <c r="C1676" s="138" t="s">
        <v>196</v>
      </c>
      <c r="D1676" s="138" t="s">
        <v>1453</v>
      </c>
      <c r="E1676" s="138" t="s">
        <v>1354</v>
      </c>
      <c r="F1676" s="138"/>
      <c r="G1676" s="138" t="s">
        <v>345</v>
      </c>
      <c r="H1676" s="138">
        <v>4</v>
      </c>
      <c r="I1676" s="138" t="s">
        <v>195</v>
      </c>
      <c r="J1676" s="138">
        <v>2040</v>
      </c>
      <c r="K1676" s="139">
        <v>3.9E-2</v>
      </c>
    </row>
    <row r="1677" spans="1:11" x14ac:dyDescent="0.25">
      <c r="A1677" s="138" t="s">
        <v>1448</v>
      </c>
      <c r="B1677" s="138" t="s">
        <v>1449</v>
      </c>
      <c r="C1677" s="138" t="s">
        <v>196</v>
      </c>
      <c r="D1677" s="138" t="s">
        <v>1453</v>
      </c>
      <c r="E1677" s="138" t="s">
        <v>1354</v>
      </c>
      <c r="F1677" s="138"/>
      <c r="G1677" s="138" t="s">
        <v>345</v>
      </c>
      <c r="H1677" s="138">
        <v>4</v>
      </c>
      <c r="I1677" s="138" t="s">
        <v>195</v>
      </c>
      <c r="J1677" s="138">
        <v>2050</v>
      </c>
      <c r="K1677" s="139">
        <v>3.9E-2</v>
      </c>
    </row>
    <row r="1678" spans="1:11" x14ac:dyDescent="0.25">
      <c r="A1678" s="138" t="s">
        <v>1448</v>
      </c>
      <c r="B1678" s="138" t="s">
        <v>1449</v>
      </c>
      <c r="C1678" s="138" t="s">
        <v>196</v>
      </c>
      <c r="D1678" s="138" t="s">
        <v>1454</v>
      </c>
      <c r="E1678" s="138" t="s">
        <v>1354</v>
      </c>
      <c r="F1678" s="138"/>
      <c r="G1678" s="138" t="s">
        <v>1455</v>
      </c>
      <c r="H1678" s="138">
        <v>4</v>
      </c>
      <c r="I1678" s="138" t="s">
        <v>990</v>
      </c>
      <c r="J1678" s="138">
        <v>2020</v>
      </c>
      <c r="K1678" s="139">
        <v>0.93</v>
      </c>
    </row>
    <row r="1679" spans="1:11" x14ac:dyDescent="0.25">
      <c r="A1679" s="138" t="s">
        <v>1448</v>
      </c>
      <c r="B1679" s="138" t="s">
        <v>1449</v>
      </c>
      <c r="C1679" s="138" t="s">
        <v>196</v>
      </c>
      <c r="D1679" s="138" t="s">
        <v>1454</v>
      </c>
      <c r="E1679" s="138" t="s">
        <v>1354</v>
      </c>
      <c r="F1679" s="138"/>
      <c r="G1679" s="138" t="s">
        <v>1455</v>
      </c>
      <c r="H1679" s="138">
        <v>4</v>
      </c>
      <c r="I1679" s="138" t="s">
        <v>990</v>
      </c>
      <c r="J1679" s="138">
        <v>2050</v>
      </c>
      <c r="K1679" s="139">
        <v>0.93</v>
      </c>
    </row>
    <row r="1680" spans="1:11" x14ac:dyDescent="0.25">
      <c r="A1680" s="138" t="s">
        <v>1448</v>
      </c>
      <c r="B1680" s="138" t="s">
        <v>1449</v>
      </c>
      <c r="C1680" s="138" t="s">
        <v>196</v>
      </c>
      <c r="D1680" s="138" t="s">
        <v>1454</v>
      </c>
      <c r="E1680" s="138" t="s">
        <v>1354</v>
      </c>
      <c r="F1680" s="138"/>
      <c r="G1680" s="138" t="s">
        <v>1455</v>
      </c>
      <c r="H1680" s="138">
        <v>4</v>
      </c>
      <c r="I1680" s="138" t="s">
        <v>991</v>
      </c>
      <c r="J1680" s="138">
        <v>2020</v>
      </c>
      <c r="K1680" s="139">
        <v>1.07</v>
      </c>
    </row>
    <row r="1681" spans="1:11" x14ac:dyDescent="0.25">
      <c r="A1681" s="138" t="s">
        <v>1448</v>
      </c>
      <c r="B1681" s="138" t="s">
        <v>1449</v>
      </c>
      <c r="C1681" s="138" t="s">
        <v>196</v>
      </c>
      <c r="D1681" s="138" t="s">
        <v>1454</v>
      </c>
      <c r="E1681" s="138" t="s">
        <v>1354</v>
      </c>
      <c r="F1681" s="138"/>
      <c r="G1681" s="138" t="s">
        <v>1455</v>
      </c>
      <c r="H1681" s="138">
        <v>4</v>
      </c>
      <c r="I1681" s="138" t="s">
        <v>991</v>
      </c>
      <c r="J1681" s="138">
        <v>2050</v>
      </c>
      <c r="K1681" s="139">
        <v>1.07</v>
      </c>
    </row>
    <row r="1682" spans="1:11" x14ac:dyDescent="0.25">
      <c r="A1682" s="138" t="s">
        <v>1448</v>
      </c>
      <c r="B1682" s="138" t="s">
        <v>1449</v>
      </c>
      <c r="C1682" s="138" t="s">
        <v>196</v>
      </c>
      <c r="D1682" s="138" t="s">
        <v>1454</v>
      </c>
      <c r="E1682" s="138" t="s">
        <v>1354</v>
      </c>
      <c r="F1682" s="138"/>
      <c r="G1682" s="138" t="s">
        <v>1455</v>
      </c>
      <c r="H1682" s="138">
        <v>4</v>
      </c>
      <c r="I1682" s="138" t="s">
        <v>195</v>
      </c>
      <c r="J1682" s="138">
        <v>2015</v>
      </c>
      <c r="K1682" s="139">
        <v>4.5999999999999999E-2</v>
      </c>
    </row>
    <row r="1683" spans="1:11" x14ac:dyDescent="0.25">
      <c r="A1683" s="138" t="s">
        <v>1448</v>
      </c>
      <c r="B1683" s="138" t="s">
        <v>1449</v>
      </c>
      <c r="C1683" s="138" t="s">
        <v>196</v>
      </c>
      <c r="D1683" s="138" t="s">
        <v>1454</v>
      </c>
      <c r="E1683" s="138" t="s">
        <v>1354</v>
      </c>
      <c r="F1683" s="138"/>
      <c r="G1683" s="138" t="s">
        <v>1455</v>
      </c>
      <c r="H1683" s="138">
        <v>4</v>
      </c>
      <c r="I1683" s="138" t="s">
        <v>195</v>
      </c>
      <c r="J1683" s="138">
        <v>2020</v>
      </c>
      <c r="K1683" s="139">
        <v>4.5999999999999999E-2</v>
      </c>
    </row>
    <row r="1684" spans="1:11" x14ac:dyDescent="0.25">
      <c r="A1684" s="138" t="s">
        <v>1448</v>
      </c>
      <c r="B1684" s="138" t="s">
        <v>1449</v>
      </c>
      <c r="C1684" s="138" t="s">
        <v>196</v>
      </c>
      <c r="D1684" s="138" t="s">
        <v>1454</v>
      </c>
      <c r="E1684" s="138" t="s">
        <v>1354</v>
      </c>
      <c r="F1684" s="138"/>
      <c r="G1684" s="138" t="s">
        <v>1455</v>
      </c>
      <c r="H1684" s="138">
        <v>4</v>
      </c>
      <c r="I1684" s="138" t="s">
        <v>195</v>
      </c>
      <c r="J1684" s="138">
        <v>2030</v>
      </c>
      <c r="K1684" s="139">
        <v>4.5999999999999999E-2</v>
      </c>
    </row>
    <row r="1685" spans="1:11" x14ac:dyDescent="0.25">
      <c r="A1685" s="138" t="s">
        <v>1448</v>
      </c>
      <c r="B1685" s="138" t="s">
        <v>1449</v>
      </c>
      <c r="C1685" s="138" t="s">
        <v>196</v>
      </c>
      <c r="D1685" s="138" t="s">
        <v>1454</v>
      </c>
      <c r="E1685" s="138" t="s">
        <v>1354</v>
      </c>
      <c r="F1685" s="138"/>
      <c r="G1685" s="138" t="s">
        <v>1455</v>
      </c>
      <c r="H1685" s="138">
        <v>4</v>
      </c>
      <c r="I1685" s="138" t="s">
        <v>195</v>
      </c>
      <c r="J1685" s="138">
        <v>2040</v>
      </c>
      <c r="K1685" s="139">
        <v>4.5999999999999999E-2</v>
      </c>
    </row>
    <row r="1686" spans="1:11" x14ac:dyDescent="0.25">
      <c r="A1686" s="138" t="s">
        <v>1448</v>
      </c>
      <c r="B1686" s="138" t="s">
        <v>1449</v>
      </c>
      <c r="C1686" s="138" t="s">
        <v>196</v>
      </c>
      <c r="D1686" s="138" t="s">
        <v>1454</v>
      </c>
      <c r="E1686" s="138" t="s">
        <v>1354</v>
      </c>
      <c r="F1686" s="138"/>
      <c r="G1686" s="138" t="s">
        <v>1455</v>
      </c>
      <c r="H1686" s="138">
        <v>4</v>
      </c>
      <c r="I1686" s="138" t="s">
        <v>195</v>
      </c>
      <c r="J1686" s="138">
        <v>2050</v>
      </c>
      <c r="K1686" s="139">
        <v>4.5999999999999999E-2</v>
      </c>
    </row>
    <row r="1687" spans="1:11" x14ac:dyDescent="0.25">
      <c r="A1687" s="138" t="s">
        <v>1448</v>
      </c>
      <c r="B1687" s="138" t="s">
        <v>1449</v>
      </c>
      <c r="C1687" s="138" t="s">
        <v>196</v>
      </c>
      <c r="D1687" s="138" t="s">
        <v>1456</v>
      </c>
      <c r="E1687" s="138" t="s">
        <v>1354</v>
      </c>
      <c r="F1687" s="138"/>
      <c r="G1687" s="138" t="s">
        <v>1452</v>
      </c>
      <c r="H1687" s="138">
        <v>4</v>
      </c>
      <c r="I1687" s="138" t="s">
        <v>990</v>
      </c>
      <c r="J1687" s="138">
        <v>2020</v>
      </c>
      <c r="K1687" s="139">
        <v>0.5</v>
      </c>
    </row>
    <row r="1688" spans="1:11" x14ac:dyDescent="0.25">
      <c r="A1688" s="138" t="s">
        <v>1448</v>
      </c>
      <c r="B1688" s="138" t="s">
        <v>1449</v>
      </c>
      <c r="C1688" s="138" t="s">
        <v>196</v>
      </c>
      <c r="D1688" s="138" t="s">
        <v>1456</v>
      </c>
      <c r="E1688" s="138" t="s">
        <v>1354</v>
      </c>
      <c r="F1688" s="138"/>
      <c r="G1688" s="138" t="s">
        <v>1452</v>
      </c>
      <c r="H1688" s="138">
        <v>4</v>
      </c>
      <c r="I1688" s="138" t="s">
        <v>990</v>
      </c>
      <c r="J1688" s="138">
        <v>2050</v>
      </c>
      <c r="K1688" s="139">
        <v>0.75</v>
      </c>
    </row>
    <row r="1689" spans="1:11" x14ac:dyDescent="0.25">
      <c r="A1689" s="138" t="s">
        <v>1448</v>
      </c>
      <c r="B1689" s="138" t="s">
        <v>1449</v>
      </c>
      <c r="C1689" s="138" t="s">
        <v>196</v>
      </c>
      <c r="D1689" s="138" t="s">
        <v>1456</v>
      </c>
      <c r="E1689" s="138" t="s">
        <v>1354</v>
      </c>
      <c r="F1689" s="138"/>
      <c r="G1689" s="138" t="s">
        <v>1452</v>
      </c>
      <c r="H1689" s="138">
        <v>4</v>
      </c>
      <c r="I1689" s="138" t="s">
        <v>991</v>
      </c>
      <c r="J1689" s="138">
        <v>2020</v>
      </c>
      <c r="K1689" s="139">
        <v>1.5</v>
      </c>
    </row>
    <row r="1690" spans="1:11" x14ac:dyDescent="0.25">
      <c r="A1690" s="138" t="s">
        <v>1448</v>
      </c>
      <c r="B1690" s="138" t="s">
        <v>1449</v>
      </c>
      <c r="C1690" s="138" t="s">
        <v>196</v>
      </c>
      <c r="D1690" s="138" t="s">
        <v>1456</v>
      </c>
      <c r="E1690" s="138" t="s">
        <v>1354</v>
      </c>
      <c r="F1690" s="138"/>
      <c r="G1690" s="138" t="s">
        <v>1452</v>
      </c>
      <c r="H1690" s="138">
        <v>4</v>
      </c>
      <c r="I1690" s="138" t="s">
        <v>991</v>
      </c>
      <c r="J1690" s="138">
        <v>2050</v>
      </c>
      <c r="K1690" s="139">
        <v>1.25</v>
      </c>
    </row>
    <row r="1691" spans="1:11" x14ac:dyDescent="0.25">
      <c r="A1691" s="138" t="s">
        <v>1448</v>
      </c>
      <c r="B1691" s="138" t="s">
        <v>1449</v>
      </c>
      <c r="C1691" s="138" t="s">
        <v>196</v>
      </c>
      <c r="D1691" s="138" t="s">
        <v>1456</v>
      </c>
      <c r="E1691" s="138" t="s">
        <v>1354</v>
      </c>
      <c r="F1691" s="138"/>
      <c r="G1691" s="138" t="s">
        <v>1452</v>
      </c>
      <c r="H1691" s="138">
        <v>4</v>
      </c>
      <c r="I1691" s="138" t="s">
        <v>195</v>
      </c>
      <c r="J1691" s="138">
        <v>2015</v>
      </c>
      <c r="K1691" s="139">
        <v>2.5000000000000001E-2</v>
      </c>
    </row>
    <row r="1692" spans="1:11" x14ac:dyDescent="0.25">
      <c r="A1692" s="138" t="s">
        <v>1448</v>
      </c>
      <c r="B1692" s="138" t="s">
        <v>1449</v>
      </c>
      <c r="C1692" s="138" t="s">
        <v>196</v>
      </c>
      <c r="D1692" s="138" t="s">
        <v>1456</v>
      </c>
      <c r="E1692" s="138" t="s">
        <v>1354</v>
      </c>
      <c r="F1692" s="138"/>
      <c r="G1692" s="138" t="s">
        <v>1452</v>
      </c>
      <c r="H1692" s="138">
        <v>4</v>
      </c>
      <c r="I1692" s="138" t="s">
        <v>195</v>
      </c>
      <c r="J1692" s="138">
        <v>2020</v>
      </c>
      <c r="K1692" s="139">
        <v>2.4E-2</v>
      </c>
    </row>
    <row r="1693" spans="1:11" x14ac:dyDescent="0.25">
      <c r="A1693" s="138" t="s">
        <v>1448</v>
      </c>
      <c r="B1693" s="138" t="s">
        <v>1449</v>
      </c>
      <c r="C1693" s="138" t="s">
        <v>196</v>
      </c>
      <c r="D1693" s="138" t="s">
        <v>1456</v>
      </c>
      <c r="E1693" s="138" t="s">
        <v>1354</v>
      </c>
      <c r="F1693" s="138"/>
      <c r="G1693" s="138" t="s">
        <v>1452</v>
      </c>
      <c r="H1693" s="138">
        <v>4</v>
      </c>
      <c r="I1693" s="138" t="s">
        <v>195</v>
      </c>
      <c r="J1693" s="138">
        <v>2030</v>
      </c>
      <c r="K1693" s="139">
        <v>2.1999999999999999E-2</v>
      </c>
    </row>
    <row r="1694" spans="1:11" x14ac:dyDescent="0.25">
      <c r="A1694" s="138" t="s">
        <v>1448</v>
      </c>
      <c r="B1694" s="138" t="s">
        <v>1449</v>
      </c>
      <c r="C1694" s="138" t="s">
        <v>196</v>
      </c>
      <c r="D1694" s="138" t="s">
        <v>1456</v>
      </c>
      <c r="E1694" s="138" t="s">
        <v>1354</v>
      </c>
      <c r="F1694" s="138"/>
      <c r="G1694" s="138" t="s">
        <v>1452</v>
      </c>
      <c r="H1694" s="138">
        <v>4</v>
      </c>
      <c r="I1694" s="138" t="s">
        <v>195</v>
      </c>
      <c r="J1694" s="138">
        <v>2040</v>
      </c>
      <c r="K1694" s="139">
        <v>0.02</v>
      </c>
    </row>
    <row r="1695" spans="1:11" x14ac:dyDescent="0.25">
      <c r="A1695" s="138" t="s">
        <v>1448</v>
      </c>
      <c r="B1695" s="138" t="s">
        <v>1449</v>
      </c>
      <c r="C1695" s="138" t="s">
        <v>196</v>
      </c>
      <c r="D1695" s="138" t="s">
        <v>1456</v>
      </c>
      <c r="E1695" s="138" t="s">
        <v>1354</v>
      </c>
      <c r="F1695" s="138"/>
      <c r="G1695" s="138" t="s">
        <v>1452</v>
      </c>
      <c r="H1695" s="138">
        <v>4</v>
      </c>
      <c r="I1695" s="138" t="s">
        <v>195</v>
      </c>
      <c r="J1695" s="138">
        <v>2050</v>
      </c>
      <c r="K1695" s="139">
        <v>1.7999999999999999E-2</v>
      </c>
    </row>
    <row r="1696" spans="1:11" x14ac:dyDescent="0.25">
      <c r="A1696" s="138" t="s">
        <v>1448</v>
      </c>
      <c r="B1696" s="138" t="s">
        <v>1449</v>
      </c>
      <c r="C1696" s="138" t="s">
        <v>196</v>
      </c>
      <c r="D1696" s="138" t="s">
        <v>355</v>
      </c>
      <c r="E1696" s="138" t="s">
        <v>1295</v>
      </c>
      <c r="F1696" s="138"/>
      <c r="G1696" s="138"/>
      <c r="H1696" s="138"/>
      <c r="I1696" s="138" t="s">
        <v>195</v>
      </c>
      <c r="J1696" s="138">
        <v>2015</v>
      </c>
      <c r="K1696" s="139">
        <v>2</v>
      </c>
    </row>
    <row r="1697" spans="1:11" x14ac:dyDescent="0.25">
      <c r="A1697" s="138" t="s">
        <v>1448</v>
      </c>
      <c r="B1697" s="138" t="s">
        <v>1449</v>
      </c>
      <c r="C1697" s="138" t="s">
        <v>196</v>
      </c>
      <c r="D1697" s="138" t="s">
        <v>355</v>
      </c>
      <c r="E1697" s="138" t="s">
        <v>1295</v>
      </c>
      <c r="F1697" s="138"/>
      <c r="G1697" s="138"/>
      <c r="H1697" s="138"/>
      <c r="I1697" s="138" t="s">
        <v>195</v>
      </c>
      <c r="J1697" s="138">
        <v>2020</v>
      </c>
      <c r="K1697" s="139">
        <v>2</v>
      </c>
    </row>
    <row r="1698" spans="1:11" x14ac:dyDescent="0.25">
      <c r="A1698" s="138" t="s">
        <v>1448</v>
      </c>
      <c r="B1698" s="138" t="s">
        <v>1449</v>
      </c>
      <c r="C1698" s="138" t="s">
        <v>196</v>
      </c>
      <c r="D1698" s="138" t="s">
        <v>355</v>
      </c>
      <c r="E1698" s="138" t="s">
        <v>1295</v>
      </c>
      <c r="F1698" s="138"/>
      <c r="G1698" s="138"/>
      <c r="H1698" s="138"/>
      <c r="I1698" s="138" t="s">
        <v>195</v>
      </c>
      <c r="J1698" s="138">
        <v>2030</v>
      </c>
      <c r="K1698" s="139">
        <v>2</v>
      </c>
    </row>
    <row r="1699" spans="1:11" x14ac:dyDescent="0.25">
      <c r="A1699" s="138" t="s">
        <v>1448</v>
      </c>
      <c r="B1699" s="138" t="s">
        <v>1449</v>
      </c>
      <c r="C1699" s="138" t="s">
        <v>196</v>
      </c>
      <c r="D1699" s="138" t="s">
        <v>355</v>
      </c>
      <c r="E1699" s="138" t="s">
        <v>1295</v>
      </c>
      <c r="F1699" s="138"/>
      <c r="G1699" s="138"/>
      <c r="H1699" s="138"/>
      <c r="I1699" s="138" t="s">
        <v>195</v>
      </c>
      <c r="J1699" s="138">
        <v>2040</v>
      </c>
      <c r="K1699" s="139">
        <v>2</v>
      </c>
    </row>
    <row r="1700" spans="1:11" x14ac:dyDescent="0.25">
      <c r="A1700" s="138" t="s">
        <v>1448</v>
      </c>
      <c r="B1700" s="138" t="s">
        <v>1449</v>
      </c>
      <c r="C1700" s="138" t="s">
        <v>196</v>
      </c>
      <c r="D1700" s="138" t="s">
        <v>355</v>
      </c>
      <c r="E1700" s="138" t="s">
        <v>1295</v>
      </c>
      <c r="F1700" s="138"/>
      <c r="G1700" s="138"/>
      <c r="H1700" s="138"/>
      <c r="I1700" s="138" t="s">
        <v>195</v>
      </c>
      <c r="J1700" s="138">
        <v>2050</v>
      </c>
      <c r="K1700" s="139">
        <v>2</v>
      </c>
    </row>
    <row r="1701" spans="1:11" x14ac:dyDescent="0.25">
      <c r="A1701" s="138" t="s">
        <v>1448</v>
      </c>
      <c r="B1701" s="138" t="s">
        <v>1449</v>
      </c>
      <c r="C1701" s="138" t="s">
        <v>196</v>
      </c>
      <c r="D1701" s="138" t="s">
        <v>216</v>
      </c>
      <c r="E1701" s="138" t="s">
        <v>203</v>
      </c>
      <c r="F1701" s="138"/>
      <c r="G1701" s="138"/>
      <c r="H1701" s="138"/>
      <c r="I1701" s="138" t="s">
        <v>195</v>
      </c>
      <c r="J1701" s="138">
        <v>2015</v>
      </c>
      <c r="K1701" s="139">
        <v>25</v>
      </c>
    </row>
    <row r="1702" spans="1:11" x14ac:dyDescent="0.25">
      <c r="A1702" s="138" t="s">
        <v>1448</v>
      </c>
      <c r="B1702" s="138" t="s">
        <v>1449</v>
      </c>
      <c r="C1702" s="138" t="s">
        <v>196</v>
      </c>
      <c r="D1702" s="138" t="s">
        <v>216</v>
      </c>
      <c r="E1702" s="138" t="s">
        <v>203</v>
      </c>
      <c r="F1702" s="138"/>
      <c r="G1702" s="138"/>
      <c r="H1702" s="138"/>
      <c r="I1702" s="138" t="s">
        <v>195</v>
      </c>
      <c r="J1702" s="138">
        <v>2020</v>
      </c>
      <c r="K1702" s="139">
        <v>25</v>
      </c>
    </row>
    <row r="1703" spans="1:11" x14ac:dyDescent="0.25">
      <c r="A1703" s="138" t="s">
        <v>1448</v>
      </c>
      <c r="B1703" s="138" t="s">
        <v>1449</v>
      </c>
      <c r="C1703" s="138" t="s">
        <v>196</v>
      </c>
      <c r="D1703" s="138" t="s">
        <v>216</v>
      </c>
      <c r="E1703" s="138" t="s">
        <v>203</v>
      </c>
      <c r="F1703" s="138"/>
      <c r="G1703" s="138"/>
      <c r="H1703" s="138"/>
      <c r="I1703" s="138" t="s">
        <v>195</v>
      </c>
      <c r="J1703" s="138">
        <v>2030</v>
      </c>
      <c r="K1703" s="139">
        <v>25</v>
      </c>
    </row>
    <row r="1704" spans="1:11" x14ac:dyDescent="0.25">
      <c r="A1704" s="138" t="s">
        <v>1448</v>
      </c>
      <c r="B1704" s="138" t="s">
        <v>1449</v>
      </c>
      <c r="C1704" s="138" t="s">
        <v>196</v>
      </c>
      <c r="D1704" s="138" t="s">
        <v>216</v>
      </c>
      <c r="E1704" s="138" t="s">
        <v>203</v>
      </c>
      <c r="F1704" s="138"/>
      <c r="G1704" s="138"/>
      <c r="H1704" s="138"/>
      <c r="I1704" s="138" t="s">
        <v>195</v>
      </c>
      <c r="J1704" s="138">
        <v>2040</v>
      </c>
      <c r="K1704" s="139">
        <v>25</v>
      </c>
    </row>
    <row r="1705" spans="1:11" x14ac:dyDescent="0.25">
      <c r="A1705" s="138" t="s">
        <v>1448</v>
      </c>
      <c r="B1705" s="138" t="s">
        <v>1449</v>
      </c>
      <c r="C1705" s="138" t="s">
        <v>196</v>
      </c>
      <c r="D1705" s="138" t="s">
        <v>216</v>
      </c>
      <c r="E1705" s="138" t="s">
        <v>203</v>
      </c>
      <c r="F1705" s="138"/>
      <c r="G1705" s="138"/>
      <c r="H1705" s="138"/>
      <c r="I1705" s="138" t="s">
        <v>195</v>
      </c>
      <c r="J1705" s="138">
        <v>2050</v>
      </c>
      <c r="K1705" s="139">
        <v>25</v>
      </c>
    </row>
    <row r="1706" spans="1:11" x14ac:dyDescent="0.25">
      <c r="A1706" s="138" t="s">
        <v>1448</v>
      </c>
      <c r="B1706" s="138" t="s">
        <v>1449</v>
      </c>
      <c r="C1706" s="138" t="s">
        <v>196</v>
      </c>
      <c r="D1706" s="138" t="s">
        <v>1457</v>
      </c>
      <c r="E1706" s="138" t="s">
        <v>1360</v>
      </c>
      <c r="F1706" s="138"/>
      <c r="G1706" s="138" t="s">
        <v>200</v>
      </c>
      <c r="H1706" s="138">
        <v>1</v>
      </c>
      <c r="I1706" s="138" t="s">
        <v>990</v>
      </c>
      <c r="J1706" s="138">
        <v>2020</v>
      </c>
      <c r="K1706" s="139">
        <v>0.5</v>
      </c>
    </row>
    <row r="1707" spans="1:11" x14ac:dyDescent="0.25">
      <c r="A1707" s="138" t="s">
        <v>1448</v>
      </c>
      <c r="B1707" s="138" t="s">
        <v>1449</v>
      </c>
      <c r="C1707" s="138" t="s">
        <v>196</v>
      </c>
      <c r="D1707" s="138" t="s">
        <v>1457</v>
      </c>
      <c r="E1707" s="138" t="s">
        <v>1360</v>
      </c>
      <c r="F1707" s="138"/>
      <c r="G1707" s="138" t="s">
        <v>200</v>
      </c>
      <c r="H1707" s="138">
        <v>1</v>
      </c>
      <c r="I1707" s="138" t="s">
        <v>990</v>
      </c>
      <c r="J1707" s="138">
        <v>2050</v>
      </c>
      <c r="K1707" s="139">
        <v>0.5</v>
      </c>
    </row>
    <row r="1708" spans="1:11" x14ac:dyDescent="0.25">
      <c r="A1708" s="138" t="s">
        <v>1448</v>
      </c>
      <c r="B1708" s="138" t="s">
        <v>1449</v>
      </c>
      <c r="C1708" s="138" t="s">
        <v>196</v>
      </c>
      <c r="D1708" s="138" t="s">
        <v>1457</v>
      </c>
      <c r="E1708" s="138" t="s">
        <v>1360</v>
      </c>
      <c r="F1708" s="138"/>
      <c r="G1708" s="138" t="s">
        <v>200</v>
      </c>
      <c r="H1708" s="138">
        <v>1</v>
      </c>
      <c r="I1708" s="138" t="s">
        <v>991</v>
      </c>
      <c r="J1708" s="138">
        <v>2020</v>
      </c>
      <c r="K1708" s="139">
        <v>2</v>
      </c>
    </row>
    <row r="1709" spans="1:11" x14ac:dyDescent="0.25">
      <c r="A1709" s="138" t="s">
        <v>1448</v>
      </c>
      <c r="B1709" s="138" t="s">
        <v>1449</v>
      </c>
      <c r="C1709" s="138" t="s">
        <v>196</v>
      </c>
      <c r="D1709" s="138" t="s">
        <v>1457</v>
      </c>
      <c r="E1709" s="138" t="s">
        <v>1360</v>
      </c>
      <c r="F1709" s="138"/>
      <c r="G1709" s="138" t="s">
        <v>200</v>
      </c>
      <c r="H1709" s="138">
        <v>1</v>
      </c>
      <c r="I1709" s="138" t="s">
        <v>991</v>
      </c>
      <c r="J1709" s="138">
        <v>2050</v>
      </c>
      <c r="K1709" s="139">
        <v>2</v>
      </c>
    </row>
    <row r="1710" spans="1:11" x14ac:dyDescent="0.25">
      <c r="A1710" s="138" t="s">
        <v>1448</v>
      </c>
      <c r="B1710" s="138" t="s">
        <v>1449</v>
      </c>
      <c r="C1710" s="138" t="s">
        <v>196</v>
      </c>
      <c r="D1710" s="138" t="s">
        <v>1457</v>
      </c>
      <c r="E1710" s="138" t="s">
        <v>1360</v>
      </c>
      <c r="F1710" s="138"/>
      <c r="G1710" s="138" t="s">
        <v>200</v>
      </c>
      <c r="H1710" s="138">
        <v>1</v>
      </c>
      <c r="I1710" s="138" t="s">
        <v>195</v>
      </c>
      <c r="J1710" s="138">
        <v>2015</v>
      </c>
      <c r="K1710" s="139">
        <v>100</v>
      </c>
    </row>
    <row r="1711" spans="1:11" x14ac:dyDescent="0.25">
      <c r="A1711" s="138" t="s">
        <v>1448</v>
      </c>
      <c r="B1711" s="138" t="s">
        <v>1449</v>
      </c>
      <c r="C1711" s="138" t="s">
        <v>196</v>
      </c>
      <c r="D1711" s="138" t="s">
        <v>1457</v>
      </c>
      <c r="E1711" s="138" t="s">
        <v>1360</v>
      </c>
      <c r="F1711" s="138"/>
      <c r="G1711" s="138" t="s">
        <v>200</v>
      </c>
      <c r="H1711" s="138">
        <v>1</v>
      </c>
      <c r="I1711" s="138" t="s">
        <v>195</v>
      </c>
      <c r="J1711" s="138">
        <v>2020</v>
      </c>
      <c r="K1711" s="139">
        <v>100</v>
      </c>
    </row>
    <row r="1712" spans="1:11" x14ac:dyDescent="0.25">
      <c r="A1712" s="138" t="s">
        <v>1448</v>
      </c>
      <c r="B1712" s="138" t="s">
        <v>1449</v>
      </c>
      <c r="C1712" s="138" t="s">
        <v>196</v>
      </c>
      <c r="D1712" s="138" t="s">
        <v>1457</v>
      </c>
      <c r="E1712" s="138" t="s">
        <v>1360</v>
      </c>
      <c r="F1712" s="138"/>
      <c r="G1712" s="138" t="s">
        <v>200</v>
      </c>
      <c r="H1712" s="138">
        <v>1</v>
      </c>
      <c r="I1712" s="138" t="s">
        <v>195</v>
      </c>
      <c r="J1712" s="138">
        <v>2030</v>
      </c>
      <c r="K1712" s="139">
        <v>100</v>
      </c>
    </row>
    <row r="1713" spans="1:11" x14ac:dyDescent="0.25">
      <c r="A1713" s="138" t="s">
        <v>1448</v>
      </c>
      <c r="B1713" s="138" t="s">
        <v>1449</v>
      </c>
      <c r="C1713" s="138" t="s">
        <v>196</v>
      </c>
      <c r="D1713" s="138" t="s">
        <v>1457</v>
      </c>
      <c r="E1713" s="138" t="s">
        <v>1360</v>
      </c>
      <c r="F1713" s="138"/>
      <c r="G1713" s="138" t="s">
        <v>200</v>
      </c>
      <c r="H1713" s="138">
        <v>1</v>
      </c>
      <c r="I1713" s="138" t="s">
        <v>195</v>
      </c>
      <c r="J1713" s="138">
        <v>2040</v>
      </c>
      <c r="K1713" s="139">
        <v>100</v>
      </c>
    </row>
    <row r="1714" spans="1:11" x14ac:dyDescent="0.25">
      <c r="A1714" s="138" t="s">
        <v>1448</v>
      </c>
      <c r="B1714" s="138" t="s">
        <v>1449</v>
      </c>
      <c r="C1714" s="138" t="s">
        <v>196</v>
      </c>
      <c r="D1714" s="138" t="s">
        <v>1457</v>
      </c>
      <c r="E1714" s="138" t="s">
        <v>1360</v>
      </c>
      <c r="F1714" s="138"/>
      <c r="G1714" s="138" t="s">
        <v>200</v>
      </c>
      <c r="H1714" s="138">
        <v>1</v>
      </c>
      <c r="I1714" s="138" t="s">
        <v>195</v>
      </c>
      <c r="J1714" s="138">
        <v>2050</v>
      </c>
      <c r="K1714" s="139">
        <v>100</v>
      </c>
    </row>
    <row r="1715" spans="1:11" x14ac:dyDescent="0.25">
      <c r="A1715" s="138" t="s">
        <v>1448</v>
      </c>
      <c r="B1715" s="138" t="s">
        <v>1449</v>
      </c>
      <c r="C1715" s="138" t="s">
        <v>196</v>
      </c>
      <c r="D1715" s="138" t="s">
        <v>1458</v>
      </c>
      <c r="E1715" s="138" t="s">
        <v>1222</v>
      </c>
      <c r="F1715" s="138"/>
      <c r="G1715" s="138" t="s">
        <v>596</v>
      </c>
      <c r="H1715" s="138"/>
      <c r="I1715" s="138" t="s">
        <v>990</v>
      </c>
      <c r="J1715" s="138">
        <v>2020</v>
      </c>
      <c r="K1715" s="139">
        <v>0.5</v>
      </c>
    </row>
    <row r="1716" spans="1:11" x14ac:dyDescent="0.25">
      <c r="A1716" s="138" t="s">
        <v>1448</v>
      </c>
      <c r="B1716" s="138" t="s">
        <v>1449</v>
      </c>
      <c r="C1716" s="138" t="s">
        <v>196</v>
      </c>
      <c r="D1716" s="138" t="s">
        <v>1458</v>
      </c>
      <c r="E1716" s="138" t="s">
        <v>1222</v>
      </c>
      <c r="F1716" s="138"/>
      <c r="G1716" s="138" t="s">
        <v>596</v>
      </c>
      <c r="H1716" s="138"/>
      <c r="I1716" s="138" t="s">
        <v>990</v>
      </c>
      <c r="J1716" s="138">
        <v>2050</v>
      </c>
      <c r="K1716" s="139">
        <v>0.5</v>
      </c>
    </row>
    <row r="1717" spans="1:11" x14ac:dyDescent="0.25">
      <c r="A1717" s="138" t="s">
        <v>1448</v>
      </c>
      <c r="B1717" s="138" t="s">
        <v>1449</v>
      </c>
      <c r="C1717" s="138" t="s">
        <v>196</v>
      </c>
      <c r="D1717" s="138" t="s">
        <v>1458</v>
      </c>
      <c r="E1717" s="138" t="s">
        <v>1222</v>
      </c>
      <c r="F1717" s="138"/>
      <c r="G1717" s="138" t="s">
        <v>596</v>
      </c>
      <c r="H1717" s="138"/>
      <c r="I1717" s="138" t="s">
        <v>991</v>
      </c>
      <c r="J1717" s="138">
        <v>2020</v>
      </c>
      <c r="K1717" s="139">
        <v>2</v>
      </c>
    </row>
    <row r="1718" spans="1:11" x14ac:dyDescent="0.25">
      <c r="A1718" s="138" t="s">
        <v>1448</v>
      </c>
      <c r="B1718" s="138" t="s">
        <v>1449</v>
      </c>
      <c r="C1718" s="138" t="s">
        <v>196</v>
      </c>
      <c r="D1718" s="138" t="s">
        <v>1458</v>
      </c>
      <c r="E1718" s="138" t="s">
        <v>1222</v>
      </c>
      <c r="F1718" s="138"/>
      <c r="G1718" s="138" t="s">
        <v>596</v>
      </c>
      <c r="H1718" s="138"/>
      <c r="I1718" s="138" t="s">
        <v>991</v>
      </c>
      <c r="J1718" s="138">
        <v>2050</v>
      </c>
      <c r="K1718" s="139">
        <v>2</v>
      </c>
    </row>
    <row r="1719" spans="1:11" x14ac:dyDescent="0.25">
      <c r="A1719" s="138" t="s">
        <v>1448</v>
      </c>
      <c r="B1719" s="138" t="s">
        <v>1449</v>
      </c>
      <c r="C1719" s="138" t="s">
        <v>196</v>
      </c>
      <c r="D1719" s="138" t="s">
        <v>1458</v>
      </c>
      <c r="E1719" s="138" t="s">
        <v>1222</v>
      </c>
      <c r="F1719" s="138"/>
      <c r="G1719" s="138" t="s">
        <v>596</v>
      </c>
      <c r="H1719" s="138"/>
      <c r="I1719" s="138" t="s">
        <v>195</v>
      </c>
      <c r="J1719" s="138">
        <v>2015</v>
      </c>
      <c r="K1719" s="139">
        <v>125</v>
      </c>
    </row>
    <row r="1720" spans="1:11" x14ac:dyDescent="0.25">
      <c r="A1720" s="138" t="s">
        <v>1448</v>
      </c>
      <c r="B1720" s="138" t="s">
        <v>1449</v>
      </c>
      <c r="C1720" s="138" t="s">
        <v>196</v>
      </c>
      <c r="D1720" s="138" t="s">
        <v>1458</v>
      </c>
      <c r="E1720" s="138" t="s">
        <v>1222</v>
      </c>
      <c r="F1720" s="138"/>
      <c r="G1720" s="138" t="s">
        <v>596</v>
      </c>
      <c r="H1720" s="138"/>
      <c r="I1720" s="138" t="s">
        <v>195</v>
      </c>
      <c r="J1720" s="138">
        <v>2020</v>
      </c>
      <c r="K1720" s="139">
        <v>125</v>
      </c>
    </row>
    <row r="1721" spans="1:11" x14ac:dyDescent="0.25">
      <c r="A1721" s="138" t="s">
        <v>1448</v>
      </c>
      <c r="B1721" s="138" t="s">
        <v>1449</v>
      </c>
      <c r="C1721" s="138" t="s">
        <v>196</v>
      </c>
      <c r="D1721" s="138" t="s">
        <v>1458</v>
      </c>
      <c r="E1721" s="138" t="s">
        <v>1222</v>
      </c>
      <c r="F1721" s="138"/>
      <c r="G1721" s="138" t="s">
        <v>596</v>
      </c>
      <c r="H1721" s="138"/>
      <c r="I1721" s="138" t="s">
        <v>195</v>
      </c>
      <c r="J1721" s="138">
        <v>2030</v>
      </c>
      <c r="K1721" s="139">
        <v>125</v>
      </c>
    </row>
    <row r="1722" spans="1:11" x14ac:dyDescent="0.25">
      <c r="A1722" s="138" t="s">
        <v>1448</v>
      </c>
      <c r="B1722" s="138" t="s">
        <v>1449</v>
      </c>
      <c r="C1722" s="138" t="s">
        <v>196</v>
      </c>
      <c r="D1722" s="138" t="s">
        <v>1458</v>
      </c>
      <c r="E1722" s="138" t="s">
        <v>1222</v>
      </c>
      <c r="F1722" s="138"/>
      <c r="G1722" s="138" t="s">
        <v>596</v>
      </c>
      <c r="H1722" s="138"/>
      <c r="I1722" s="138" t="s">
        <v>195</v>
      </c>
      <c r="J1722" s="138">
        <v>2040</v>
      </c>
      <c r="K1722" s="139">
        <v>125</v>
      </c>
    </row>
    <row r="1723" spans="1:11" x14ac:dyDescent="0.25">
      <c r="A1723" s="138" t="s">
        <v>1448</v>
      </c>
      <c r="B1723" s="138" t="s">
        <v>1449</v>
      </c>
      <c r="C1723" s="138" t="s">
        <v>196</v>
      </c>
      <c r="D1723" s="138" t="s">
        <v>1458</v>
      </c>
      <c r="E1723" s="138" t="s">
        <v>1222</v>
      </c>
      <c r="F1723" s="138"/>
      <c r="G1723" s="138" t="s">
        <v>596</v>
      </c>
      <c r="H1723" s="138"/>
      <c r="I1723" s="138" t="s">
        <v>195</v>
      </c>
      <c r="J1723" s="138">
        <v>2050</v>
      </c>
      <c r="K1723" s="139">
        <v>125</v>
      </c>
    </row>
    <row r="1724" spans="1:11" x14ac:dyDescent="0.25">
      <c r="A1724" s="138" t="s">
        <v>1448</v>
      </c>
      <c r="B1724" s="138" t="s">
        <v>1449</v>
      </c>
      <c r="C1724" s="138" t="s">
        <v>196</v>
      </c>
      <c r="D1724" s="138" t="s">
        <v>1459</v>
      </c>
      <c r="E1724" s="138" t="s">
        <v>1354</v>
      </c>
      <c r="F1724" s="138"/>
      <c r="G1724" s="138" t="s">
        <v>1452</v>
      </c>
      <c r="H1724" s="138">
        <v>4</v>
      </c>
      <c r="I1724" s="138" t="s">
        <v>990</v>
      </c>
      <c r="J1724" s="138">
        <v>2020</v>
      </c>
      <c r="K1724" s="139">
        <v>0.99</v>
      </c>
    </row>
    <row r="1725" spans="1:11" x14ac:dyDescent="0.25">
      <c r="A1725" s="138" t="s">
        <v>1448</v>
      </c>
      <c r="B1725" s="138" t="s">
        <v>1449</v>
      </c>
      <c r="C1725" s="138" t="s">
        <v>196</v>
      </c>
      <c r="D1725" s="138" t="s">
        <v>1459</v>
      </c>
      <c r="E1725" s="138" t="s">
        <v>1354</v>
      </c>
      <c r="F1725" s="138"/>
      <c r="G1725" s="138" t="s">
        <v>1452</v>
      </c>
      <c r="H1725" s="138">
        <v>4</v>
      </c>
      <c r="I1725" s="138" t="s">
        <v>990</v>
      </c>
      <c r="J1725" s="138">
        <v>2050</v>
      </c>
      <c r="K1725" s="139">
        <v>0.99</v>
      </c>
    </row>
    <row r="1726" spans="1:11" x14ac:dyDescent="0.25">
      <c r="A1726" s="138" t="s">
        <v>1448</v>
      </c>
      <c r="B1726" s="138" t="s">
        <v>1449</v>
      </c>
      <c r="C1726" s="138" t="s">
        <v>196</v>
      </c>
      <c r="D1726" s="138" t="s">
        <v>1459</v>
      </c>
      <c r="E1726" s="138" t="s">
        <v>1354</v>
      </c>
      <c r="F1726" s="138"/>
      <c r="G1726" s="138" t="s">
        <v>1452</v>
      </c>
      <c r="H1726" s="138">
        <v>4</v>
      </c>
      <c r="I1726" s="138" t="s">
        <v>991</v>
      </c>
      <c r="J1726" s="138">
        <v>2020</v>
      </c>
      <c r="K1726" s="139">
        <v>1.01</v>
      </c>
    </row>
    <row r="1727" spans="1:11" x14ac:dyDescent="0.25">
      <c r="A1727" s="138" t="s">
        <v>1448</v>
      </c>
      <c r="B1727" s="138" t="s">
        <v>1449</v>
      </c>
      <c r="C1727" s="138" t="s">
        <v>196</v>
      </c>
      <c r="D1727" s="138" t="s">
        <v>1459</v>
      </c>
      <c r="E1727" s="138" t="s">
        <v>1354</v>
      </c>
      <c r="F1727" s="138"/>
      <c r="G1727" s="138" t="s">
        <v>1452</v>
      </c>
      <c r="H1727" s="138">
        <v>4</v>
      </c>
      <c r="I1727" s="138" t="s">
        <v>991</v>
      </c>
      <c r="J1727" s="138">
        <v>2050</v>
      </c>
      <c r="K1727" s="139">
        <v>1.01</v>
      </c>
    </row>
    <row r="1728" spans="1:11" x14ac:dyDescent="0.25">
      <c r="A1728" s="138" t="s">
        <v>1448</v>
      </c>
      <c r="B1728" s="138" t="s">
        <v>1449</v>
      </c>
      <c r="C1728" s="138" t="s">
        <v>196</v>
      </c>
      <c r="D1728" s="138" t="s">
        <v>1459</v>
      </c>
      <c r="E1728" s="138" t="s">
        <v>1354</v>
      </c>
      <c r="F1728" s="138"/>
      <c r="G1728" s="138" t="s">
        <v>1452</v>
      </c>
      <c r="H1728" s="138">
        <v>4</v>
      </c>
      <c r="I1728" s="138" t="s">
        <v>195</v>
      </c>
      <c r="J1728" s="138">
        <v>2015</v>
      </c>
      <c r="K1728" s="139">
        <v>0.92500000000000004</v>
      </c>
    </row>
    <row r="1729" spans="1:11" x14ac:dyDescent="0.25">
      <c r="A1729" s="138" t="s">
        <v>1448</v>
      </c>
      <c r="B1729" s="138" t="s">
        <v>1449</v>
      </c>
      <c r="C1729" s="138" t="s">
        <v>196</v>
      </c>
      <c r="D1729" s="138" t="s">
        <v>1459</v>
      </c>
      <c r="E1729" s="138" t="s">
        <v>1354</v>
      </c>
      <c r="F1729" s="138"/>
      <c r="G1729" s="138" t="s">
        <v>1452</v>
      </c>
      <c r="H1729" s="138">
        <v>4</v>
      </c>
      <c r="I1729" s="138" t="s">
        <v>195</v>
      </c>
      <c r="J1729" s="138">
        <v>2020</v>
      </c>
      <c r="K1729" s="139">
        <v>0.92600000000000005</v>
      </c>
    </row>
    <row r="1730" spans="1:11" x14ac:dyDescent="0.25">
      <c r="A1730" s="138" t="s">
        <v>1448</v>
      </c>
      <c r="B1730" s="138" t="s">
        <v>1449</v>
      </c>
      <c r="C1730" s="138" t="s">
        <v>196</v>
      </c>
      <c r="D1730" s="138" t="s">
        <v>1459</v>
      </c>
      <c r="E1730" s="138" t="s">
        <v>1354</v>
      </c>
      <c r="F1730" s="138"/>
      <c r="G1730" s="138" t="s">
        <v>1452</v>
      </c>
      <c r="H1730" s="138">
        <v>4</v>
      </c>
      <c r="I1730" s="138" t="s">
        <v>195</v>
      </c>
      <c r="J1730" s="138">
        <v>2030</v>
      </c>
      <c r="K1730" s="139">
        <v>0.92900000000000005</v>
      </c>
    </row>
    <row r="1731" spans="1:11" x14ac:dyDescent="0.25">
      <c r="A1731" s="138" t="s">
        <v>1448</v>
      </c>
      <c r="B1731" s="138" t="s">
        <v>1449</v>
      </c>
      <c r="C1731" s="138" t="s">
        <v>196</v>
      </c>
      <c r="D1731" s="138" t="s">
        <v>1459</v>
      </c>
      <c r="E1731" s="138" t="s">
        <v>1354</v>
      </c>
      <c r="F1731" s="138"/>
      <c r="G1731" s="138" t="s">
        <v>1452</v>
      </c>
      <c r="H1731" s="138">
        <v>4</v>
      </c>
      <c r="I1731" s="138" t="s">
        <v>195</v>
      </c>
      <c r="J1731" s="138">
        <v>2040</v>
      </c>
      <c r="K1731" s="139">
        <v>0.93100000000000005</v>
      </c>
    </row>
    <row r="1732" spans="1:11" x14ac:dyDescent="0.25">
      <c r="A1732" s="138" t="s">
        <v>1448</v>
      </c>
      <c r="B1732" s="138" t="s">
        <v>1449</v>
      </c>
      <c r="C1732" s="138" t="s">
        <v>196</v>
      </c>
      <c r="D1732" s="138" t="s">
        <v>1459</v>
      </c>
      <c r="E1732" s="138" t="s">
        <v>1354</v>
      </c>
      <c r="F1732" s="138"/>
      <c r="G1732" s="138" t="s">
        <v>1452</v>
      </c>
      <c r="H1732" s="138">
        <v>4</v>
      </c>
      <c r="I1732" s="138" t="s">
        <v>195</v>
      </c>
      <c r="J1732" s="138">
        <v>2050</v>
      </c>
      <c r="K1732" s="139">
        <v>0.93300000000000005</v>
      </c>
    </row>
    <row r="1733" spans="1:11" x14ac:dyDescent="0.25">
      <c r="A1733" s="138" t="s">
        <v>1448</v>
      </c>
      <c r="B1733" s="138" t="s">
        <v>1449</v>
      </c>
      <c r="C1733" s="138" t="s">
        <v>234</v>
      </c>
      <c r="D1733" s="138" t="s">
        <v>1460</v>
      </c>
      <c r="E1733" s="138" t="s">
        <v>1206</v>
      </c>
      <c r="F1733" s="138"/>
      <c r="G1733" s="138" t="s">
        <v>317</v>
      </c>
      <c r="H1733" s="138"/>
      <c r="I1733" s="138" t="s">
        <v>195</v>
      </c>
      <c r="J1733" s="138">
        <v>2015</v>
      </c>
      <c r="K1733" s="139">
        <v>75</v>
      </c>
    </row>
    <row r="1734" spans="1:11" x14ac:dyDescent="0.25">
      <c r="A1734" s="138" t="s">
        <v>1448</v>
      </c>
      <c r="B1734" s="138" t="s">
        <v>1449</v>
      </c>
      <c r="C1734" s="138" t="s">
        <v>234</v>
      </c>
      <c r="D1734" s="138" t="s">
        <v>1460</v>
      </c>
      <c r="E1734" s="138" t="s">
        <v>1206</v>
      </c>
      <c r="F1734" s="138"/>
      <c r="G1734" s="138" t="s">
        <v>317</v>
      </c>
      <c r="H1734" s="138"/>
      <c r="I1734" s="138" t="s">
        <v>195</v>
      </c>
      <c r="J1734" s="138">
        <v>2020</v>
      </c>
      <c r="K1734" s="139">
        <v>75</v>
      </c>
    </row>
    <row r="1735" spans="1:11" x14ac:dyDescent="0.25">
      <c r="A1735" s="138" t="s">
        <v>1448</v>
      </c>
      <c r="B1735" s="138" t="s">
        <v>1449</v>
      </c>
      <c r="C1735" s="138" t="s">
        <v>234</v>
      </c>
      <c r="D1735" s="138" t="s">
        <v>1460</v>
      </c>
      <c r="E1735" s="138" t="s">
        <v>1206</v>
      </c>
      <c r="F1735" s="138"/>
      <c r="G1735" s="138" t="s">
        <v>317</v>
      </c>
      <c r="H1735" s="138"/>
      <c r="I1735" s="138" t="s">
        <v>195</v>
      </c>
      <c r="J1735" s="138">
        <v>2030</v>
      </c>
      <c r="K1735" s="139">
        <v>75</v>
      </c>
    </row>
    <row r="1736" spans="1:11" x14ac:dyDescent="0.25">
      <c r="A1736" s="138" t="s">
        <v>1448</v>
      </c>
      <c r="B1736" s="138" t="s">
        <v>1449</v>
      </c>
      <c r="C1736" s="138" t="s">
        <v>234</v>
      </c>
      <c r="D1736" s="138" t="s">
        <v>1460</v>
      </c>
      <c r="E1736" s="138" t="s">
        <v>1206</v>
      </c>
      <c r="F1736" s="138"/>
      <c r="G1736" s="138" t="s">
        <v>317</v>
      </c>
      <c r="H1736" s="138"/>
      <c r="I1736" s="138" t="s">
        <v>195</v>
      </c>
      <c r="J1736" s="138">
        <v>2040</v>
      </c>
      <c r="K1736" s="139">
        <v>75</v>
      </c>
    </row>
    <row r="1737" spans="1:11" x14ac:dyDescent="0.25">
      <c r="A1737" s="138" t="s">
        <v>1448</v>
      </c>
      <c r="B1737" s="138" t="s">
        <v>1449</v>
      </c>
      <c r="C1737" s="138" t="s">
        <v>234</v>
      </c>
      <c r="D1737" s="138" t="s">
        <v>1460</v>
      </c>
      <c r="E1737" s="138" t="s">
        <v>1206</v>
      </c>
      <c r="F1737" s="138"/>
      <c r="G1737" s="138" t="s">
        <v>317</v>
      </c>
      <c r="H1737" s="138"/>
      <c r="I1737" s="138" t="s">
        <v>195</v>
      </c>
      <c r="J1737" s="138">
        <v>2050</v>
      </c>
      <c r="K1737" s="139">
        <v>75</v>
      </c>
    </row>
    <row r="1738" spans="1:11" x14ac:dyDescent="0.25">
      <c r="A1738" s="138" t="s">
        <v>1448</v>
      </c>
      <c r="B1738" s="138" t="s">
        <v>1449</v>
      </c>
      <c r="C1738" s="138" t="s">
        <v>234</v>
      </c>
      <c r="D1738" s="138" t="s">
        <v>1461</v>
      </c>
      <c r="E1738" s="138" t="s">
        <v>1206</v>
      </c>
      <c r="F1738" s="138"/>
      <c r="G1738" s="138" t="s">
        <v>317</v>
      </c>
      <c r="H1738" s="138"/>
      <c r="I1738" s="138" t="s">
        <v>195</v>
      </c>
      <c r="J1738" s="138">
        <v>2015</v>
      </c>
      <c r="K1738" s="139">
        <v>25</v>
      </c>
    </row>
    <row r="1739" spans="1:11" x14ac:dyDescent="0.25">
      <c r="A1739" s="138" t="s">
        <v>1448</v>
      </c>
      <c r="B1739" s="138" t="s">
        <v>1449</v>
      </c>
      <c r="C1739" s="138" t="s">
        <v>234</v>
      </c>
      <c r="D1739" s="138" t="s">
        <v>1461</v>
      </c>
      <c r="E1739" s="138" t="s">
        <v>1206</v>
      </c>
      <c r="F1739" s="138"/>
      <c r="G1739" s="138" t="s">
        <v>317</v>
      </c>
      <c r="H1739" s="138"/>
      <c r="I1739" s="138" t="s">
        <v>195</v>
      </c>
      <c r="J1739" s="138">
        <v>2020</v>
      </c>
      <c r="K1739" s="139">
        <v>25</v>
      </c>
    </row>
    <row r="1740" spans="1:11" x14ac:dyDescent="0.25">
      <c r="A1740" s="138" t="s">
        <v>1448</v>
      </c>
      <c r="B1740" s="138" t="s">
        <v>1449</v>
      </c>
      <c r="C1740" s="138" t="s">
        <v>234</v>
      </c>
      <c r="D1740" s="138" t="s">
        <v>1461</v>
      </c>
      <c r="E1740" s="138" t="s">
        <v>1206</v>
      </c>
      <c r="F1740" s="138"/>
      <c r="G1740" s="138" t="s">
        <v>317</v>
      </c>
      <c r="H1740" s="138"/>
      <c r="I1740" s="138" t="s">
        <v>195</v>
      </c>
      <c r="J1740" s="138">
        <v>2030</v>
      </c>
      <c r="K1740" s="139">
        <v>25</v>
      </c>
    </row>
    <row r="1741" spans="1:11" x14ac:dyDescent="0.25">
      <c r="A1741" s="138" t="s">
        <v>1448</v>
      </c>
      <c r="B1741" s="138" t="s">
        <v>1449</v>
      </c>
      <c r="C1741" s="138" t="s">
        <v>234</v>
      </c>
      <c r="D1741" s="138" t="s">
        <v>1461</v>
      </c>
      <c r="E1741" s="138" t="s">
        <v>1206</v>
      </c>
      <c r="F1741" s="138"/>
      <c r="G1741" s="138" t="s">
        <v>317</v>
      </c>
      <c r="H1741" s="138"/>
      <c r="I1741" s="138" t="s">
        <v>195</v>
      </c>
      <c r="J1741" s="138">
        <v>2040</v>
      </c>
      <c r="K1741" s="139">
        <v>25</v>
      </c>
    </row>
    <row r="1742" spans="1:11" x14ac:dyDescent="0.25">
      <c r="A1742" s="138" t="s">
        <v>1448</v>
      </c>
      <c r="B1742" s="138" t="s">
        <v>1449</v>
      </c>
      <c r="C1742" s="138" t="s">
        <v>234</v>
      </c>
      <c r="D1742" s="138" t="s">
        <v>1461</v>
      </c>
      <c r="E1742" s="138" t="s">
        <v>1206</v>
      </c>
      <c r="F1742" s="138"/>
      <c r="G1742" s="138" t="s">
        <v>317</v>
      </c>
      <c r="H1742" s="138"/>
      <c r="I1742" s="138" t="s">
        <v>195</v>
      </c>
      <c r="J1742" s="138">
        <v>2050</v>
      </c>
      <c r="K1742" s="139">
        <v>25</v>
      </c>
    </row>
    <row r="1743" spans="1:11" x14ac:dyDescent="0.25">
      <c r="A1743" s="138" t="s">
        <v>1448</v>
      </c>
      <c r="B1743" s="138" t="s">
        <v>1449</v>
      </c>
      <c r="C1743" s="138" t="s">
        <v>234</v>
      </c>
      <c r="D1743" s="138" t="s">
        <v>1462</v>
      </c>
      <c r="E1743" s="138" t="s">
        <v>1463</v>
      </c>
      <c r="F1743" s="138"/>
      <c r="G1743" s="138" t="s">
        <v>1464</v>
      </c>
      <c r="H1743" s="138"/>
      <c r="I1743" s="138" t="s">
        <v>990</v>
      </c>
      <c r="J1743" s="138">
        <v>2020</v>
      </c>
      <c r="K1743" s="139">
        <v>0.9</v>
      </c>
    </row>
    <row r="1744" spans="1:11" x14ac:dyDescent="0.25">
      <c r="A1744" s="138" t="s">
        <v>1448</v>
      </c>
      <c r="B1744" s="138" t="s">
        <v>1449</v>
      </c>
      <c r="C1744" s="138" t="s">
        <v>234</v>
      </c>
      <c r="D1744" s="138" t="s">
        <v>1462</v>
      </c>
      <c r="E1744" s="138" t="s">
        <v>1463</v>
      </c>
      <c r="F1744" s="138"/>
      <c r="G1744" s="138" t="s">
        <v>1464</v>
      </c>
      <c r="H1744" s="138"/>
      <c r="I1744" s="138" t="s">
        <v>990</v>
      </c>
      <c r="J1744" s="138">
        <v>2050</v>
      </c>
      <c r="K1744" s="139">
        <v>0.9</v>
      </c>
    </row>
    <row r="1745" spans="1:11" x14ac:dyDescent="0.25">
      <c r="A1745" s="138" t="s">
        <v>1448</v>
      </c>
      <c r="B1745" s="138" t="s">
        <v>1449</v>
      </c>
      <c r="C1745" s="138" t="s">
        <v>234</v>
      </c>
      <c r="D1745" s="138" t="s">
        <v>1462</v>
      </c>
      <c r="E1745" s="138" t="s">
        <v>1463</v>
      </c>
      <c r="F1745" s="138"/>
      <c r="G1745" s="138" t="s">
        <v>1464</v>
      </c>
      <c r="H1745" s="138"/>
      <c r="I1745" s="138" t="s">
        <v>991</v>
      </c>
      <c r="J1745" s="138">
        <v>2020</v>
      </c>
      <c r="K1745" s="139">
        <v>1.1000000000000001</v>
      </c>
    </row>
    <row r="1746" spans="1:11" x14ac:dyDescent="0.25">
      <c r="A1746" s="138" t="s">
        <v>1448</v>
      </c>
      <c r="B1746" s="138" t="s">
        <v>1449</v>
      </c>
      <c r="C1746" s="138" t="s">
        <v>234</v>
      </c>
      <c r="D1746" s="138" t="s">
        <v>1462</v>
      </c>
      <c r="E1746" s="138" t="s">
        <v>1463</v>
      </c>
      <c r="F1746" s="138"/>
      <c r="G1746" s="138" t="s">
        <v>1464</v>
      </c>
      <c r="H1746" s="138"/>
      <c r="I1746" s="138" t="s">
        <v>991</v>
      </c>
      <c r="J1746" s="138">
        <v>2050</v>
      </c>
      <c r="K1746" s="139">
        <v>1.1000000000000001</v>
      </c>
    </row>
    <row r="1747" spans="1:11" x14ac:dyDescent="0.25">
      <c r="A1747" s="138" t="s">
        <v>1448</v>
      </c>
      <c r="B1747" s="138" t="s">
        <v>1449</v>
      </c>
      <c r="C1747" s="138" t="s">
        <v>234</v>
      </c>
      <c r="D1747" s="138" t="s">
        <v>1462</v>
      </c>
      <c r="E1747" s="138" t="s">
        <v>1463</v>
      </c>
      <c r="F1747" s="138"/>
      <c r="G1747" s="138" t="s">
        <v>1464</v>
      </c>
      <c r="H1747" s="138"/>
      <c r="I1747" s="138" t="s">
        <v>195</v>
      </c>
      <c r="J1747" s="138">
        <v>2015</v>
      </c>
      <c r="K1747" s="139">
        <v>1.7600000000000001E-2</v>
      </c>
    </row>
    <row r="1748" spans="1:11" x14ac:dyDescent="0.25">
      <c r="A1748" s="138" t="s">
        <v>1448</v>
      </c>
      <c r="B1748" s="138" t="s">
        <v>1449</v>
      </c>
      <c r="C1748" s="138" t="s">
        <v>234</v>
      </c>
      <c r="D1748" s="138" t="s">
        <v>1462</v>
      </c>
      <c r="E1748" s="138" t="s">
        <v>1463</v>
      </c>
      <c r="F1748" s="138"/>
      <c r="G1748" s="138" t="s">
        <v>1464</v>
      </c>
      <c r="H1748" s="138"/>
      <c r="I1748" s="138" t="s">
        <v>195</v>
      </c>
      <c r="J1748" s="138">
        <v>2020</v>
      </c>
      <c r="K1748" s="139">
        <v>1.7600000000000001E-2</v>
      </c>
    </row>
    <row r="1749" spans="1:11" x14ac:dyDescent="0.25">
      <c r="A1749" s="138" t="s">
        <v>1448</v>
      </c>
      <c r="B1749" s="138" t="s">
        <v>1449</v>
      </c>
      <c r="C1749" s="138" t="s">
        <v>234</v>
      </c>
      <c r="D1749" s="138" t="s">
        <v>1462</v>
      </c>
      <c r="E1749" s="138" t="s">
        <v>1463</v>
      </c>
      <c r="F1749" s="138"/>
      <c r="G1749" s="138" t="s">
        <v>1464</v>
      </c>
      <c r="H1749" s="138"/>
      <c r="I1749" s="138" t="s">
        <v>195</v>
      </c>
      <c r="J1749" s="138">
        <v>2030</v>
      </c>
      <c r="K1749" s="139">
        <v>1.7600000000000001E-2</v>
      </c>
    </row>
    <row r="1750" spans="1:11" x14ac:dyDescent="0.25">
      <c r="A1750" s="138" t="s">
        <v>1448</v>
      </c>
      <c r="B1750" s="138" t="s">
        <v>1449</v>
      </c>
      <c r="C1750" s="138" t="s">
        <v>234</v>
      </c>
      <c r="D1750" s="138" t="s">
        <v>1462</v>
      </c>
      <c r="E1750" s="138" t="s">
        <v>1463</v>
      </c>
      <c r="F1750" s="138"/>
      <c r="G1750" s="138" t="s">
        <v>1464</v>
      </c>
      <c r="H1750" s="138"/>
      <c r="I1750" s="138" t="s">
        <v>195</v>
      </c>
      <c r="J1750" s="138">
        <v>2040</v>
      </c>
      <c r="K1750" s="139">
        <v>1.7600000000000001E-2</v>
      </c>
    </row>
    <row r="1751" spans="1:11" x14ac:dyDescent="0.25">
      <c r="A1751" s="138" t="s">
        <v>1448</v>
      </c>
      <c r="B1751" s="138" t="s">
        <v>1449</v>
      </c>
      <c r="C1751" s="138" t="s">
        <v>234</v>
      </c>
      <c r="D1751" s="138" t="s">
        <v>1462</v>
      </c>
      <c r="E1751" s="138" t="s">
        <v>1463</v>
      </c>
      <c r="F1751" s="138"/>
      <c r="G1751" s="138" t="s">
        <v>1464</v>
      </c>
      <c r="H1751" s="138"/>
      <c r="I1751" s="138" t="s">
        <v>195</v>
      </c>
      <c r="J1751" s="138">
        <v>2050</v>
      </c>
      <c r="K1751" s="139">
        <v>1.7600000000000001E-2</v>
      </c>
    </row>
    <row r="1752" spans="1:11" x14ac:dyDescent="0.25">
      <c r="A1752" s="138" t="s">
        <v>1448</v>
      </c>
      <c r="B1752" s="138" t="s">
        <v>1449</v>
      </c>
      <c r="C1752" s="138" t="s">
        <v>234</v>
      </c>
      <c r="D1752" s="138" t="s">
        <v>1465</v>
      </c>
      <c r="E1752" s="138" t="s">
        <v>1466</v>
      </c>
      <c r="F1752" s="138"/>
      <c r="G1752" s="138" t="s">
        <v>1467</v>
      </c>
      <c r="H1752" s="138"/>
      <c r="I1752" s="138" t="s">
        <v>990</v>
      </c>
      <c r="J1752" s="138">
        <v>2020</v>
      </c>
      <c r="K1752" s="139">
        <v>0.9</v>
      </c>
    </row>
    <row r="1753" spans="1:11" x14ac:dyDescent="0.25">
      <c r="A1753" s="138" t="s">
        <v>1448</v>
      </c>
      <c r="B1753" s="138" t="s">
        <v>1449</v>
      </c>
      <c r="C1753" s="138" t="s">
        <v>234</v>
      </c>
      <c r="D1753" s="138" t="s">
        <v>1465</v>
      </c>
      <c r="E1753" s="138" t="s">
        <v>1466</v>
      </c>
      <c r="F1753" s="138"/>
      <c r="G1753" s="138" t="s">
        <v>1467</v>
      </c>
      <c r="H1753" s="138"/>
      <c r="I1753" s="138" t="s">
        <v>990</v>
      </c>
      <c r="J1753" s="138">
        <v>2050</v>
      </c>
      <c r="K1753" s="139">
        <v>0.9</v>
      </c>
    </row>
    <row r="1754" spans="1:11" x14ac:dyDescent="0.25">
      <c r="A1754" s="138" t="s">
        <v>1448</v>
      </c>
      <c r="B1754" s="138" t="s">
        <v>1449</v>
      </c>
      <c r="C1754" s="138" t="s">
        <v>234</v>
      </c>
      <c r="D1754" s="138" t="s">
        <v>1465</v>
      </c>
      <c r="E1754" s="138" t="s">
        <v>1466</v>
      </c>
      <c r="F1754" s="138"/>
      <c r="G1754" s="138" t="s">
        <v>1467</v>
      </c>
      <c r="H1754" s="138"/>
      <c r="I1754" s="138" t="s">
        <v>991</v>
      </c>
      <c r="J1754" s="138">
        <v>2020</v>
      </c>
      <c r="K1754" s="139">
        <v>1.1000000000000001</v>
      </c>
    </row>
    <row r="1755" spans="1:11" x14ac:dyDescent="0.25">
      <c r="A1755" s="138" t="s">
        <v>1448</v>
      </c>
      <c r="B1755" s="138" t="s">
        <v>1449</v>
      </c>
      <c r="C1755" s="138" t="s">
        <v>234</v>
      </c>
      <c r="D1755" s="138" t="s">
        <v>1465</v>
      </c>
      <c r="E1755" s="138" t="s">
        <v>1466</v>
      </c>
      <c r="F1755" s="138"/>
      <c r="G1755" s="138" t="s">
        <v>1467</v>
      </c>
      <c r="H1755" s="138"/>
      <c r="I1755" s="138" t="s">
        <v>991</v>
      </c>
      <c r="J1755" s="138">
        <v>2050</v>
      </c>
      <c r="K1755" s="139">
        <v>1.1000000000000001</v>
      </c>
    </row>
    <row r="1756" spans="1:11" x14ac:dyDescent="0.25">
      <c r="A1756" s="138" t="s">
        <v>1448</v>
      </c>
      <c r="B1756" s="138" t="s">
        <v>1449</v>
      </c>
      <c r="C1756" s="138" t="s">
        <v>234</v>
      </c>
      <c r="D1756" s="138" t="s">
        <v>1465</v>
      </c>
      <c r="E1756" s="138" t="s">
        <v>1466</v>
      </c>
      <c r="F1756" s="138"/>
      <c r="G1756" s="138" t="s">
        <v>1467</v>
      </c>
      <c r="H1756" s="138"/>
      <c r="I1756" s="138" t="s">
        <v>195</v>
      </c>
      <c r="J1756" s="138">
        <v>2015</v>
      </c>
      <c r="K1756" s="139">
        <v>0.51200000000000001</v>
      </c>
    </row>
    <row r="1757" spans="1:11" x14ac:dyDescent="0.25">
      <c r="A1757" s="138" t="s">
        <v>1448</v>
      </c>
      <c r="B1757" s="138" t="s">
        <v>1449</v>
      </c>
      <c r="C1757" s="138" t="s">
        <v>234</v>
      </c>
      <c r="D1757" s="138" t="s">
        <v>1465</v>
      </c>
      <c r="E1757" s="138" t="s">
        <v>1466</v>
      </c>
      <c r="F1757" s="138"/>
      <c r="G1757" s="138" t="s">
        <v>1467</v>
      </c>
      <c r="H1757" s="138"/>
      <c r="I1757" s="138" t="s">
        <v>195</v>
      </c>
      <c r="J1757" s="138">
        <v>2020</v>
      </c>
      <c r="K1757" s="139">
        <v>0.504</v>
      </c>
    </row>
    <row r="1758" spans="1:11" x14ac:dyDescent="0.25">
      <c r="A1758" s="138" t="s">
        <v>1448</v>
      </c>
      <c r="B1758" s="138" t="s">
        <v>1449</v>
      </c>
      <c r="C1758" s="138" t="s">
        <v>234</v>
      </c>
      <c r="D1758" s="138" t="s">
        <v>1465</v>
      </c>
      <c r="E1758" s="138" t="s">
        <v>1466</v>
      </c>
      <c r="F1758" s="138"/>
      <c r="G1758" s="138" t="s">
        <v>1467</v>
      </c>
      <c r="H1758" s="138"/>
      <c r="I1758" s="138" t="s">
        <v>195</v>
      </c>
      <c r="J1758" s="138">
        <v>2030</v>
      </c>
      <c r="K1758" s="139">
        <v>0.496</v>
      </c>
    </row>
    <row r="1759" spans="1:11" x14ac:dyDescent="0.25">
      <c r="A1759" s="138" t="s">
        <v>1448</v>
      </c>
      <c r="B1759" s="138" t="s">
        <v>1449</v>
      </c>
      <c r="C1759" s="138" t="s">
        <v>234</v>
      </c>
      <c r="D1759" s="138" t="s">
        <v>1465</v>
      </c>
      <c r="E1759" s="138" t="s">
        <v>1466</v>
      </c>
      <c r="F1759" s="138"/>
      <c r="G1759" s="138" t="s">
        <v>1467</v>
      </c>
      <c r="H1759" s="138"/>
      <c r="I1759" s="138" t="s">
        <v>195</v>
      </c>
      <c r="J1759" s="138">
        <v>2040</v>
      </c>
      <c r="K1759" s="139">
        <v>0.49</v>
      </c>
    </row>
    <row r="1760" spans="1:11" x14ac:dyDescent="0.25">
      <c r="A1760" s="138" t="s">
        <v>1448</v>
      </c>
      <c r="B1760" s="138" t="s">
        <v>1449</v>
      </c>
      <c r="C1760" s="138" t="s">
        <v>234</v>
      </c>
      <c r="D1760" s="138" t="s">
        <v>1465</v>
      </c>
      <c r="E1760" s="138" t="s">
        <v>1466</v>
      </c>
      <c r="F1760" s="138"/>
      <c r="G1760" s="138" t="s">
        <v>1467</v>
      </c>
      <c r="H1760" s="138"/>
      <c r="I1760" s="138" t="s">
        <v>195</v>
      </c>
      <c r="J1760" s="138">
        <v>2050</v>
      </c>
      <c r="K1760" s="139">
        <v>0.48</v>
      </c>
    </row>
    <row r="1761" spans="1:11" x14ac:dyDescent="0.25">
      <c r="A1761" s="138" t="s">
        <v>1448</v>
      </c>
      <c r="B1761" s="138" t="s">
        <v>1449</v>
      </c>
      <c r="C1761" s="138" t="s">
        <v>234</v>
      </c>
      <c r="D1761" s="138" t="s">
        <v>1468</v>
      </c>
      <c r="E1761" s="138" t="s">
        <v>1466</v>
      </c>
      <c r="F1761" s="138"/>
      <c r="G1761" s="138"/>
      <c r="H1761" s="138"/>
      <c r="I1761" s="138" t="s">
        <v>195</v>
      </c>
      <c r="J1761" s="138">
        <v>2015</v>
      </c>
      <c r="K1761" s="139">
        <v>0</v>
      </c>
    </row>
    <row r="1762" spans="1:11" x14ac:dyDescent="0.25">
      <c r="A1762" s="138" t="s">
        <v>1448</v>
      </c>
      <c r="B1762" s="138" t="s">
        <v>1449</v>
      </c>
      <c r="C1762" s="138" t="s">
        <v>234</v>
      </c>
      <c r="D1762" s="138" t="s">
        <v>1468</v>
      </c>
      <c r="E1762" s="138" t="s">
        <v>1466</v>
      </c>
      <c r="F1762" s="138"/>
      <c r="G1762" s="138"/>
      <c r="H1762" s="138"/>
      <c r="I1762" s="138" t="s">
        <v>195</v>
      </c>
      <c r="J1762" s="138">
        <v>2020</v>
      </c>
      <c r="K1762" s="139">
        <v>0</v>
      </c>
    </row>
    <row r="1763" spans="1:11" x14ac:dyDescent="0.25">
      <c r="A1763" s="138" t="s">
        <v>1448</v>
      </c>
      <c r="B1763" s="138" t="s">
        <v>1449</v>
      </c>
      <c r="C1763" s="138" t="s">
        <v>234</v>
      </c>
      <c r="D1763" s="138" t="s">
        <v>1468</v>
      </c>
      <c r="E1763" s="138" t="s">
        <v>1466</v>
      </c>
      <c r="F1763" s="138"/>
      <c r="G1763" s="138"/>
      <c r="H1763" s="138"/>
      <c r="I1763" s="138" t="s">
        <v>195</v>
      </c>
      <c r="J1763" s="138">
        <v>2030</v>
      </c>
      <c r="K1763" s="139">
        <v>0</v>
      </c>
    </row>
    <row r="1764" spans="1:11" x14ac:dyDescent="0.25">
      <c r="A1764" s="138" t="s">
        <v>1448</v>
      </c>
      <c r="B1764" s="138" t="s">
        <v>1449</v>
      </c>
      <c r="C1764" s="138" t="s">
        <v>234</v>
      </c>
      <c r="D1764" s="138" t="s">
        <v>1468</v>
      </c>
      <c r="E1764" s="138" t="s">
        <v>1466</v>
      </c>
      <c r="F1764" s="138"/>
      <c r="G1764" s="138"/>
      <c r="H1764" s="138"/>
      <c r="I1764" s="138" t="s">
        <v>195</v>
      </c>
      <c r="J1764" s="138">
        <v>2040</v>
      </c>
      <c r="K1764" s="139">
        <v>0</v>
      </c>
    </row>
    <row r="1765" spans="1:11" x14ac:dyDescent="0.25">
      <c r="A1765" s="138" t="s">
        <v>1448</v>
      </c>
      <c r="B1765" s="138" t="s">
        <v>1449</v>
      </c>
      <c r="C1765" s="138" t="s">
        <v>234</v>
      </c>
      <c r="D1765" s="138" t="s">
        <v>1468</v>
      </c>
      <c r="E1765" s="138" t="s">
        <v>1466</v>
      </c>
      <c r="F1765" s="138"/>
      <c r="G1765" s="138"/>
      <c r="H1765" s="138"/>
      <c r="I1765" s="138" t="s">
        <v>195</v>
      </c>
      <c r="J1765" s="138">
        <v>2050</v>
      </c>
      <c r="K1765" s="139">
        <v>0</v>
      </c>
    </row>
    <row r="1766" spans="1:11" x14ac:dyDescent="0.25">
      <c r="A1766" s="138" t="s">
        <v>1448</v>
      </c>
      <c r="B1766" s="138" t="s">
        <v>1449</v>
      </c>
      <c r="C1766" s="138" t="s">
        <v>234</v>
      </c>
      <c r="D1766" s="138" t="s">
        <v>1469</v>
      </c>
      <c r="E1766" s="138" t="s">
        <v>1470</v>
      </c>
      <c r="F1766" s="138"/>
      <c r="G1766" s="138" t="s">
        <v>1464</v>
      </c>
      <c r="H1766" s="138"/>
      <c r="I1766" s="138" t="s">
        <v>990</v>
      </c>
      <c r="J1766" s="138">
        <v>2020</v>
      </c>
      <c r="K1766" s="139">
        <v>0.9</v>
      </c>
    </row>
    <row r="1767" spans="1:11" x14ac:dyDescent="0.25">
      <c r="A1767" s="138" t="s">
        <v>1448</v>
      </c>
      <c r="B1767" s="138" t="s">
        <v>1449</v>
      </c>
      <c r="C1767" s="138" t="s">
        <v>234</v>
      </c>
      <c r="D1767" s="138" t="s">
        <v>1469</v>
      </c>
      <c r="E1767" s="138" t="s">
        <v>1470</v>
      </c>
      <c r="F1767" s="138"/>
      <c r="G1767" s="138" t="s">
        <v>1464</v>
      </c>
      <c r="H1767" s="138"/>
      <c r="I1767" s="138" t="s">
        <v>990</v>
      </c>
      <c r="J1767" s="138">
        <v>2050</v>
      </c>
      <c r="K1767" s="139">
        <v>0.9</v>
      </c>
    </row>
    <row r="1768" spans="1:11" x14ac:dyDescent="0.25">
      <c r="A1768" s="138" t="s">
        <v>1448</v>
      </c>
      <c r="B1768" s="138" t="s">
        <v>1449</v>
      </c>
      <c r="C1768" s="138" t="s">
        <v>234</v>
      </c>
      <c r="D1768" s="138" t="s">
        <v>1469</v>
      </c>
      <c r="E1768" s="138" t="s">
        <v>1470</v>
      </c>
      <c r="F1768" s="138"/>
      <c r="G1768" s="138" t="s">
        <v>1464</v>
      </c>
      <c r="H1768" s="138"/>
      <c r="I1768" s="138" t="s">
        <v>991</v>
      </c>
      <c r="J1768" s="138">
        <v>2020</v>
      </c>
      <c r="K1768" s="139">
        <v>1.1000000000000001</v>
      </c>
    </row>
    <row r="1769" spans="1:11" x14ac:dyDescent="0.25">
      <c r="A1769" s="138" t="s">
        <v>1448</v>
      </c>
      <c r="B1769" s="138" t="s">
        <v>1449</v>
      </c>
      <c r="C1769" s="138" t="s">
        <v>234</v>
      </c>
      <c r="D1769" s="138" t="s">
        <v>1469</v>
      </c>
      <c r="E1769" s="138" t="s">
        <v>1470</v>
      </c>
      <c r="F1769" s="138"/>
      <c r="G1769" s="138" t="s">
        <v>1464</v>
      </c>
      <c r="H1769" s="138"/>
      <c r="I1769" s="138" t="s">
        <v>991</v>
      </c>
      <c r="J1769" s="138">
        <v>2050</v>
      </c>
      <c r="K1769" s="139">
        <v>1.1000000000000001</v>
      </c>
    </row>
    <row r="1770" spans="1:11" x14ac:dyDescent="0.25">
      <c r="A1770" s="138" t="s">
        <v>1448</v>
      </c>
      <c r="B1770" s="138" t="s">
        <v>1449</v>
      </c>
      <c r="C1770" s="138" t="s">
        <v>234</v>
      </c>
      <c r="D1770" s="138" t="s">
        <v>1469</v>
      </c>
      <c r="E1770" s="138" t="s">
        <v>1470</v>
      </c>
      <c r="F1770" s="138"/>
      <c r="G1770" s="138" t="s">
        <v>1464</v>
      </c>
      <c r="H1770" s="138"/>
      <c r="I1770" s="138" t="s">
        <v>195</v>
      </c>
      <c r="J1770" s="138">
        <v>2015</v>
      </c>
      <c r="K1770" s="139">
        <v>6.77</v>
      </c>
    </row>
    <row r="1771" spans="1:11" x14ac:dyDescent="0.25">
      <c r="A1771" s="138" t="s">
        <v>1448</v>
      </c>
      <c r="B1771" s="138" t="s">
        <v>1449</v>
      </c>
      <c r="C1771" s="138" t="s">
        <v>234</v>
      </c>
      <c r="D1771" s="138" t="s">
        <v>1469</v>
      </c>
      <c r="E1771" s="138" t="s">
        <v>1470</v>
      </c>
      <c r="F1771" s="138"/>
      <c r="G1771" s="138" t="s">
        <v>1464</v>
      </c>
      <c r="H1771" s="138"/>
      <c r="I1771" s="138" t="s">
        <v>195</v>
      </c>
      <c r="J1771" s="138">
        <v>2020</v>
      </c>
      <c r="K1771" s="139">
        <v>6.77</v>
      </c>
    </row>
    <row r="1772" spans="1:11" x14ac:dyDescent="0.25">
      <c r="A1772" s="138" t="s">
        <v>1448</v>
      </c>
      <c r="B1772" s="138" t="s">
        <v>1449</v>
      </c>
      <c r="C1772" s="138" t="s">
        <v>234</v>
      </c>
      <c r="D1772" s="138" t="s">
        <v>1469</v>
      </c>
      <c r="E1772" s="138" t="s">
        <v>1470</v>
      </c>
      <c r="F1772" s="138"/>
      <c r="G1772" s="138" t="s">
        <v>1464</v>
      </c>
      <c r="H1772" s="138"/>
      <c r="I1772" s="138" t="s">
        <v>195</v>
      </c>
      <c r="J1772" s="138">
        <v>2030</v>
      </c>
      <c r="K1772" s="139">
        <v>6.77</v>
      </c>
    </row>
    <row r="1773" spans="1:11" x14ac:dyDescent="0.25">
      <c r="A1773" s="138" t="s">
        <v>1448</v>
      </c>
      <c r="B1773" s="138" t="s">
        <v>1449</v>
      </c>
      <c r="C1773" s="138" t="s">
        <v>234</v>
      </c>
      <c r="D1773" s="138" t="s">
        <v>1469</v>
      </c>
      <c r="E1773" s="138" t="s">
        <v>1470</v>
      </c>
      <c r="F1773" s="138"/>
      <c r="G1773" s="138" t="s">
        <v>1464</v>
      </c>
      <c r="H1773" s="138"/>
      <c r="I1773" s="138" t="s">
        <v>195</v>
      </c>
      <c r="J1773" s="138">
        <v>2040</v>
      </c>
      <c r="K1773" s="139">
        <v>6.77</v>
      </c>
    </row>
    <row r="1774" spans="1:11" x14ac:dyDescent="0.25">
      <c r="A1774" s="138" t="s">
        <v>1448</v>
      </c>
      <c r="B1774" s="138" t="s">
        <v>1449</v>
      </c>
      <c r="C1774" s="138" t="s">
        <v>234</v>
      </c>
      <c r="D1774" s="138" t="s">
        <v>1469</v>
      </c>
      <c r="E1774" s="138" t="s">
        <v>1470</v>
      </c>
      <c r="F1774" s="138"/>
      <c r="G1774" s="138" t="s">
        <v>1464</v>
      </c>
      <c r="H1774" s="138"/>
      <c r="I1774" s="138" t="s">
        <v>195</v>
      </c>
      <c r="J1774" s="138">
        <v>2050</v>
      </c>
      <c r="K1774" s="139">
        <v>6.77</v>
      </c>
    </row>
    <row r="1775" spans="1:11" x14ac:dyDescent="0.25">
      <c r="A1775" s="138" t="s">
        <v>1448</v>
      </c>
      <c r="B1775" s="138" t="s">
        <v>1449</v>
      </c>
      <c r="C1775" s="138" t="s">
        <v>1377</v>
      </c>
      <c r="D1775" s="138" t="s">
        <v>1460</v>
      </c>
      <c r="E1775" s="138" t="s">
        <v>1206</v>
      </c>
      <c r="F1775" s="138"/>
      <c r="G1775" s="138" t="s">
        <v>317</v>
      </c>
      <c r="H1775" s="138"/>
      <c r="I1775" s="138" t="s">
        <v>195</v>
      </c>
      <c r="J1775" s="138">
        <v>2015</v>
      </c>
      <c r="K1775" s="139">
        <v>75</v>
      </c>
    </row>
    <row r="1776" spans="1:11" x14ac:dyDescent="0.25">
      <c r="A1776" s="138" t="s">
        <v>1448</v>
      </c>
      <c r="B1776" s="138" t="s">
        <v>1449</v>
      </c>
      <c r="C1776" s="138" t="s">
        <v>1377</v>
      </c>
      <c r="D1776" s="138" t="s">
        <v>1460</v>
      </c>
      <c r="E1776" s="138" t="s">
        <v>1206</v>
      </c>
      <c r="F1776" s="138"/>
      <c r="G1776" s="138" t="s">
        <v>317</v>
      </c>
      <c r="H1776" s="138"/>
      <c r="I1776" s="138" t="s">
        <v>195</v>
      </c>
      <c r="J1776" s="138">
        <v>2020</v>
      </c>
      <c r="K1776" s="139">
        <v>75</v>
      </c>
    </row>
    <row r="1777" spans="1:11" x14ac:dyDescent="0.25">
      <c r="A1777" s="138" t="s">
        <v>1448</v>
      </c>
      <c r="B1777" s="138" t="s">
        <v>1449</v>
      </c>
      <c r="C1777" s="138" t="s">
        <v>1377</v>
      </c>
      <c r="D1777" s="138" t="s">
        <v>1460</v>
      </c>
      <c r="E1777" s="138" t="s">
        <v>1206</v>
      </c>
      <c r="F1777" s="138"/>
      <c r="G1777" s="138" t="s">
        <v>317</v>
      </c>
      <c r="H1777" s="138"/>
      <c r="I1777" s="138" t="s">
        <v>195</v>
      </c>
      <c r="J1777" s="138">
        <v>2030</v>
      </c>
      <c r="K1777" s="139">
        <v>75</v>
      </c>
    </row>
    <row r="1778" spans="1:11" x14ac:dyDescent="0.25">
      <c r="A1778" s="138" t="s">
        <v>1448</v>
      </c>
      <c r="B1778" s="138" t="s">
        <v>1449</v>
      </c>
      <c r="C1778" s="138" t="s">
        <v>1377</v>
      </c>
      <c r="D1778" s="138" t="s">
        <v>1460</v>
      </c>
      <c r="E1778" s="138" t="s">
        <v>1206</v>
      </c>
      <c r="F1778" s="138"/>
      <c r="G1778" s="138" t="s">
        <v>317</v>
      </c>
      <c r="H1778" s="138"/>
      <c r="I1778" s="138" t="s">
        <v>195</v>
      </c>
      <c r="J1778" s="138">
        <v>2040</v>
      </c>
      <c r="K1778" s="139">
        <v>75</v>
      </c>
    </row>
    <row r="1779" spans="1:11" x14ac:dyDescent="0.25">
      <c r="A1779" s="138" t="s">
        <v>1448</v>
      </c>
      <c r="B1779" s="138" t="s">
        <v>1449</v>
      </c>
      <c r="C1779" s="138" t="s">
        <v>1377</v>
      </c>
      <c r="D1779" s="138" t="s">
        <v>1460</v>
      </c>
      <c r="E1779" s="138" t="s">
        <v>1206</v>
      </c>
      <c r="F1779" s="138"/>
      <c r="G1779" s="138" t="s">
        <v>317</v>
      </c>
      <c r="H1779" s="138"/>
      <c r="I1779" s="138" t="s">
        <v>195</v>
      </c>
      <c r="J1779" s="138">
        <v>2050</v>
      </c>
      <c r="K1779" s="139">
        <v>75</v>
      </c>
    </row>
    <row r="1780" spans="1:11" x14ac:dyDescent="0.25">
      <c r="A1780" s="138" t="s">
        <v>1448</v>
      </c>
      <c r="B1780" s="138" t="s">
        <v>1449</v>
      </c>
      <c r="C1780" s="138" t="s">
        <v>1377</v>
      </c>
      <c r="D1780" s="138" t="s">
        <v>1461</v>
      </c>
      <c r="E1780" s="138" t="s">
        <v>1206</v>
      </c>
      <c r="F1780" s="138"/>
      <c r="G1780" s="138" t="s">
        <v>317</v>
      </c>
      <c r="H1780" s="138"/>
      <c r="I1780" s="138" t="s">
        <v>195</v>
      </c>
      <c r="J1780" s="138">
        <v>2015</v>
      </c>
      <c r="K1780" s="139">
        <v>25</v>
      </c>
    </row>
    <row r="1781" spans="1:11" x14ac:dyDescent="0.25">
      <c r="A1781" s="138" t="s">
        <v>1448</v>
      </c>
      <c r="B1781" s="138" t="s">
        <v>1449</v>
      </c>
      <c r="C1781" s="138" t="s">
        <v>1377</v>
      </c>
      <c r="D1781" s="138" t="s">
        <v>1461</v>
      </c>
      <c r="E1781" s="138" t="s">
        <v>1206</v>
      </c>
      <c r="F1781" s="138"/>
      <c r="G1781" s="138" t="s">
        <v>317</v>
      </c>
      <c r="H1781" s="138"/>
      <c r="I1781" s="138" t="s">
        <v>195</v>
      </c>
      <c r="J1781" s="138">
        <v>2020</v>
      </c>
      <c r="K1781" s="139">
        <v>25</v>
      </c>
    </row>
    <row r="1782" spans="1:11" x14ac:dyDescent="0.25">
      <c r="A1782" s="138" t="s">
        <v>1448</v>
      </c>
      <c r="B1782" s="138" t="s">
        <v>1449</v>
      </c>
      <c r="C1782" s="138" t="s">
        <v>1377</v>
      </c>
      <c r="D1782" s="138" t="s">
        <v>1461</v>
      </c>
      <c r="E1782" s="138" t="s">
        <v>1206</v>
      </c>
      <c r="F1782" s="138"/>
      <c r="G1782" s="138" t="s">
        <v>317</v>
      </c>
      <c r="H1782" s="138"/>
      <c r="I1782" s="138" t="s">
        <v>195</v>
      </c>
      <c r="J1782" s="138">
        <v>2030</v>
      </c>
      <c r="K1782" s="139">
        <v>25</v>
      </c>
    </row>
    <row r="1783" spans="1:11" x14ac:dyDescent="0.25">
      <c r="A1783" s="138" t="s">
        <v>1448</v>
      </c>
      <c r="B1783" s="138" t="s">
        <v>1449</v>
      </c>
      <c r="C1783" s="138" t="s">
        <v>1377</v>
      </c>
      <c r="D1783" s="138" t="s">
        <v>1461</v>
      </c>
      <c r="E1783" s="138" t="s">
        <v>1206</v>
      </c>
      <c r="F1783" s="138"/>
      <c r="G1783" s="138" t="s">
        <v>317</v>
      </c>
      <c r="H1783" s="138"/>
      <c r="I1783" s="138" t="s">
        <v>195</v>
      </c>
      <c r="J1783" s="138">
        <v>2040</v>
      </c>
      <c r="K1783" s="139">
        <v>25</v>
      </c>
    </row>
    <row r="1784" spans="1:11" x14ac:dyDescent="0.25">
      <c r="A1784" s="138" t="s">
        <v>1448</v>
      </c>
      <c r="B1784" s="138" t="s">
        <v>1449</v>
      </c>
      <c r="C1784" s="138" t="s">
        <v>1377</v>
      </c>
      <c r="D1784" s="138" t="s">
        <v>1461</v>
      </c>
      <c r="E1784" s="138" t="s">
        <v>1206</v>
      </c>
      <c r="F1784" s="138"/>
      <c r="G1784" s="138" t="s">
        <v>317</v>
      </c>
      <c r="H1784" s="138"/>
      <c r="I1784" s="138" t="s">
        <v>195</v>
      </c>
      <c r="J1784" s="138">
        <v>2050</v>
      </c>
      <c r="K1784" s="139">
        <v>25</v>
      </c>
    </row>
    <row r="1785" spans="1:11" x14ac:dyDescent="0.25">
      <c r="A1785" s="138" t="s">
        <v>1448</v>
      </c>
      <c r="B1785" s="138" t="s">
        <v>1449</v>
      </c>
      <c r="C1785" s="138" t="s">
        <v>1377</v>
      </c>
      <c r="D1785" s="138" t="s">
        <v>1471</v>
      </c>
      <c r="E1785" s="138" t="s">
        <v>1472</v>
      </c>
      <c r="F1785" s="138"/>
      <c r="G1785" s="138" t="s">
        <v>1464</v>
      </c>
      <c r="H1785" s="138"/>
      <c r="I1785" s="138" t="s">
        <v>990</v>
      </c>
      <c r="J1785" s="138">
        <v>2020</v>
      </c>
      <c r="K1785" s="139">
        <v>0.9</v>
      </c>
    </row>
    <row r="1786" spans="1:11" x14ac:dyDescent="0.25">
      <c r="A1786" s="138" t="s">
        <v>1448</v>
      </c>
      <c r="B1786" s="138" t="s">
        <v>1449</v>
      </c>
      <c r="C1786" s="138" t="s">
        <v>1377</v>
      </c>
      <c r="D1786" s="138" t="s">
        <v>1471</v>
      </c>
      <c r="E1786" s="138" t="s">
        <v>1472</v>
      </c>
      <c r="F1786" s="138"/>
      <c r="G1786" s="138" t="s">
        <v>1464</v>
      </c>
      <c r="H1786" s="138"/>
      <c r="I1786" s="138" t="s">
        <v>990</v>
      </c>
      <c r="J1786" s="138">
        <v>2050</v>
      </c>
      <c r="K1786" s="139">
        <v>0.9</v>
      </c>
    </row>
    <row r="1787" spans="1:11" x14ac:dyDescent="0.25">
      <c r="A1787" s="138" t="s">
        <v>1448</v>
      </c>
      <c r="B1787" s="138" t="s">
        <v>1449</v>
      </c>
      <c r="C1787" s="138" t="s">
        <v>1377</v>
      </c>
      <c r="D1787" s="138" t="s">
        <v>1471</v>
      </c>
      <c r="E1787" s="138" t="s">
        <v>1472</v>
      </c>
      <c r="F1787" s="138"/>
      <c r="G1787" s="138" t="s">
        <v>1464</v>
      </c>
      <c r="H1787" s="138"/>
      <c r="I1787" s="138" t="s">
        <v>991</v>
      </c>
      <c r="J1787" s="138">
        <v>2020</v>
      </c>
      <c r="K1787" s="139">
        <v>1.1000000000000001</v>
      </c>
    </row>
    <row r="1788" spans="1:11" x14ac:dyDescent="0.25">
      <c r="A1788" s="138" t="s">
        <v>1448</v>
      </c>
      <c r="B1788" s="138" t="s">
        <v>1449</v>
      </c>
      <c r="C1788" s="138" t="s">
        <v>1377</v>
      </c>
      <c r="D1788" s="138" t="s">
        <v>1471</v>
      </c>
      <c r="E1788" s="138" t="s">
        <v>1472</v>
      </c>
      <c r="F1788" s="138"/>
      <c r="G1788" s="138" t="s">
        <v>1464</v>
      </c>
      <c r="H1788" s="138"/>
      <c r="I1788" s="138" t="s">
        <v>991</v>
      </c>
      <c r="J1788" s="138">
        <v>2050</v>
      </c>
      <c r="K1788" s="139">
        <v>1.1000000000000001</v>
      </c>
    </row>
    <row r="1789" spans="1:11" x14ac:dyDescent="0.25">
      <c r="A1789" s="138" t="s">
        <v>1448</v>
      </c>
      <c r="B1789" s="138" t="s">
        <v>1449</v>
      </c>
      <c r="C1789" s="138" t="s">
        <v>1377</v>
      </c>
      <c r="D1789" s="138" t="s">
        <v>1471</v>
      </c>
      <c r="E1789" s="138" t="s">
        <v>1472</v>
      </c>
      <c r="F1789" s="138"/>
      <c r="G1789" s="138" t="s">
        <v>1464</v>
      </c>
      <c r="H1789" s="138"/>
      <c r="I1789" s="138" t="s">
        <v>195</v>
      </c>
      <c r="J1789" s="138">
        <v>2015</v>
      </c>
      <c r="K1789" s="139">
        <v>2.1999999999999999E-2</v>
      </c>
    </row>
    <row r="1790" spans="1:11" x14ac:dyDescent="0.25">
      <c r="A1790" s="138" t="s">
        <v>1448</v>
      </c>
      <c r="B1790" s="138" t="s">
        <v>1449</v>
      </c>
      <c r="C1790" s="138" t="s">
        <v>1377</v>
      </c>
      <c r="D1790" s="138" t="s">
        <v>1471</v>
      </c>
      <c r="E1790" s="138" t="s">
        <v>1472</v>
      </c>
      <c r="F1790" s="138"/>
      <c r="G1790" s="138" t="s">
        <v>1464</v>
      </c>
      <c r="H1790" s="138"/>
      <c r="I1790" s="138" t="s">
        <v>195</v>
      </c>
      <c r="J1790" s="138">
        <v>2020</v>
      </c>
      <c r="K1790" s="139">
        <v>2.1999999999999999E-2</v>
      </c>
    </row>
    <row r="1791" spans="1:11" x14ac:dyDescent="0.25">
      <c r="A1791" s="138" t="s">
        <v>1448</v>
      </c>
      <c r="B1791" s="138" t="s">
        <v>1449</v>
      </c>
      <c r="C1791" s="138" t="s">
        <v>1377</v>
      </c>
      <c r="D1791" s="138" t="s">
        <v>1471</v>
      </c>
      <c r="E1791" s="138" t="s">
        <v>1472</v>
      </c>
      <c r="F1791" s="138"/>
      <c r="G1791" s="138" t="s">
        <v>1464</v>
      </c>
      <c r="H1791" s="138"/>
      <c r="I1791" s="138" t="s">
        <v>195</v>
      </c>
      <c r="J1791" s="138">
        <v>2030</v>
      </c>
      <c r="K1791" s="139">
        <v>2.1999999999999999E-2</v>
      </c>
    </row>
    <row r="1792" spans="1:11" x14ac:dyDescent="0.25">
      <c r="A1792" s="138" t="s">
        <v>1448</v>
      </c>
      <c r="B1792" s="138" t="s">
        <v>1449</v>
      </c>
      <c r="C1792" s="138" t="s">
        <v>1377</v>
      </c>
      <c r="D1792" s="138" t="s">
        <v>1471</v>
      </c>
      <c r="E1792" s="138" t="s">
        <v>1472</v>
      </c>
      <c r="F1792" s="138"/>
      <c r="G1792" s="138" t="s">
        <v>1464</v>
      </c>
      <c r="H1792" s="138"/>
      <c r="I1792" s="138" t="s">
        <v>195</v>
      </c>
      <c r="J1792" s="138">
        <v>2040</v>
      </c>
      <c r="K1792" s="139">
        <v>2.1999999999999999E-2</v>
      </c>
    </row>
    <row r="1793" spans="1:11" x14ac:dyDescent="0.25">
      <c r="A1793" s="138" t="s">
        <v>1448</v>
      </c>
      <c r="B1793" s="138" t="s">
        <v>1449</v>
      </c>
      <c r="C1793" s="138" t="s">
        <v>1377</v>
      </c>
      <c r="D1793" s="138" t="s">
        <v>1471</v>
      </c>
      <c r="E1793" s="138" t="s">
        <v>1472</v>
      </c>
      <c r="F1793" s="138"/>
      <c r="G1793" s="138" t="s">
        <v>1464</v>
      </c>
      <c r="H1793" s="138"/>
      <c r="I1793" s="138" t="s">
        <v>195</v>
      </c>
      <c r="J1793" s="138">
        <v>2050</v>
      </c>
      <c r="K1793" s="139">
        <v>2.1999999999999999E-2</v>
      </c>
    </row>
    <row r="1794" spans="1:11" x14ac:dyDescent="0.25">
      <c r="A1794" s="138" t="s">
        <v>1448</v>
      </c>
      <c r="B1794" s="138" t="s">
        <v>1449</v>
      </c>
      <c r="C1794" s="138" t="s">
        <v>1377</v>
      </c>
      <c r="D1794" s="138" t="s">
        <v>1379</v>
      </c>
      <c r="E1794" s="138" t="s">
        <v>1380</v>
      </c>
      <c r="F1794" s="138"/>
      <c r="G1794" s="138"/>
      <c r="H1794" s="138"/>
      <c r="I1794" s="138" t="s">
        <v>195</v>
      </c>
      <c r="J1794" s="138">
        <v>2015</v>
      </c>
      <c r="K1794" s="139">
        <v>0.88500000000000001</v>
      </c>
    </row>
    <row r="1795" spans="1:11" x14ac:dyDescent="0.25">
      <c r="A1795" s="138" t="s">
        <v>1448</v>
      </c>
      <c r="B1795" s="138" t="s">
        <v>1449</v>
      </c>
      <c r="C1795" s="138" t="s">
        <v>1377</v>
      </c>
      <c r="D1795" s="138" t="s">
        <v>1379</v>
      </c>
      <c r="E1795" s="138" t="s">
        <v>1380</v>
      </c>
      <c r="F1795" s="138"/>
      <c r="G1795" s="138"/>
      <c r="H1795" s="138"/>
      <c r="I1795" s="138" t="s">
        <v>195</v>
      </c>
      <c r="J1795" s="138">
        <v>2020</v>
      </c>
      <c r="K1795" s="139">
        <v>0.88500000000000001</v>
      </c>
    </row>
    <row r="1796" spans="1:11" x14ac:dyDescent="0.25">
      <c r="A1796" s="138" t="s">
        <v>1448</v>
      </c>
      <c r="B1796" s="138" t="s">
        <v>1449</v>
      </c>
      <c r="C1796" s="138" t="s">
        <v>1377</v>
      </c>
      <c r="D1796" s="138" t="s">
        <v>1379</v>
      </c>
      <c r="E1796" s="138" t="s">
        <v>1380</v>
      </c>
      <c r="F1796" s="138"/>
      <c r="G1796" s="138"/>
      <c r="H1796" s="138"/>
      <c r="I1796" s="138" t="s">
        <v>195</v>
      </c>
      <c r="J1796" s="138">
        <v>2030</v>
      </c>
      <c r="K1796" s="139">
        <v>0.88500000000000001</v>
      </c>
    </row>
    <row r="1797" spans="1:11" x14ac:dyDescent="0.25">
      <c r="A1797" s="138" t="s">
        <v>1448</v>
      </c>
      <c r="B1797" s="138" t="s">
        <v>1449</v>
      </c>
      <c r="C1797" s="138" t="s">
        <v>1377</v>
      </c>
      <c r="D1797" s="138" t="s">
        <v>1379</v>
      </c>
      <c r="E1797" s="138" t="s">
        <v>1380</v>
      </c>
      <c r="F1797" s="138"/>
      <c r="G1797" s="138"/>
      <c r="H1797" s="138"/>
      <c r="I1797" s="138" t="s">
        <v>195</v>
      </c>
      <c r="J1797" s="138">
        <v>2040</v>
      </c>
      <c r="K1797" s="139">
        <v>0.88500000000000001</v>
      </c>
    </row>
    <row r="1798" spans="1:11" x14ac:dyDescent="0.25">
      <c r="A1798" s="138" t="s">
        <v>1448</v>
      </c>
      <c r="B1798" s="138" t="s">
        <v>1449</v>
      </c>
      <c r="C1798" s="138" t="s">
        <v>1377</v>
      </c>
      <c r="D1798" s="138" t="s">
        <v>1379</v>
      </c>
      <c r="E1798" s="138" t="s">
        <v>1380</v>
      </c>
      <c r="F1798" s="138"/>
      <c r="G1798" s="138"/>
      <c r="H1798" s="138"/>
      <c r="I1798" s="138" t="s">
        <v>195</v>
      </c>
      <c r="J1798" s="138">
        <v>2050</v>
      </c>
      <c r="K1798" s="139">
        <v>0.88500000000000001</v>
      </c>
    </row>
    <row r="1799" spans="1:11" x14ac:dyDescent="0.25">
      <c r="A1799" s="138" t="s">
        <v>1448</v>
      </c>
      <c r="B1799" s="138" t="s">
        <v>1449</v>
      </c>
      <c r="C1799" s="138" t="s">
        <v>1377</v>
      </c>
      <c r="D1799" s="138" t="s">
        <v>1473</v>
      </c>
      <c r="E1799" s="138" t="s">
        <v>1214</v>
      </c>
      <c r="F1799" s="138"/>
      <c r="G1799" s="138"/>
      <c r="H1799" s="138"/>
      <c r="I1799" s="138" t="s">
        <v>195</v>
      </c>
      <c r="J1799" s="138">
        <v>2015</v>
      </c>
      <c r="K1799" s="139">
        <v>37.200000000000003</v>
      </c>
    </row>
    <row r="1800" spans="1:11" x14ac:dyDescent="0.25">
      <c r="A1800" s="138" t="s">
        <v>1448</v>
      </c>
      <c r="B1800" s="138" t="s">
        <v>1449</v>
      </c>
      <c r="C1800" s="138" t="s">
        <v>1377</v>
      </c>
      <c r="D1800" s="138" t="s">
        <v>1473</v>
      </c>
      <c r="E1800" s="138" t="s">
        <v>1214</v>
      </c>
      <c r="F1800" s="138"/>
      <c r="G1800" s="138"/>
      <c r="H1800" s="138"/>
      <c r="I1800" s="138" t="s">
        <v>195</v>
      </c>
      <c r="J1800" s="138">
        <v>2020</v>
      </c>
      <c r="K1800" s="139">
        <v>37.200000000000003</v>
      </c>
    </row>
    <row r="1801" spans="1:11" x14ac:dyDescent="0.25">
      <c r="A1801" s="138" t="s">
        <v>1448</v>
      </c>
      <c r="B1801" s="138" t="s">
        <v>1449</v>
      </c>
      <c r="C1801" s="138" t="s">
        <v>1377</v>
      </c>
      <c r="D1801" s="138" t="s">
        <v>1473</v>
      </c>
      <c r="E1801" s="138" t="s">
        <v>1214</v>
      </c>
      <c r="F1801" s="138"/>
      <c r="G1801" s="138"/>
      <c r="H1801" s="138"/>
      <c r="I1801" s="138" t="s">
        <v>195</v>
      </c>
      <c r="J1801" s="138">
        <v>2030</v>
      </c>
      <c r="K1801" s="139">
        <v>37.200000000000003</v>
      </c>
    </row>
    <row r="1802" spans="1:11" x14ac:dyDescent="0.25">
      <c r="A1802" s="138" t="s">
        <v>1448</v>
      </c>
      <c r="B1802" s="138" t="s">
        <v>1449</v>
      </c>
      <c r="C1802" s="138" t="s">
        <v>1377</v>
      </c>
      <c r="D1802" s="138" t="s">
        <v>1473</v>
      </c>
      <c r="E1802" s="138" t="s">
        <v>1214</v>
      </c>
      <c r="F1802" s="138"/>
      <c r="G1802" s="138"/>
      <c r="H1802" s="138"/>
      <c r="I1802" s="138" t="s">
        <v>195</v>
      </c>
      <c r="J1802" s="138">
        <v>2040</v>
      </c>
      <c r="K1802" s="139">
        <v>37.200000000000003</v>
      </c>
    </row>
    <row r="1803" spans="1:11" x14ac:dyDescent="0.25">
      <c r="A1803" s="138" t="s">
        <v>1448</v>
      </c>
      <c r="B1803" s="138" t="s">
        <v>1449</v>
      </c>
      <c r="C1803" s="138" t="s">
        <v>1377</v>
      </c>
      <c r="D1803" s="138" t="s">
        <v>1473</v>
      </c>
      <c r="E1803" s="138" t="s">
        <v>1214</v>
      </c>
      <c r="F1803" s="138"/>
      <c r="G1803" s="138"/>
      <c r="H1803" s="138"/>
      <c r="I1803" s="138" t="s">
        <v>195</v>
      </c>
      <c r="J1803" s="138">
        <v>2050</v>
      </c>
      <c r="K1803" s="139">
        <v>37.200000000000003</v>
      </c>
    </row>
    <row r="1804" spans="1:11" x14ac:dyDescent="0.25">
      <c r="A1804" s="138" t="s">
        <v>1448</v>
      </c>
      <c r="B1804" s="138" t="s">
        <v>1449</v>
      </c>
      <c r="C1804" s="138" t="s">
        <v>1377</v>
      </c>
      <c r="D1804" s="138" t="s">
        <v>1474</v>
      </c>
      <c r="E1804" s="138" t="s">
        <v>1475</v>
      </c>
      <c r="F1804" s="138"/>
      <c r="G1804" s="138" t="s">
        <v>1396</v>
      </c>
      <c r="H1804" s="138"/>
      <c r="I1804" s="138" t="s">
        <v>990</v>
      </c>
      <c r="J1804" s="138">
        <v>2020</v>
      </c>
      <c r="K1804" s="139">
        <v>0.9</v>
      </c>
    </row>
    <row r="1805" spans="1:11" x14ac:dyDescent="0.25">
      <c r="A1805" s="138" t="s">
        <v>1448</v>
      </c>
      <c r="B1805" s="138" t="s">
        <v>1449</v>
      </c>
      <c r="C1805" s="138" t="s">
        <v>1377</v>
      </c>
      <c r="D1805" s="138" t="s">
        <v>1474</v>
      </c>
      <c r="E1805" s="138" t="s">
        <v>1475</v>
      </c>
      <c r="F1805" s="138"/>
      <c r="G1805" s="138" t="s">
        <v>1396</v>
      </c>
      <c r="H1805" s="138"/>
      <c r="I1805" s="138" t="s">
        <v>990</v>
      </c>
      <c r="J1805" s="138">
        <v>2050</v>
      </c>
      <c r="K1805" s="139">
        <v>0.9</v>
      </c>
    </row>
    <row r="1806" spans="1:11" x14ac:dyDescent="0.25">
      <c r="A1806" s="138" t="s">
        <v>1448</v>
      </c>
      <c r="B1806" s="138" t="s">
        <v>1449</v>
      </c>
      <c r="C1806" s="138" t="s">
        <v>1377</v>
      </c>
      <c r="D1806" s="138" t="s">
        <v>1474</v>
      </c>
      <c r="E1806" s="138" t="s">
        <v>1475</v>
      </c>
      <c r="F1806" s="138"/>
      <c r="G1806" s="138" t="s">
        <v>1396</v>
      </c>
      <c r="H1806" s="138"/>
      <c r="I1806" s="138" t="s">
        <v>991</v>
      </c>
      <c r="J1806" s="138">
        <v>2020</v>
      </c>
      <c r="K1806" s="139">
        <v>1.1000000000000001</v>
      </c>
    </row>
    <row r="1807" spans="1:11" x14ac:dyDescent="0.25">
      <c r="A1807" s="138" t="s">
        <v>1448</v>
      </c>
      <c r="B1807" s="138" t="s">
        <v>1449</v>
      </c>
      <c r="C1807" s="138" t="s">
        <v>1377</v>
      </c>
      <c r="D1807" s="138" t="s">
        <v>1474</v>
      </c>
      <c r="E1807" s="138" t="s">
        <v>1475</v>
      </c>
      <c r="F1807" s="138"/>
      <c r="G1807" s="138" t="s">
        <v>1396</v>
      </c>
      <c r="H1807" s="138"/>
      <c r="I1807" s="138" t="s">
        <v>991</v>
      </c>
      <c r="J1807" s="138">
        <v>2050</v>
      </c>
      <c r="K1807" s="139">
        <v>1.1000000000000001</v>
      </c>
    </row>
    <row r="1808" spans="1:11" x14ac:dyDescent="0.25">
      <c r="A1808" s="138" t="s">
        <v>1448</v>
      </c>
      <c r="B1808" s="138" t="s">
        <v>1449</v>
      </c>
      <c r="C1808" s="138" t="s">
        <v>1377</v>
      </c>
      <c r="D1808" s="138" t="s">
        <v>1474</v>
      </c>
      <c r="E1808" s="138" t="s">
        <v>1475</v>
      </c>
      <c r="F1808" s="138"/>
      <c r="G1808" s="138" t="s">
        <v>1396</v>
      </c>
      <c r="H1808" s="138"/>
      <c r="I1808" s="138" t="s">
        <v>195</v>
      </c>
      <c r="J1808" s="138">
        <v>2015</v>
      </c>
      <c r="K1808" s="139">
        <v>0.64</v>
      </c>
    </row>
    <row r="1809" spans="1:11" x14ac:dyDescent="0.25">
      <c r="A1809" s="138" t="s">
        <v>1448</v>
      </c>
      <c r="B1809" s="138" t="s">
        <v>1449</v>
      </c>
      <c r="C1809" s="138" t="s">
        <v>1377</v>
      </c>
      <c r="D1809" s="138" t="s">
        <v>1474</v>
      </c>
      <c r="E1809" s="138" t="s">
        <v>1475</v>
      </c>
      <c r="F1809" s="138"/>
      <c r="G1809" s="138" t="s">
        <v>1396</v>
      </c>
      <c r="H1809" s="138"/>
      <c r="I1809" s="138" t="s">
        <v>195</v>
      </c>
      <c r="J1809" s="138">
        <v>2020</v>
      </c>
      <c r="K1809" s="139">
        <v>0.63</v>
      </c>
    </row>
    <row r="1810" spans="1:11" x14ac:dyDescent="0.25">
      <c r="A1810" s="138" t="s">
        <v>1448</v>
      </c>
      <c r="B1810" s="138" t="s">
        <v>1449</v>
      </c>
      <c r="C1810" s="138" t="s">
        <v>1377</v>
      </c>
      <c r="D1810" s="138" t="s">
        <v>1474</v>
      </c>
      <c r="E1810" s="138" t="s">
        <v>1475</v>
      </c>
      <c r="F1810" s="138"/>
      <c r="G1810" s="138" t="s">
        <v>1396</v>
      </c>
      <c r="H1810" s="138"/>
      <c r="I1810" s="138" t="s">
        <v>195</v>
      </c>
      <c r="J1810" s="138">
        <v>2030</v>
      </c>
      <c r="K1810" s="139">
        <v>0.62</v>
      </c>
    </row>
    <row r="1811" spans="1:11" x14ac:dyDescent="0.25">
      <c r="A1811" s="138" t="s">
        <v>1448</v>
      </c>
      <c r="B1811" s="138" t="s">
        <v>1449</v>
      </c>
      <c r="C1811" s="138" t="s">
        <v>1377</v>
      </c>
      <c r="D1811" s="138" t="s">
        <v>1474</v>
      </c>
      <c r="E1811" s="138" t="s">
        <v>1475</v>
      </c>
      <c r="F1811" s="138"/>
      <c r="G1811" s="138" t="s">
        <v>1396</v>
      </c>
      <c r="H1811" s="138"/>
      <c r="I1811" s="138" t="s">
        <v>195</v>
      </c>
      <c r="J1811" s="138">
        <v>2040</v>
      </c>
      <c r="K1811" s="139">
        <v>0.61</v>
      </c>
    </row>
    <row r="1812" spans="1:11" x14ac:dyDescent="0.25">
      <c r="A1812" s="138" t="s">
        <v>1448</v>
      </c>
      <c r="B1812" s="138" t="s">
        <v>1449</v>
      </c>
      <c r="C1812" s="138" t="s">
        <v>1377</v>
      </c>
      <c r="D1812" s="138" t="s">
        <v>1474</v>
      </c>
      <c r="E1812" s="138" t="s">
        <v>1475</v>
      </c>
      <c r="F1812" s="138"/>
      <c r="G1812" s="138" t="s">
        <v>1396</v>
      </c>
      <c r="H1812" s="138"/>
      <c r="I1812" s="138" t="s">
        <v>195</v>
      </c>
      <c r="J1812" s="138">
        <v>2050</v>
      </c>
      <c r="K1812" s="139">
        <v>0.6</v>
      </c>
    </row>
    <row r="1813" spans="1:11" x14ac:dyDescent="0.25">
      <c r="A1813" s="138" t="s">
        <v>1448</v>
      </c>
      <c r="B1813" s="138" t="s">
        <v>1449</v>
      </c>
      <c r="C1813" s="138" t="s">
        <v>1377</v>
      </c>
      <c r="D1813" s="138" t="s">
        <v>1476</v>
      </c>
      <c r="E1813" s="138" t="s">
        <v>1472</v>
      </c>
      <c r="F1813" s="138"/>
      <c r="G1813" s="138" t="s">
        <v>1464</v>
      </c>
      <c r="H1813" s="138"/>
      <c r="I1813" s="138" t="s">
        <v>990</v>
      </c>
      <c r="J1813" s="138">
        <v>2020</v>
      </c>
      <c r="K1813" s="139">
        <v>0.9</v>
      </c>
    </row>
    <row r="1814" spans="1:11" x14ac:dyDescent="0.25">
      <c r="A1814" s="138" t="s">
        <v>1448</v>
      </c>
      <c r="B1814" s="138" t="s">
        <v>1449</v>
      </c>
      <c r="C1814" s="138" t="s">
        <v>1377</v>
      </c>
      <c r="D1814" s="138" t="s">
        <v>1476</v>
      </c>
      <c r="E1814" s="138" t="s">
        <v>1472</v>
      </c>
      <c r="F1814" s="138"/>
      <c r="G1814" s="138" t="s">
        <v>1464</v>
      </c>
      <c r="H1814" s="138"/>
      <c r="I1814" s="138" t="s">
        <v>990</v>
      </c>
      <c r="J1814" s="138">
        <v>2050</v>
      </c>
      <c r="K1814" s="139">
        <v>0.9</v>
      </c>
    </row>
    <row r="1815" spans="1:11" x14ac:dyDescent="0.25">
      <c r="A1815" s="138" t="s">
        <v>1448</v>
      </c>
      <c r="B1815" s="138" t="s">
        <v>1449</v>
      </c>
      <c r="C1815" s="138" t="s">
        <v>1377</v>
      </c>
      <c r="D1815" s="138" t="s">
        <v>1476</v>
      </c>
      <c r="E1815" s="138" t="s">
        <v>1472</v>
      </c>
      <c r="F1815" s="138"/>
      <c r="G1815" s="138" t="s">
        <v>1464</v>
      </c>
      <c r="H1815" s="138"/>
      <c r="I1815" s="138" t="s">
        <v>991</v>
      </c>
      <c r="J1815" s="138">
        <v>2020</v>
      </c>
      <c r="K1815" s="139">
        <v>1.1000000000000001</v>
      </c>
    </row>
    <row r="1816" spans="1:11" x14ac:dyDescent="0.25">
      <c r="A1816" s="138" t="s">
        <v>1448</v>
      </c>
      <c r="B1816" s="138" t="s">
        <v>1449</v>
      </c>
      <c r="C1816" s="138" t="s">
        <v>1377</v>
      </c>
      <c r="D1816" s="138" t="s">
        <v>1476</v>
      </c>
      <c r="E1816" s="138" t="s">
        <v>1472</v>
      </c>
      <c r="F1816" s="138"/>
      <c r="G1816" s="138" t="s">
        <v>1464</v>
      </c>
      <c r="H1816" s="138"/>
      <c r="I1816" s="138" t="s">
        <v>991</v>
      </c>
      <c r="J1816" s="138">
        <v>2050</v>
      </c>
      <c r="K1816" s="139">
        <v>1.1000000000000001</v>
      </c>
    </row>
    <row r="1817" spans="1:11" x14ac:dyDescent="0.25">
      <c r="A1817" s="138" t="s">
        <v>1448</v>
      </c>
      <c r="B1817" s="138" t="s">
        <v>1449</v>
      </c>
      <c r="C1817" s="138" t="s">
        <v>1377</v>
      </c>
      <c r="D1817" s="138" t="s">
        <v>1476</v>
      </c>
      <c r="E1817" s="138" t="s">
        <v>1472</v>
      </c>
      <c r="F1817" s="138"/>
      <c r="G1817" s="138" t="s">
        <v>1464</v>
      </c>
      <c r="H1817" s="138"/>
      <c r="I1817" s="138" t="s">
        <v>195</v>
      </c>
      <c r="J1817" s="138">
        <v>2015</v>
      </c>
      <c r="K1817" s="139">
        <v>7.0000000000000007E-2</v>
      </c>
    </row>
    <row r="1818" spans="1:11" x14ac:dyDescent="0.25">
      <c r="A1818" s="138" t="s">
        <v>1448</v>
      </c>
      <c r="B1818" s="138" t="s">
        <v>1449</v>
      </c>
      <c r="C1818" s="138" t="s">
        <v>1377</v>
      </c>
      <c r="D1818" s="138" t="s">
        <v>1476</v>
      </c>
      <c r="E1818" s="138" t="s">
        <v>1472</v>
      </c>
      <c r="F1818" s="138"/>
      <c r="G1818" s="138" t="s">
        <v>1464</v>
      </c>
      <c r="H1818" s="138"/>
      <c r="I1818" s="138" t="s">
        <v>195</v>
      </c>
      <c r="J1818" s="138">
        <v>2020</v>
      </c>
      <c r="K1818" s="139">
        <v>7.0000000000000007E-2</v>
      </c>
    </row>
    <row r="1819" spans="1:11" x14ac:dyDescent="0.25">
      <c r="A1819" s="138" t="s">
        <v>1448</v>
      </c>
      <c r="B1819" s="138" t="s">
        <v>1449</v>
      </c>
      <c r="C1819" s="138" t="s">
        <v>1377</v>
      </c>
      <c r="D1819" s="138" t="s">
        <v>1476</v>
      </c>
      <c r="E1819" s="138" t="s">
        <v>1472</v>
      </c>
      <c r="F1819" s="138"/>
      <c r="G1819" s="138" t="s">
        <v>1464</v>
      </c>
      <c r="H1819" s="138"/>
      <c r="I1819" s="138" t="s">
        <v>195</v>
      </c>
      <c r="J1819" s="138">
        <v>2030</v>
      </c>
      <c r="K1819" s="139">
        <v>7.0000000000000007E-2</v>
      </c>
    </row>
    <row r="1820" spans="1:11" x14ac:dyDescent="0.25">
      <c r="A1820" s="138" t="s">
        <v>1448</v>
      </c>
      <c r="B1820" s="138" t="s">
        <v>1449</v>
      </c>
      <c r="C1820" s="138" t="s">
        <v>1377</v>
      </c>
      <c r="D1820" s="138" t="s">
        <v>1476</v>
      </c>
      <c r="E1820" s="138" t="s">
        <v>1472</v>
      </c>
      <c r="F1820" s="138"/>
      <c r="G1820" s="138" t="s">
        <v>1464</v>
      </c>
      <c r="H1820" s="138"/>
      <c r="I1820" s="138" t="s">
        <v>195</v>
      </c>
      <c r="J1820" s="138">
        <v>2040</v>
      </c>
      <c r="K1820" s="139">
        <v>7.0000000000000007E-2</v>
      </c>
    </row>
    <row r="1821" spans="1:11" x14ac:dyDescent="0.25">
      <c r="A1821" s="138" t="s">
        <v>1448</v>
      </c>
      <c r="B1821" s="138" t="s">
        <v>1449</v>
      </c>
      <c r="C1821" s="138" t="s">
        <v>1377</v>
      </c>
      <c r="D1821" s="138" t="s">
        <v>1476</v>
      </c>
      <c r="E1821" s="138" t="s">
        <v>1472</v>
      </c>
      <c r="F1821" s="138"/>
      <c r="G1821" s="138" t="s">
        <v>1464</v>
      </c>
      <c r="H1821" s="138"/>
      <c r="I1821" s="138" t="s">
        <v>195</v>
      </c>
      <c r="J1821" s="138">
        <v>2050</v>
      </c>
      <c r="K1821" s="139">
        <v>7.0000000000000007E-2</v>
      </c>
    </row>
    <row r="1822" spans="1:11" x14ac:dyDescent="0.25">
      <c r="A1822" s="138" t="s">
        <v>1477</v>
      </c>
      <c r="B1822" s="138" t="s">
        <v>1478</v>
      </c>
      <c r="C1822" s="138" t="s">
        <v>196</v>
      </c>
      <c r="D1822" s="138" t="s">
        <v>1479</v>
      </c>
      <c r="E1822" s="138" t="s">
        <v>1480</v>
      </c>
      <c r="F1822" s="138"/>
      <c r="G1822" s="138" t="s">
        <v>345</v>
      </c>
      <c r="H1822" s="138">
        <v>1</v>
      </c>
      <c r="I1822" s="138" t="s">
        <v>990</v>
      </c>
      <c r="J1822" s="138">
        <v>2020</v>
      </c>
      <c r="K1822" s="139">
        <v>0.99</v>
      </c>
    </row>
    <row r="1823" spans="1:11" x14ac:dyDescent="0.25">
      <c r="A1823" s="138" t="s">
        <v>1477</v>
      </c>
      <c r="B1823" s="138" t="s">
        <v>1478</v>
      </c>
      <c r="C1823" s="138" t="s">
        <v>196</v>
      </c>
      <c r="D1823" s="138" t="s">
        <v>1479</v>
      </c>
      <c r="E1823" s="138" t="s">
        <v>1480</v>
      </c>
      <c r="F1823" s="138"/>
      <c r="G1823" s="138" t="s">
        <v>345</v>
      </c>
      <c r="H1823" s="138">
        <v>1</v>
      </c>
      <c r="I1823" s="138" t="s">
        <v>990</v>
      </c>
      <c r="J1823" s="138">
        <v>2050</v>
      </c>
      <c r="K1823" s="139">
        <v>0.99</v>
      </c>
    </row>
    <row r="1824" spans="1:11" x14ac:dyDescent="0.25">
      <c r="A1824" s="138" t="s">
        <v>1477</v>
      </c>
      <c r="B1824" s="138" t="s">
        <v>1478</v>
      </c>
      <c r="C1824" s="138" t="s">
        <v>196</v>
      </c>
      <c r="D1824" s="138" t="s">
        <v>1479</v>
      </c>
      <c r="E1824" s="138" t="s">
        <v>1480</v>
      </c>
      <c r="F1824" s="138"/>
      <c r="G1824" s="138" t="s">
        <v>345</v>
      </c>
      <c r="H1824" s="138">
        <v>1</v>
      </c>
      <c r="I1824" s="138" t="s">
        <v>991</v>
      </c>
      <c r="J1824" s="138">
        <v>2020</v>
      </c>
      <c r="K1824" s="139">
        <v>1.01</v>
      </c>
    </row>
    <row r="1825" spans="1:11" x14ac:dyDescent="0.25">
      <c r="A1825" s="138" t="s">
        <v>1477</v>
      </c>
      <c r="B1825" s="138" t="s">
        <v>1478</v>
      </c>
      <c r="C1825" s="138" t="s">
        <v>196</v>
      </c>
      <c r="D1825" s="138" t="s">
        <v>1479</v>
      </c>
      <c r="E1825" s="138" t="s">
        <v>1480</v>
      </c>
      <c r="F1825" s="138"/>
      <c r="G1825" s="138" t="s">
        <v>345</v>
      </c>
      <c r="H1825" s="138">
        <v>1</v>
      </c>
      <c r="I1825" s="138" t="s">
        <v>991</v>
      </c>
      <c r="J1825" s="138">
        <v>2050</v>
      </c>
      <c r="K1825" s="139">
        <v>1.01</v>
      </c>
    </row>
    <row r="1826" spans="1:11" x14ac:dyDescent="0.25">
      <c r="A1826" s="138" t="s">
        <v>1477</v>
      </c>
      <c r="B1826" s="138" t="s">
        <v>1478</v>
      </c>
      <c r="C1826" s="138" t="s">
        <v>196</v>
      </c>
      <c r="D1826" s="138" t="s">
        <v>1479</v>
      </c>
      <c r="E1826" s="138" t="s">
        <v>1480</v>
      </c>
      <c r="F1826" s="138"/>
      <c r="G1826" s="138" t="s">
        <v>345</v>
      </c>
      <c r="H1826" s="138">
        <v>1</v>
      </c>
      <c r="I1826" s="138" t="s">
        <v>195</v>
      </c>
      <c r="J1826" s="138">
        <v>2015</v>
      </c>
      <c r="K1826" s="139">
        <v>0.84</v>
      </c>
    </row>
    <row r="1827" spans="1:11" x14ac:dyDescent="0.25">
      <c r="A1827" s="138" t="s">
        <v>1477</v>
      </c>
      <c r="B1827" s="138" t="s">
        <v>1478</v>
      </c>
      <c r="C1827" s="138" t="s">
        <v>196</v>
      </c>
      <c r="D1827" s="138" t="s">
        <v>1479</v>
      </c>
      <c r="E1827" s="138" t="s">
        <v>1480</v>
      </c>
      <c r="F1827" s="138"/>
      <c r="G1827" s="138" t="s">
        <v>345</v>
      </c>
      <c r="H1827" s="138">
        <v>1</v>
      </c>
      <c r="I1827" s="138" t="s">
        <v>195</v>
      </c>
      <c r="J1827" s="138">
        <v>2020</v>
      </c>
      <c r="K1827" s="139">
        <v>0.85</v>
      </c>
    </row>
    <row r="1828" spans="1:11" x14ac:dyDescent="0.25">
      <c r="A1828" s="138" t="s">
        <v>1477</v>
      </c>
      <c r="B1828" s="138" t="s">
        <v>1478</v>
      </c>
      <c r="C1828" s="138" t="s">
        <v>196</v>
      </c>
      <c r="D1828" s="138" t="s">
        <v>1479</v>
      </c>
      <c r="E1828" s="138" t="s">
        <v>1480</v>
      </c>
      <c r="F1828" s="138"/>
      <c r="G1828" s="138" t="s">
        <v>345</v>
      </c>
      <c r="H1828" s="138">
        <v>1</v>
      </c>
      <c r="I1828" s="138" t="s">
        <v>195</v>
      </c>
      <c r="J1828" s="138">
        <v>2030</v>
      </c>
      <c r="K1828" s="139">
        <v>0.86</v>
      </c>
    </row>
    <row r="1829" spans="1:11" x14ac:dyDescent="0.25">
      <c r="A1829" s="138" t="s">
        <v>1477</v>
      </c>
      <c r="B1829" s="138" t="s">
        <v>1478</v>
      </c>
      <c r="C1829" s="138" t="s">
        <v>196</v>
      </c>
      <c r="D1829" s="138" t="s">
        <v>1479</v>
      </c>
      <c r="E1829" s="138" t="s">
        <v>1480</v>
      </c>
      <c r="F1829" s="138"/>
      <c r="G1829" s="138" t="s">
        <v>345</v>
      </c>
      <c r="H1829" s="138">
        <v>1</v>
      </c>
      <c r="I1829" s="138" t="s">
        <v>195</v>
      </c>
      <c r="J1829" s="138">
        <v>2040</v>
      </c>
      <c r="K1829" s="139">
        <v>0.86</v>
      </c>
    </row>
    <row r="1830" spans="1:11" x14ac:dyDescent="0.25">
      <c r="A1830" s="138" t="s">
        <v>1477</v>
      </c>
      <c r="B1830" s="138" t="s">
        <v>1478</v>
      </c>
      <c r="C1830" s="138" t="s">
        <v>196</v>
      </c>
      <c r="D1830" s="138" t="s">
        <v>1479</v>
      </c>
      <c r="E1830" s="138" t="s">
        <v>1480</v>
      </c>
      <c r="F1830" s="138"/>
      <c r="G1830" s="138" t="s">
        <v>345</v>
      </c>
      <c r="H1830" s="138">
        <v>1</v>
      </c>
      <c r="I1830" s="138" t="s">
        <v>195</v>
      </c>
      <c r="J1830" s="138">
        <v>2050</v>
      </c>
      <c r="K1830" s="139">
        <v>0.87</v>
      </c>
    </row>
    <row r="1831" spans="1:11" x14ac:dyDescent="0.25">
      <c r="A1831" s="138" t="s">
        <v>1477</v>
      </c>
      <c r="B1831" s="138" t="s">
        <v>1478</v>
      </c>
      <c r="C1831" s="138" t="s">
        <v>196</v>
      </c>
      <c r="D1831" s="138" t="s">
        <v>201</v>
      </c>
      <c r="E1831" s="138" t="s">
        <v>203</v>
      </c>
      <c r="F1831" s="138"/>
      <c r="G1831" s="138"/>
      <c r="H1831" s="138"/>
      <c r="I1831" s="138" t="s">
        <v>195</v>
      </c>
      <c r="J1831" s="138">
        <v>2015</v>
      </c>
      <c r="K1831" s="139">
        <v>1.5</v>
      </c>
    </row>
    <row r="1832" spans="1:11" x14ac:dyDescent="0.25">
      <c r="A1832" s="138" t="s">
        <v>1477</v>
      </c>
      <c r="B1832" s="138" t="s">
        <v>1478</v>
      </c>
      <c r="C1832" s="138" t="s">
        <v>196</v>
      </c>
      <c r="D1832" s="138" t="s">
        <v>201</v>
      </c>
      <c r="E1832" s="138" t="s">
        <v>203</v>
      </c>
      <c r="F1832" s="138"/>
      <c r="G1832" s="138"/>
      <c r="H1832" s="138"/>
      <c r="I1832" s="138" t="s">
        <v>195</v>
      </c>
      <c r="J1832" s="138">
        <v>2020</v>
      </c>
      <c r="K1832" s="139">
        <v>1.5</v>
      </c>
    </row>
    <row r="1833" spans="1:11" x14ac:dyDescent="0.25">
      <c r="A1833" s="138" t="s">
        <v>1477</v>
      </c>
      <c r="B1833" s="138" t="s">
        <v>1478</v>
      </c>
      <c r="C1833" s="138" t="s">
        <v>196</v>
      </c>
      <c r="D1833" s="138" t="s">
        <v>201</v>
      </c>
      <c r="E1833" s="138" t="s">
        <v>203</v>
      </c>
      <c r="F1833" s="138"/>
      <c r="G1833" s="138"/>
      <c r="H1833" s="138"/>
      <c r="I1833" s="138" t="s">
        <v>195</v>
      </c>
      <c r="J1833" s="138">
        <v>2030</v>
      </c>
      <c r="K1833" s="139">
        <v>1.5</v>
      </c>
    </row>
    <row r="1834" spans="1:11" x14ac:dyDescent="0.25">
      <c r="A1834" s="138" t="s">
        <v>1477</v>
      </c>
      <c r="B1834" s="138" t="s">
        <v>1478</v>
      </c>
      <c r="C1834" s="138" t="s">
        <v>196</v>
      </c>
      <c r="D1834" s="138" t="s">
        <v>201</v>
      </c>
      <c r="E1834" s="138" t="s">
        <v>203</v>
      </c>
      <c r="F1834" s="138"/>
      <c r="G1834" s="138"/>
      <c r="H1834" s="138"/>
      <c r="I1834" s="138" t="s">
        <v>195</v>
      </c>
      <c r="J1834" s="138">
        <v>2040</v>
      </c>
      <c r="K1834" s="139">
        <v>1.5</v>
      </c>
    </row>
    <row r="1835" spans="1:11" x14ac:dyDescent="0.25">
      <c r="A1835" s="138" t="s">
        <v>1477</v>
      </c>
      <c r="B1835" s="138" t="s">
        <v>1478</v>
      </c>
      <c r="C1835" s="138" t="s">
        <v>196</v>
      </c>
      <c r="D1835" s="138" t="s">
        <v>201</v>
      </c>
      <c r="E1835" s="138" t="s">
        <v>203</v>
      </c>
      <c r="F1835" s="138"/>
      <c r="G1835" s="138"/>
      <c r="H1835" s="138"/>
      <c r="I1835" s="138" t="s">
        <v>195</v>
      </c>
      <c r="J1835" s="138">
        <v>2050</v>
      </c>
      <c r="K1835" s="139">
        <v>1.5</v>
      </c>
    </row>
    <row r="1836" spans="1:11" x14ac:dyDescent="0.25">
      <c r="A1836" s="138" t="s">
        <v>1477</v>
      </c>
      <c r="B1836" s="138" t="s">
        <v>1478</v>
      </c>
      <c r="C1836" s="138" t="s">
        <v>196</v>
      </c>
      <c r="D1836" s="138" t="s">
        <v>1451</v>
      </c>
      <c r="E1836" s="138" t="s">
        <v>1354</v>
      </c>
      <c r="F1836" s="138"/>
      <c r="G1836" s="138" t="s">
        <v>1452</v>
      </c>
      <c r="H1836" s="138">
        <v>1</v>
      </c>
      <c r="I1836" s="138" t="s">
        <v>990</v>
      </c>
      <c r="J1836" s="138">
        <v>2020</v>
      </c>
      <c r="K1836" s="139">
        <v>0.5</v>
      </c>
    </row>
    <row r="1837" spans="1:11" x14ac:dyDescent="0.25">
      <c r="A1837" s="138" t="s">
        <v>1477</v>
      </c>
      <c r="B1837" s="138" t="s">
        <v>1478</v>
      </c>
      <c r="C1837" s="138" t="s">
        <v>196</v>
      </c>
      <c r="D1837" s="138" t="s">
        <v>1451</v>
      </c>
      <c r="E1837" s="138" t="s">
        <v>1354</v>
      </c>
      <c r="F1837" s="138"/>
      <c r="G1837" s="138" t="s">
        <v>1452</v>
      </c>
      <c r="H1837" s="138">
        <v>1</v>
      </c>
      <c r="I1837" s="138" t="s">
        <v>990</v>
      </c>
      <c r="J1837" s="138">
        <v>2050</v>
      </c>
      <c r="K1837" s="139">
        <v>0.5</v>
      </c>
    </row>
    <row r="1838" spans="1:11" x14ac:dyDescent="0.25">
      <c r="A1838" s="138" t="s">
        <v>1477</v>
      </c>
      <c r="B1838" s="138" t="s">
        <v>1478</v>
      </c>
      <c r="C1838" s="138" t="s">
        <v>196</v>
      </c>
      <c r="D1838" s="138" t="s">
        <v>1451</v>
      </c>
      <c r="E1838" s="138" t="s">
        <v>1354</v>
      </c>
      <c r="F1838" s="138"/>
      <c r="G1838" s="138" t="s">
        <v>1452</v>
      </c>
      <c r="H1838" s="138">
        <v>1</v>
      </c>
      <c r="I1838" s="138" t="s">
        <v>991</v>
      </c>
      <c r="J1838" s="138">
        <v>2020</v>
      </c>
      <c r="K1838" s="139">
        <v>1.5</v>
      </c>
    </row>
    <row r="1839" spans="1:11" x14ac:dyDescent="0.25">
      <c r="A1839" s="138" t="s">
        <v>1477</v>
      </c>
      <c r="B1839" s="138" t="s">
        <v>1478</v>
      </c>
      <c r="C1839" s="138" t="s">
        <v>196</v>
      </c>
      <c r="D1839" s="138" t="s">
        <v>1451</v>
      </c>
      <c r="E1839" s="138" t="s">
        <v>1354</v>
      </c>
      <c r="F1839" s="138"/>
      <c r="G1839" s="138" t="s">
        <v>1452</v>
      </c>
      <c r="H1839" s="138">
        <v>1</v>
      </c>
      <c r="I1839" s="138" t="s">
        <v>991</v>
      </c>
      <c r="J1839" s="138">
        <v>2050</v>
      </c>
      <c r="K1839" s="139">
        <v>1.5</v>
      </c>
    </row>
    <row r="1840" spans="1:11" x14ac:dyDescent="0.25">
      <c r="A1840" s="138" t="s">
        <v>1477</v>
      </c>
      <c r="B1840" s="138" t="s">
        <v>1478</v>
      </c>
      <c r="C1840" s="138" t="s">
        <v>196</v>
      </c>
      <c r="D1840" s="138" t="s">
        <v>1451</v>
      </c>
      <c r="E1840" s="138" t="s">
        <v>1354</v>
      </c>
      <c r="F1840" s="138"/>
      <c r="G1840" s="138" t="s">
        <v>1452</v>
      </c>
      <c r="H1840" s="138">
        <v>1</v>
      </c>
      <c r="I1840" s="138" t="s">
        <v>195</v>
      </c>
      <c r="J1840" s="138">
        <v>2015</v>
      </c>
      <c r="K1840" s="139">
        <v>7.0000000000000001E-3</v>
      </c>
    </row>
    <row r="1841" spans="1:11" x14ac:dyDescent="0.25">
      <c r="A1841" s="138" t="s">
        <v>1477</v>
      </c>
      <c r="B1841" s="138" t="s">
        <v>1478</v>
      </c>
      <c r="C1841" s="138" t="s">
        <v>196</v>
      </c>
      <c r="D1841" s="138" t="s">
        <v>1451</v>
      </c>
      <c r="E1841" s="138" t="s">
        <v>1354</v>
      </c>
      <c r="F1841" s="138"/>
      <c r="G1841" s="138" t="s">
        <v>1452</v>
      </c>
      <c r="H1841" s="138">
        <v>1</v>
      </c>
      <c r="I1841" s="138" t="s">
        <v>195</v>
      </c>
      <c r="J1841" s="138">
        <v>2020</v>
      </c>
      <c r="K1841" s="139">
        <v>6.0000000000000001E-3</v>
      </c>
    </row>
    <row r="1842" spans="1:11" x14ac:dyDescent="0.25">
      <c r="A1842" s="138" t="s">
        <v>1477</v>
      </c>
      <c r="B1842" s="138" t="s">
        <v>1478</v>
      </c>
      <c r="C1842" s="138" t="s">
        <v>196</v>
      </c>
      <c r="D1842" s="138" t="s">
        <v>1451</v>
      </c>
      <c r="E1842" s="138" t="s">
        <v>1354</v>
      </c>
      <c r="F1842" s="138"/>
      <c r="G1842" s="138" t="s">
        <v>1452</v>
      </c>
      <c r="H1842" s="138">
        <v>1</v>
      </c>
      <c r="I1842" s="138" t="s">
        <v>195</v>
      </c>
      <c r="J1842" s="138">
        <v>2030</v>
      </c>
      <c r="K1842" s="139">
        <v>5.0000000000000001E-3</v>
      </c>
    </row>
    <row r="1843" spans="1:11" x14ac:dyDescent="0.25">
      <c r="A1843" s="138" t="s">
        <v>1477</v>
      </c>
      <c r="B1843" s="138" t="s">
        <v>1478</v>
      </c>
      <c r="C1843" s="138" t="s">
        <v>196</v>
      </c>
      <c r="D1843" s="138" t="s">
        <v>1451</v>
      </c>
      <c r="E1843" s="138" t="s">
        <v>1354</v>
      </c>
      <c r="F1843" s="138"/>
      <c r="G1843" s="138" t="s">
        <v>1452</v>
      </c>
      <c r="H1843" s="138">
        <v>1</v>
      </c>
      <c r="I1843" s="138" t="s">
        <v>195</v>
      </c>
      <c r="J1843" s="138">
        <v>2040</v>
      </c>
      <c r="K1843" s="139">
        <v>5.0000000000000001E-3</v>
      </c>
    </row>
    <row r="1844" spans="1:11" x14ac:dyDescent="0.25">
      <c r="A1844" s="138" t="s">
        <v>1477</v>
      </c>
      <c r="B1844" s="138" t="s">
        <v>1478</v>
      </c>
      <c r="C1844" s="138" t="s">
        <v>196</v>
      </c>
      <c r="D1844" s="138" t="s">
        <v>1451</v>
      </c>
      <c r="E1844" s="138" t="s">
        <v>1354</v>
      </c>
      <c r="F1844" s="138"/>
      <c r="G1844" s="138" t="s">
        <v>1452</v>
      </c>
      <c r="H1844" s="138">
        <v>1</v>
      </c>
      <c r="I1844" s="138" t="s">
        <v>195</v>
      </c>
      <c r="J1844" s="138">
        <v>2050</v>
      </c>
      <c r="K1844" s="139">
        <v>4.0000000000000001E-3</v>
      </c>
    </row>
    <row r="1845" spans="1:11" x14ac:dyDescent="0.25">
      <c r="A1845" s="138" t="s">
        <v>1477</v>
      </c>
      <c r="B1845" s="138" t="s">
        <v>1478</v>
      </c>
      <c r="C1845" s="138" t="s">
        <v>196</v>
      </c>
      <c r="D1845" s="138" t="s">
        <v>1218</v>
      </c>
      <c r="E1845" s="138" t="s">
        <v>1206</v>
      </c>
      <c r="F1845" s="138"/>
      <c r="G1845" s="138" t="s">
        <v>393</v>
      </c>
      <c r="H1845" s="138"/>
      <c r="I1845" s="138" t="s">
        <v>195</v>
      </c>
      <c r="J1845" s="138">
        <v>2015</v>
      </c>
      <c r="K1845" s="139">
        <v>0</v>
      </c>
    </row>
    <row r="1846" spans="1:11" x14ac:dyDescent="0.25">
      <c r="A1846" s="138" t="s">
        <v>1477</v>
      </c>
      <c r="B1846" s="138" t="s">
        <v>1478</v>
      </c>
      <c r="C1846" s="138" t="s">
        <v>196</v>
      </c>
      <c r="D1846" s="138" t="s">
        <v>1218</v>
      </c>
      <c r="E1846" s="138" t="s">
        <v>1206</v>
      </c>
      <c r="F1846" s="138"/>
      <c r="G1846" s="138" t="s">
        <v>393</v>
      </c>
      <c r="H1846" s="138"/>
      <c r="I1846" s="138" t="s">
        <v>195</v>
      </c>
      <c r="J1846" s="138">
        <v>2020</v>
      </c>
      <c r="K1846" s="139">
        <v>0</v>
      </c>
    </row>
    <row r="1847" spans="1:11" x14ac:dyDescent="0.25">
      <c r="A1847" s="138" t="s">
        <v>1477</v>
      </c>
      <c r="B1847" s="138" t="s">
        <v>1478</v>
      </c>
      <c r="C1847" s="138" t="s">
        <v>196</v>
      </c>
      <c r="D1847" s="138" t="s">
        <v>1218</v>
      </c>
      <c r="E1847" s="138" t="s">
        <v>1206</v>
      </c>
      <c r="F1847" s="138"/>
      <c r="G1847" s="138" t="s">
        <v>393</v>
      </c>
      <c r="H1847" s="138"/>
      <c r="I1847" s="138" t="s">
        <v>195</v>
      </c>
      <c r="J1847" s="138">
        <v>2030</v>
      </c>
      <c r="K1847" s="139">
        <v>0</v>
      </c>
    </row>
    <row r="1848" spans="1:11" x14ac:dyDescent="0.25">
      <c r="A1848" s="138" t="s">
        <v>1477</v>
      </c>
      <c r="B1848" s="138" t="s">
        <v>1478</v>
      </c>
      <c r="C1848" s="138" t="s">
        <v>196</v>
      </c>
      <c r="D1848" s="138" t="s">
        <v>1218</v>
      </c>
      <c r="E1848" s="138" t="s">
        <v>1206</v>
      </c>
      <c r="F1848" s="138"/>
      <c r="G1848" s="138" t="s">
        <v>393</v>
      </c>
      <c r="H1848" s="138"/>
      <c r="I1848" s="138" t="s">
        <v>195</v>
      </c>
      <c r="J1848" s="138">
        <v>2040</v>
      </c>
      <c r="K1848" s="139">
        <v>0</v>
      </c>
    </row>
    <row r="1849" spans="1:11" x14ac:dyDescent="0.25">
      <c r="A1849" s="138" t="s">
        <v>1477</v>
      </c>
      <c r="B1849" s="138" t="s">
        <v>1478</v>
      </c>
      <c r="C1849" s="138" t="s">
        <v>196</v>
      </c>
      <c r="D1849" s="138" t="s">
        <v>1218</v>
      </c>
      <c r="E1849" s="138" t="s">
        <v>1206</v>
      </c>
      <c r="F1849" s="138"/>
      <c r="G1849" s="138" t="s">
        <v>393</v>
      </c>
      <c r="H1849" s="138"/>
      <c r="I1849" s="138" t="s">
        <v>195</v>
      </c>
      <c r="J1849" s="138">
        <v>2050</v>
      </c>
      <c r="K1849" s="139">
        <v>0</v>
      </c>
    </row>
    <row r="1850" spans="1:11" x14ac:dyDescent="0.25">
      <c r="A1850" s="138" t="s">
        <v>1477</v>
      </c>
      <c r="B1850" s="138" t="s">
        <v>1478</v>
      </c>
      <c r="C1850" s="138" t="s">
        <v>196</v>
      </c>
      <c r="D1850" s="138" t="s">
        <v>1481</v>
      </c>
      <c r="E1850" s="138" t="s">
        <v>1480</v>
      </c>
      <c r="F1850" s="138"/>
      <c r="G1850" s="138" t="s">
        <v>345</v>
      </c>
      <c r="H1850" s="138">
        <v>1</v>
      </c>
      <c r="I1850" s="138" t="s">
        <v>990</v>
      </c>
      <c r="J1850" s="138">
        <v>2020</v>
      </c>
      <c r="K1850" s="139">
        <v>0.99</v>
      </c>
    </row>
    <row r="1851" spans="1:11" x14ac:dyDescent="0.25">
      <c r="A1851" s="138" t="s">
        <v>1477</v>
      </c>
      <c r="B1851" s="138" t="s">
        <v>1478</v>
      </c>
      <c r="C1851" s="138" t="s">
        <v>196</v>
      </c>
      <c r="D1851" s="138" t="s">
        <v>1481</v>
      </c>
      <c r="E1851" s="138" t="s">
        <v>1480</v>
      </c>
      <c r="F1851" s="138"/>
      <c r="G1851" s="138" t="s">
        <v>345</v>
      </c>
      <c r="H1851" s="138">
        <v>1</v>
      </c>
      <c r="I1851" s="138" t="s">
        <v>990</v>
      </c>
      <c r="J1851" s="138">
        <v>2050</v>
      </c>
      <c r="K1851" s="139">
        <v>0.99</v>
      </c>
    </row>
    <row r="1852" spans="1:11" x14ac:dyDescent="0.25">
      <c r="A1852" s="138" t="s">
        <v>1477</v>
      </c>
      <c r="B1852" s="138" t="s">
        <v>1478</v>
      </c>
      <c r="C1852" s="138" t="s">
        <v>196</v>
      </c>
      <c r="D1852" s="138" t="s">
        <v>1481</v>
      </c>
      <c r="E1852" s="138" t="s">
        <v>1480</v>
      </c>
      <c r="F1852" s="138"/>
      <c r="G1852" s="138" t="s">
        <v>345</v>
      </c>
      <c r="H1852" s="138">
        <v>1</v>
      </c>
      <c r="I1852" s="138" t="s">
        <v>991</v>
      </c>
      <c r="J1852" s="138">
        <v>2020</v>
      </c>
      <c r="K1852" s="139">
        <v>1.01</v>
      </c>
    </row>
    <row r="1853" spans="1:11" x14ac:dyDescent="0.25">
      <c r="A1853" s="138" t="s">
        <v>1477</v>
      </c>
      <c r="B1853" s="138" t="s">
        <v>1478</v>
      </c>
      <c r="C1853" s="138" t="s">
        <v>196</v>
      </c>
      <c r="D1853" s="138" t="s">
        <v>1481</v>
      </c>
      <c r="E1853" s="138" t="s">
        <v>1480</v>
      </c>
      <c r="F1853" s="138"/>
      <c r="G1853" s="138" t="s">
        <v>345</v>
      </c>
      <c r="H1853" s="138">
        <v>1</v>
      </c>
      <c r="I1853" s="138" t="s">
        <v>991</v>
      </c>
      <c r="J1853" s="138">
        <v>2050</v>
      </c>
      <c r="K1853" s="139">
        <v>1.01</v>
      </c>
    </row>
    <row r="1854" spans="1:11" x14ac:dyDescent="0.25">
      <c r="A1854" s="138" t="s">
        <v>1477</v>
      </c>
      <c r="B1854" s="138" t="s">
        <v>1478</v>
      </c>
      <c r="C1854" s="138" t="s">
        <v>196</v>
      </c>
      <c r="D1854" s="138" t="s">
        <v>1481</v>
      </c>
      <c r="E1854" s="138" t="s">
        <v>1480</v>
      </c>
      <c r="F1854" s="138"/>
      <c r="G1854" s="138" t="s">
        <v>345</v>
      </c>
      <c r="H1854" s="138">
        <v>1</v>
      </c>
      <c r="I1854" s="138" t="s">
        <v>195</v>
      </c>
      <c r="J1854" s="138">
        <v>2015</v>
      </c>
      <c r="K1854" s="139">
        <v>0.04</v>
      </c>
    </row>
    <row r="1855" spans="1:11" x14ac:dyDescent="0.25">
      <c r="A1855" s="138" t="s">
        <v>1477</v>
      </c>
      <c r="B1855" s="138" t="s">
        <v>1478</v>
      </c>
      <c r="C1855" s="138" t="s">
        <v>196</v>
      </c>
      <c r="D1855" s="138" t="s">
        <v>1481</v>
      </c>
      <c r="E1855" s="138" t="s">
        <v>1480</v>
      </c>
      <c r="F1855" s="138"/>
      <c r="G1855" s="138" t="s">
        <v>345</v>
      </c>
      <c r="H1855" s="138">
        <v>1</v>
      </c>
      <c r="I1855" s="138" t="s">
        <v>195</v>
      </c>
      <c r="J1855" s="138">
        <v>2020</v>
      </c>
      <c r="K1855" s="139">
        <v>0.04</v>
      </c>
    </row>
    <row r="1856" spans="1:11" x14ac:dyDescent="0.25">
      <c r="A1856" s="138" t="s">
        <v>1477</v>
      </c>
      <c r="B1856" s="138" t="s">
        <v>1478</v>
      </c>
      <c r="C1856" s="138" t="s">
        <v>196</v>
      </c>
      <c r="D1856" s="138" t="s">
        <v>1481</v>
      </c>
      <c r="E1856" s="138" t="s">
        <v>1480</v>
      </c>
      <c r="F1856" s="138"/>
      <c r="G1856" s="138" t="s">
        <v>345</v>
      </c>
      <c r="H1856" s="138">
        <v>1</v>
      </c>
      <c r="I1856" s="138" t="s">
        <v>195</v>
      </c>
      <c r="J1856" s="138">
        <v>2030</v>
      </c>
      <c r="K1856" s="139">
        <v>0.04</v>
      </c>
    </row>
    <row r="1857" spans="1:11" x14ac:dyDescent="0.25">
      <c r="A1857" s="138" t="s">
        <v>1477</v>
      </c>
      <c r="B1857" s="138" t="s">
        <v>1478</v>
      </c>
      <c r="C1857" s="138" t="s">
        <v>196</v>
      </c>
      <c r="D1857" s="138" t="s">
        <v>1481</v>
      </c>
      <c r="E1857" s="138" t="s">
        <v>1480</v>
      </c>
      <c r="F1857" s="138"/>
      <c r="G1857" s="138" t="s">
        <v>345</v>
      </c>
      <c r="H1857" s="138">
        <v>1</v>
      </c>
      <c r="I1857" s="138" t="s">
        <v>195</v>
      </c>
      <c r="J1857" s="138">
        <v>2040</v>
      </c>
      <c r="K1857" s="139">
        <v>0.04</v>
      </c>
    </row>
    <row r="1858" spans="1:11" x14ac:dyDescent="0.25">
      <c r="A1858" s="138" t="s">
        <v>1477</v>
      </c>
      <c r="B1858" s="138" t="s">
        <v>1478</v>
      </c>
      <c r="C1858" s="138" t="s">
        <v>196</v>
      </c>
      <c r="D1858" s="138" t="s">
        <v>1481</v>
      </c>
      <c r="E1858" s="138" t="s">
        <v>1480</v>
      </c>
      <c r="F1858" s="138"/>
      <c r="G1858" s="138" t="s">
        <v>345</v>
      </c>
      <c r="H1858" s="138">
        <v>1</v>
      </c>
      <c r="I1858" s="138" t="s">
        <v>195</v>
      </c>
      <c r="J1858" s="138">
        <v>2050</v>
      </c>
      <c r="K1858" s="139">
        <v>0.04</v>
      </c>
    </row>
    <row r="1859" spans="1:11" x14ac:dyDescent="0.25">
      <c r="A1859" s="138" t="s">
        <v>1477</v>
      </c>
      <c r="B1859" s="138" t="s">
        <v>1478</v>
      </c>
      <c r="C1859" s="138" t="s">
        <v>196</v>
      </c>
      <c r="D1859" s="138" t="s">
        <v>1454</v>
      </c>
      <c r="E1859" s="138" t="s">
        <v>1354</v>
      </c>
      <c r="F1859" s="138"/>
      <c r="G1859" s="138" t="s">
        <v>1455</v>
      </c>
      <c r="H1859" s="138">
        <v>1</v>
      </c>
      <c r="I1859" s="138" t="s">
        <v>990</v>
      </c>
      <c r="J1859" s="138">
        <v>2020</v>
      </c>
      <c r="K1859" s="139">
        <v>0.93</v>
      </c>
    </row>
    <row r="1860" spans="1:11" x14ac:dyDescent="0.25">
      <c r="A1860" s="138" t="s">
        <v>1477</v>
      </c>
      <c r="B1860" s="138" t="s">
        <v>1478</v>
      </c>
      <c r="C1860" s="138" t="s">
        <v>196</v>
      </c>
      <c r="D1860" s="138" t="s">
        <v>1454</v>
      </c>
      <c r="E1860" s="138" t="s">
        <v>1354</v>
      </c>
      <c r="F1860" s="138"/>
      <c r="G1860" s="138" t="s">
        <v>1455</v>
      </c>
      <c r="H1860" s="138">
        <v>1</v>
      </c>
      <c r="I1860" s="138" t="s">
        <v>990</v>
      </c>
      <c r="J1860" s="138">
        <v>2050</v>
      </c>
      <c r="K1860" s="139">
        <v>0.93</v>
      </c>
    </row>
    <row r="1861" spans="1:11" x14ac:dyDescent="0.25">
      <c r="A1861" s="138" t="s">
        <v>1477</v>
      </c>
      <c r="B1861" s="138" t="s">
        <v>1478</v>
      </c>
      <c r="C1861" s="138" t="s">
        <v>196</v>
      </c>
      <c r="D1861" s="138" t="s">
        <v>1454</v>
      </c>
      <c r="E1861" s="138" t="s">
        <v>1354</v>
      </c>
      <c r="F1861" s="138"/>
      <c r="G1861" s="138" t="s">
        <v>1455</v>
      </c>
      <c r="H1861" s="138">
        <v>1</v>
      </c>
      <c r="I1861" s="138" t="s">
        <v>991</v>
      </c>
      <c r="J1861" s="138">
        <v>2020</v>
      </c>
      <c r="K1861" s="139">
        <v>1.07</v>
      </c>
    </row>
    <row r="1862" spans="1:11" x14ac:dyDescent="0.25">
      <c r="A1862" s="138" t="s">
        <v>1477</v>
      </c>
      <c r="B1862" s="138" t="s">
        <v>1478</v>
      </c>
      <c r="C1862" s="138" t="s">
        <v>196</v>
      </c>
      <c r="D1862" s="138" t="s">
        <v>1454</v>
      </c>
      <c r="E1862" s="138" t="s">
        <v>1354</v>
      </c>
      <c r="F1862" s="138"/>
      <c r="G1862" s="138" t="s">
        <v>1455</v>
      </c>
      <c r="H1862" s="138">
        <v>1</v>
      </c>
      <c r="I1862" s="138" t="s">
        <v>991</v>
      </c>
      <c r="J1862" s="138">
        <v>2050</v>
      </c>
      <c r="K1862" s="139">
        <v>1.07</v>
      </c>
    </row>
    <row r="1863" spans="1:11" x14ac:dyDescent="0.25">
      <c r="A1863" s="138" t="s">
        <v>1477</v>
      </c>
      <c r="B1863" s="138" t="s">
        <v>1478</v>
      </c>
      <c r="C1863" s="138" t="s">
        <v>196</v>
      </c>
      <c r="D1863" s="138" t="s">
        <v>1454</v>
      </c>
      <c r="E1863" s="138" t="s">
        <v>1354</v>
      </c>
      <c r="F1863" s="138"/>
      <c r="G1863" s="138" t="s">
        <v>1455</v>
      </c>
      <c r="H1863" s="138">
        <v>1</v>
      </c>
      <c r="I1863" s="138" t="s">
        <v>195</v>
      </c>
      <c r="J1863" s="138">
        <v>2015</v>
      </c>
      <c r="K1863" s="139">
        <v>4.3999999999999997E-2</v>
      </c>
    </row>
    <row r="1864" spans="1:11" x14ac:dyDescent="0.25">
      <c r="A1864" s="138" t="s">
        <v>1477</v>
      </c>
      <c r="B1864" s="138" t="s">
        <v>1478</v>
      </c>
      <c r="C1864" s="138" t="s">
        <v>196</v>
      </c>
      <c r="D1864" s="138" t="s">
        <v>1454</v>
      </c>
      <c r="E1864" s="138" t="s">
        <v>1354</v>
      </c>
      <c r="F1864" s="138"/>
      <c r="G1864" s="138" t="s">
        <v>1455</v>
      </c>
      <c r="H1864" s="138">
        <v>1</v>
      </c>
      <c r="I1864" s="138" t="s">
        <v>195</v>
      </c>
      <c r="J1864" s="138">
        <v>2020</v>
      </c>
      <c r="K1864" s="139">
        <v>4.3999999999999997E-2</v>
      </c>
    </row>
    <row r="1865" spans="1:11" x14ac:dyDescent="0.25">
      <c r="A1865" s="138" t="s">
        <v>1477</v>
      </c>
      <c r="B1865" s="138" t="s">
        <v>1478</v>
      </c>
      <c r="C1865" s="138" t="s">
        <v>196</v>
      </c>
      <c r="D1865" s="138" t="s">
        <v>1454</v>
      </c>
      <c r="E1865" s="138" t="s">
        <v>1354</v>
      </c>
      <c r="F1865" s="138"/>
      <c r="G1865" s="138" t="s">
        <v>1455</v>
      </c>
      <c r="H1865" s="138">
        <v>1</v>
      </c>
      <c r="I1865" s="138" t="s">
        <v>195</v>
      </c>
      <c r="J1865" s="138">
        <v>2030</v>
      </c>
      <c r="K1865" s="139">
        <v>4.3999999999999997E-2</v>
      </c>
    </row>
    <row r="1866" spans="1:11" x14ac:dyDescent="0.25">
      <c r="A1866" s="138" t="s">
        <v>1477</v>
      </c>
      <c r="B1866" s="138" t="s">
        <v>1478</v>
      </c>
      <c r="C1866" s="138" t="s">
        <v>196</v>
      </c>
      <c r="D1866" s="138" t="s">
        <v>1454</v>
      </c>
      <c r="E1866" s="138" t="s">
        <v>1354</v>
      </c>
      <c r="F1866" s="138"/>
      <c r="G1866" s="138" t="s">
        <v>1455</v>
      </c>
      <c r="H1866" s="138">
        <v>1</v>
      </c>
      <c r="I1866" s="138" t="s">
        <v>195</v>
      </c>
      <c r="J1866" s="138">
        <v>2040</v>
      </c>
      <c r="K1866" s="139">
        <v>4.3999999999999997E-2</v>
      </c>
    </row>
    <row r="1867" spans="1:11" x14ac:dyDescent="0.25">
      <c r="A1867" s="138" t="s">
        <v>1477</v>
      </c>
      <c r="B1867" s="138" t="s">
        <v>1478</v>
      </c>
      <c r="C1867" s="138" t="s">
        <v>196</v>
      </c>
      <c r="D1867" s="138" t="s">
        <v>1454</v>
      </c>
      <c r="E1867" s="138" t="s">
        <v>1354</v>
      </c>
      <c r="F1867" s="138"/>
      <c r="G1867" s="138" t="s">
        <v>1455</v>
      </c>
      <c r="H1867" s="138">
        <v>1</v>
      </c>
      <c r="I1867" s="138" t="s">
        <v>195</v>
      </c>
      <c r="J1867" s="138">
        <v>2050</v>
      </c>
      <c r="K1867" s="139">
        <v>4.3999999999999997E-2</v>
      </c>
    </row>
    <row r="1868" spans="1:11" x14ac:dyDescent="0.25">
      <c r="A1868" s="138" t="s">
        <v>1477</v>
      </c>
      <c r="B1868" s="138" t="s">
        <v>1478</v>
      </c>
      <c r="C1868" s="138" t="s">
        <v>196</v>
      </c>
      <c r="D1868" s="138" t="s">
        <v>1456</v>
      </c>
      <c r="E1868" s="138" t="s">
        <v>1354</v>
      </c>
      <c r="F1868" s="138"/>
      <c r="G1868" s="138" t="s">
        <v>1452</v>
      </c>
      <c r="H1868" s="138">
        <v>1</v>
      </c>
      <c r="I1868" s="138" t="s">
        <v>990</v>
      </c>
      <c r="J1868" s="138">
        <v>2020</v>
      </c>
      <c r="K1868" s="139">
        <v>0.5</v>
      </c>
    </row>
    <row r="1869" spans="1:11" x14ac:dyDescent="0.25">
      <c r="A1869" s="138" t="s">
        <v>1477</v>
      </c>
      <c r="B1869" s="138" t="s">
        <v>1478</v>
      </c>
      <c r="C1869" s="138" t="s">
        <v>196</v>
      </c>
      <c r="D1869" s="138" t="s">
        <v>1456</v>
      </c>
      <c r="E1869" s="138" t="s">
        <v>1354</v>
      </c>
      <c r="F1869" s="138"/>
      <c r="G1869" s="138" t="s">
        <v>1452</v>
      </c>
      <c r="H1869" s="138">
        <v>1</v>
      </c>
      <c r="I1869" s="138" t="s">
        <v>990</v>
      </c>
      <c r="J1869" s="138">
        <v>2050</v>
      </c>
      <c r="K1869" s="139">
        <v>0.5</v>
      </c>
    </row>
    <row r="1870" spans="1:11" x14ac:dyDescent="0.25">
      <c r="A1870" s="138" t="s">
        <v>1477</v>
      </c>
      <c r="B1870" s="138" t="s">
        <v>1478</v>
      </c>
      <c r="C1870" s="138" t="s">
        <v>196</v>
      </c>
      <c r="D1870" s="138" t="s">
        <v>1456</v>
      </c>
      <c r="E1870" s="138" t="s">
        <v>1354</v>
      </c>
      <c r="F1870" s="138"/>
      <c r="G1870" s="138" t="s">
        <v>1452</v>
      </c>
      <c r="H1870" s="138">
        <v>1</v>
      </c>
      <c r="I1870" s="138" t="s">
        <v>991</v>
      </c>
      <c r="J1870" s="138">
        <v>2020</v>
      </c>
      <c r="K1870" s="139">
        <v>0.5</v>
      </c>
    </row>
    <row r="1871" spans="1:11" x14ac:dyDescent="0.25">
      <c r="A1871" s="138" t="s">
        <v>1477</v>
      </c>
      <c r="B1871" s="138" t="s">
        <v>1478</v>
      </c>
      <c r="C1871" s="138" t="s">
        <v>196</v>
      </c>
      <c r="D1871" s="138" t="s">
        <v>1456</v>
      </c>
      <c r="E1871" s="138" t="s">
        <v>1354</v>
      </c>
      <c r="F1871" s="138"/>
      <c r="G1871" s="138" t="s">
        <v>1452</v>
      </c>
      <c r="H1871" s="138">
        <v>1</v>
      </c>
      <c r="I1871" s="138" t="s">
        <v>991</v>
      </c>
      <c r="J1871" s="138">
        <v>2050</v>
      </c>
      <c r="K1871" s="139">
        <v>0.5</v>
      </c>
    </row>
    <row r="1872" spans="1:11" x14ac:dyDescent="0.25">
      <c r="A1872" s="138" t="s">
        <v>1477</v>
      </c>
      <c r="B1872" s="138" t="s">
        <v>1478</v>
      </c>
      <c r="C1872" s="138" t="s">
        <v>196</v>
      </c>
      <c r="D1872" s="138" t="s">
        <v>1456</v>
      </c>
      <c r="E1872" s="138" t="s">
        <v>1354</v>
      </c>
      <c r="F1872" s="138"/>
      <c r="G1872" s="138" t="s">
        <v>1452</v>
      </c>
      <c r="H1872" s="138">
        <v>1</v>
      </c>
      <c r="I1872" s="138" t="s">
        <v>195</v>
      </c>
      <c r="J1872" s="138">
        <v>2015</v>
      </c>
      <c r="K1872" s="139">
        <v>4.3999999999999997E-2</v>
      </c>
    </row>
    <row r="1873" spans="1:11" x14ac:dyDescent="0.25">
      <c r="A1873" s="138" t="s">
        <v>1477</v>
      </c>
      <c r="B1873" s="138" t="s">
        <v>1478</v>
      </c>
      <c r="C1873" s="138" t="s">
        <v>196</v>
      </c>
      <c r="D1873" s="138" t="s">
        <v>1456</v>
      </c>
      <c r="E1873" s="138" t="s">
        <v>1354</v>
      </c>
      <c r="F1873" s="138"/>
      <c r="G1873" s="138" t="s">
        <v>1452</v>
      </c>
      <c r="H1873" s="138">
        <v>1</v>
      </c>
      <c r="I1873" s="138" t="s">
        <v>195</v>
      </c>
      <c r="J1873" s="138">
        <v>2020</v>
      </c>
      <c r="K1873" s="139">
        <v>0.04</v>
      </c>
    </row>
    <row r="1874" spans="1:11" x14ac:dyDescent="0.25">
      <c r="A1874" s="138" t="s">
        <v>1477</v>
      </c>
      <c r="B1874" s="138" t="s">
        <v>1478</v>
      </c>
      <c r="C1874" s="138" t="s">
        <v>196</v>
      </c>
      <c r="D1874" s="138" t="s">
        <v>1456</v>
      </c>
      <c r="E1874" s="138" t="s">
        <v>1354</v>
      </c>
      <c r="F1874" s="138"/>
      <c r="G1874" s="138" t="s">
        <v>1452</v>
      </c>
      <c r="H1874" s="138">
        <v>1</v>
      </c>
      <c r="I1874" s="138" t="s">
        <v>195</v>
      </c>
      <c r="J1874" s="138">
        <v>2030</v>
      </c>
      <c r="K1874" s="139">
        <v>3.5999999999999997E-2</v>
      </c>
    </row>
    <row r="1875" spans="1:11" x14ac:dyDescent="0.25">
      <c r="A1875" s="138" t="s">
        <v>1477</v>
      </c>
      <c r="B1875" s="138" t="s">
        <v>1478</v>
      </c>
      <c r="C1875" s="138" t="s">
        <v>196</v>
      </c>
      <c r="D1875" s="138" t="s">
        <v>1456</v>
      </c>
      <c r="E1875" s="138" t="s">
        <v>1354</v>
      </c>
      <c r="F1875" s="138"/>
      <c r="G1875" s="138" t="s">
        <v>1452</v>
      </c>
      <c r="H1875" s="138">
        <v>1</v>
      </c>
      <c r="I1875" s="138" t="s">
        <v>195</v>
      </c>
      <c r="J1875" s="138">
        <v>2040</v>
      </c>
      <c r="K1875" s="139">
        <v>3.4000000000000002E-2</v>
      </c>
    </row>
    <row r="1876" spans="1:11" x14ac:dyDescent="0.25">
      <c r="A1876" s="138" t="s">
        <v>1477</v>
      </c>
      <c r="B1876" s="138" t="s">
        <v>1478</v>
      </c>
      <c r="C1876" s="138" t="s">
        <v>196</v>
      </c>
      <c r="D1876" s="138" t="s">
        <v>1456</v>
      </c>
      <c r="E1876" s="138" t="s">
        <v>1354</v>
      </c>
      <c r="F1876" s="138"/>
      <c r="G1876" s="138" t="s">
        <v>1452</v>
      </c>
      <c r="H1876" s="138">
        <v>1</v>
      </c>
      <c r="I1876" s="138" t="s">
        <v>195</v>
      </c>
      <c r="J1876" s="138">
        <v>2050</v>
      </c>
      <c r="K1876" s="139">
        <v>3.2000000000000001E-2</v>
      </c>
    </row>
    <row r="1877" spans="1:11" x14ac:dyDescent="0.25">
      <c r="A1877" s="138" t="s">
        <v>1477</v>
      </c>
      <c r="B1877" s="138" t="s">
        <v>1478</v>
      </c>
      <c r="C1877" s="138" t="s">
        <v>196</v>
      </c>
      <c r="D1877" s="138" t="s">
        <v>355</v>
      </c>
      <c r="E1877" s="138" t="s">
        <v>1295</v>
      </c>
      <c r="F1877" s="138"/>
      <c r="G1877" s="138"/>
      <c r="H1877" s="138"/>
      <c r="I1877" s="138" t="s">
        <v>195</v>
      </c>
      <c r="J1877" s="138">
        <v>2015</v>
      </c>
      <c r="K1877" s="139">
        <v>2</v>
      </c>
    </row>
    <row r="1878" spans="1:11" x14ac:dyDescent="0.25">
      <c r="A1878" s="138" t="s">
        <v>1477</v>
      </c>
      <c r="B1878" s="138" t="s">
        <v>1478</v>
      </c>
      <c r="C1878" s="138" t="s">
        <v>196</v>
      </c>
      <c r="D1878" s="138" t="s">
        <v>355</v>
      </c>
      <c r="E1878" s="138" t="s">
        <v>1295</v>
      </c>
      <c r="F1878" s="138"/>
      <c r="G1878" s="138"/>
      <c r="H1878" s="138"/>
      <c r="I1878" s="138" t="s">
        <v>195</v>
      </c>
      <c r="J1878" s="138">
        <v>2020</v>
      </c>
      <c r="K1878" s="139">
        <v>2</v>
      </c>
    </row>
    <row r="1879" spans="1:11" x14ac:dyDescent="0.25">
      <c r="A1879" s="138" t="s">
        <v>1477</v>
      </c>
      <c r="B1879" s="138" t="s">
        <v>1478</v>
      </c>
      <c r="C1879" s="138" t="s">
        <v>196</v>
      </c>
      <c r="D1879" s="138" t="s">
        <v>355</v>
      </c>
      <c r="E1879" s="138" t="s">
        <v>1295</v>
      </c>
      <c r="F1879" s="138"/>
      <c r="G1879" s="138"/>
      <c r="H1879" s="138"/>
      <c r="I1879" s="138" t="s">
        <v>195</v>
      </c>
      <c r="J1879" s="138">
        <v>2030</v>
      </c>
      <c r="K1879" s="139">
        <v>2</v>
      </c>
    </row>
    <row r="1880" spans="1:11" x14ac:dyDescent="0.25">
      <c r="A1880" s="138" t="s">
        <v>1477</v>
      </c>
      <c r="B1880" s="138" t="s">
        <v>1478</v>
      </c>
      <c r="C1880" s="138" t="s">
        <v>196</v>
      </c>
      <c r="D1880" s="138" t="s">
        <v>355</v>
      </c>
      <c r="E1880" s="138" t="s">
        <v>1295</v>
      </c>
      <c r="F1880" s="138"/>
      <c r="G1880" s="138"/>
      <c r="H1880" s="138"/>
      <c r="I1880" s="138" t="s">
        <v>195</v>
      </c>
      <c r="J1880" s="138">
        <v>2040</v>
      </c>
      <c r="K1880" s="139">
        <v>2</v>
      </c>
    </row>
    <row r="1881" spans="1:11" x14ac:dyDescent="0.25">
      <c r="A1881" s="138" t="s">
        <v>1477</v>
      </c>
      <c r="B1881" s="138" t="s">
        <v>1478</v>
      </c>
      <c r="C1881" s="138" t="s">
        <v>196</v>
      </c>
      <c r="D1881" s="138" t="s">
        <v>355</v>
      </c>
      <c r="E1881" s="138" t="s">
        <v>1295</v>
      </c>
      <c r="F1881" s="138"/>
      <c r="G1881" s="138"/>
      <c r="H1881" s="138"/>
      <c r="I1881" s="138" t="s">
        <v>195</v>
      </c>
      <c r="J1881" s="138">
        <v>2050</v>
      </c>
      <c r="K1881" s="139">
        <v>2</v>
      </c>
    </row>
    <row r="1882" spans="1:11" x14ac:dyDescent="0.25">
      <c r="A1882" s="138" t="s">
        <v>1477</v>
      </c>
      <c r="B1882" s="138" t="s">
        <v>1478</v>
      </c>
      <c r="C1882" s="138" t="s">
        <v>196</v>
      </c>
      <c r="D1882" s="138" t="s">
        <v>216</v>
      </c>
      <c r="E1882" s="138" t="s">
        <v>203</v>
      </c>
      <c r="F1882" s="138"/>
      <c r="G1882" s="138"/>
      <c r="H1882" s="138"/>
      <c r="I1882" s="138" t="s">
        <v>195</v>
      </c>
      <c r="J1882" s="138">
        <v>2015</v>
      </c>
      <c r="K1882" s="139">
        <v>25</v>
      </c>
    </row>
    <row r="1883" spans="1:11" x14ac:dyDescent="0.25">
      <c r="A1883" s="138" t="s">
        <v>1477</v>
      </c>
      <c r="B1883" s="138" t="s">
        <v>1478</v>
      </c>
      <c r="C1883" s="138" t="s">
        <v>196</v>
      </c>
      <c r="D1883" s="138" t="s">
        <v>216</v>
      </c>
      <c r="E1883" s="138" t="s">
        <v>203</v>
      </c>
      <c r="F1883" s="138"/>
      <c r="G1883" s="138"/>
      <c r="H1883" s="138"/>
      <c r="I1883" s="138" t="s">
        <v>195</v>
      </c>
      <c r="J1883" s="138">
        <v>2020</v>
      </c>
      <c r="K1883" s="139">
        <v>25</v>
      </c>
    </row>
    <row r="1884" spans="1:11" x14ac:dyDescent="0.25">
      <c r="A1884" s="138" t="s">
        <v>1477</v>
      </c>
      <c r="B1884" s="138" t="s">
        <v>1478</v>
      </c>
      <c r="C1884" s="138" t="s">
        <v>196</v>
      </c>
      <c r="D1884" s="138" t="s">
        <v>216</v>
      </c>
      <c r="E1884" s="138" t="s">
        <v>203</v>
      </c>
      <c r="F1884" s="138"/>
      <c r="G1884" s="138"/>
      <c r="H1884" s="138"/>
      <c r="I1884" s="138" t="s">
        <v>195</v>
      </c>
      <c r="J1884" s="138">
        <v>2030</v>
      </c>
      <c r="K1884" s="139">
        <v>25</v>
      </c>
    </row>
    <row r="1885" spans="1:11" x14ac:dyDescent="0.25">
      <c r="A1885" s="138" t="s">
        <v>1477</v>
      </c>
      <c r="B1885" s="138" t="s">
        <v>1478</v>
      </c>
      <c r="C1885" s="138" t="s">
        <v>196</v>
      </c>
      <c r="D1885" s="138" t="s">
        <v>216</v>
      </c>
      <c r="E1885" s="138" t="s">
        <v>203</v>
      </c>
      <c r="F1885" s="138"/>
      <c r="G1885" s="138"/>
      <c r="H1885" s="138"/>
      <c r="I1885" s="138" t="s">
        <v>195</v>
      </c>
      <c r="J1885" s="138">
        <v>2040</v>
      </c>
      <c r="K1885" s="139">
        <v>25</v>
      </c>
    </row>
    <row r="1886" spans="1:11" x14ac:dyDescent="0.25">
      <c r="A1886" s="138" t="s">
        <v>1477</v>
      </c>
      <c r="B1886" s="138" t="s">
        <v>1478</v>
      </c>
      <c r="C1886" s="138" t="s">
        <v>196</v>
      </c>
      <c r="D1886" s="138" t="s">
        <v>216</v>
      </c>
      <c r="E1886" s="138" t="s">
        <v>203</v>
      </c>
      <c r="F1886" s="138"/>
      <c r="G1886" s="138"/>
      <c r="H1886" s="138"/>
      <c r="I1886" s="138" t="s">
        <v>195</v>
      </c>
      <c r="J1886" s="138">
        <v>2050</v>
      </c>
      <c r="K1886" s="139">
        <v>25</v>
      </c>
    </row>
    <row r="1887" spans="1:11" x14ac:dyDescent="0.25">
      <c r="A1887" s="138" t="s">
        <v>1477</v>
      </c>
      <c r="B1887" s="138" t="s">
        <v>1478</v>
      </c>
      <c r="C1887" s="138" t="s">
        <v>196</v>
      </c>
      <c r="D1887" s="138" t="s">
        <v>1457</v>
      </c>
      <c r="E1887" s="138" t="s">
        <v>1360</v>
      </c>
      <c r="F1887" s="138"/>
      <c r="G1887" s="138" t="s">
        <v>200</v>
      </c>
      <c r="H1887" s="138">
        <v>1</v>
      </c>
      <c r="I1887" s="138" t="s">
        <v>990</v>
      </c>
      <c r="J1887" s="138">
        <v>2020</v>
      </c>
      <c r="K1887" s="139">
        <v>0.5</v>
      </c>
    </row>
    <row r="1888" spans="1:11" x14ac:dyDescent="0.25">
      <c r="A1888" s="138" t="s">
        <v>1477</v>
      </c>
      <c r="B1888" s="138" t="s">
        <v>1478</v>
      </c>
      <c r="C1888" s="138" t="s">
        <v>196</v>
      </c>
      <c r="D1888" s="138" t="s">
        <v>1457</v>
      </c>
      <c r="E1888" s="138" t="s">
        <v>1360</v>
      </c>
      <c r="F1888" s="138"/>
      <c r="G1888" s="138" t="s">
        <v>200</v>
      </c>
      <c r="H1888" s="138">
        <v>1</v>
      </c>
      <c r="I1888" s="138" t="s">
        <v>990</v>
      </c>
      <c r="J1888" s="138">
        <v>2050</v>
      </c>
      <c r="K1888" s="139">
        <v>0.5</v>
      </c>
    </row>
    <row r="1889" spans="1:11" x14ac:dyDescent="0.25">
      <c r="A1889" s="138" t="s">
        <v>1477</v>
      </c>
      <c r="B1889" s="138" t="s">
        <v>1478</v>
      </c>
      <c r="C1889" s="138" t="s">
        <v>196</v>
      </c>
      <c r="D1889" s="138" t="s">
        <v>1457</v>
      </c>
      <c r="E1889" s="138" t="s">
        <v>1360</v>
      </c>
      <c r="F1889" s="138"/>
      <c r="G1889" s="138" t="s">
        <v>200</v>
      </c>
      <c r="H1889" s="138">
        <v>1</v>
      </c>
      <c r="I1889" s="138" t="s">
        <v>991</v>
      </c>
      <c r="J1889" s="138">
        <v>2020</v>
      </c>
      <c r="K1889" s="139">
        <v>2</v>
      </c>
    </row>
    <row r="1890" spans="1:11" x14ac:dyDescent="0.25">
      <c r="A1890" s="138" t="s">
        <v>1477</v>
      </c>
      <c r="B1890" s="138" t="s">
        <v>1478</v>
      </c>
      <c r="C1890" s="138" t="s">
        <v>196</v>
      </c>
      <c r="D1890" s="138" t="s">
        <v>1457</v>
      </c>
      <c r="E1890" s="138" t="s">
        <v>1360</v>
      </c>
      <c r="F1890" s="138"/>
      <c r="G1890" s="138" t="s">
        <v>200</v>
      </c>
      <c r="H1890" s="138">
        <v>1</v>
      </c>
      <c r="I1890" s="138" t="s">
        <v>991</v>
      </c>
      <c r="J1890" s="138">
        <v>2050</v>
      </c>
      <c r="K1890" s="139">
        <v>2</v>
      </c>
    </row>
    <row r="1891" spans="1:11" x14ac:dyDescent="0.25">
      <c r="A1891" s="138" t="s">
        <v>1477</v>
      </c>
      <c r="B1891" s="138" t="s">
        <v>1478</v>
      </c>
      <c r="C1891" s="138" t="s">
        <v>196</v>
      </c>
      <c r="D1891" s="138" t="s">
        <v>1457</v>
      </c>
      <c r="E1891" s="138" t="s">
        <v>1360</v>
      </c>
      <c r="F1891" s="138"/>
      <c r="G1891" s="138" t="s">
        <v>200</v>
      </c>
      <c r="H1891" s="138">
        <v>1</v>
      </c>
      <c r="I1891" s="138" t="s">
        <v>195</v>
      </c>
      <c r="J1891" s="138">
        <v>2015</v>
      </c>
      <c r="K1891" s="139">
        <v>50</v>
      </c>
    </row>
    <row r="1892" spans="1:11" x14ac:dyDescent="0.25">
      <c r="A1892" s="138" t="s">
        <v>1477</v>
      </c>
      <c r="B1892" s="138" t="s">
        <v>1478</v>
      </c>
      <c r="C1892" s="138" t="s">
        <v>196</v>
      </c>
      <c r="D1892" s="138" t="s">
        <v>1457</v>
      </c>
      <c r="E1892" s="138" t="s">
        <v>1360</v>
      </c>
      <c r="F1892" s="138"/>
      <c r="G1892" s="138" t="s">
        <v>200</v>
      </c>
      <c r="H1892" s="138">
        <v>1</v>
      </c>
      <c r="I1892" s="138" t="s">
        <v>195</v>
      </c>
      <c r="J1892" s="138">
        <v>2020</v>
      </c>
      <c r="K1892" s="139">
        <v>50</v>
      </c>
    </row>
    <row r="1893" spans="1:11" x14ac:dyDescent="0.25">
      <c r="A1893" s="138" t="s">
        <v>1477</v>
      </c>
      <c r="B1893" s="138" t="s">
        <v>1478</v>
      </c>
      <c r="C1893" s="138" t="s">
        <v>196</v>
      </c>
      <c r="D1893" s="138" t="s">
        <v>1457</v>
      </c>
      <c r="E1893" s="138" t="s">
        <v>1360</v>
      </c>
      <c r="F1893" s="138"/>
      <c r="G1893" s="138" t="s">
        <v>200</v>
      </c>
      <c r="H1893" s="138">
        <v>1</v>
      </c>
      <c r="I1893" s="138" t="s">
        <v>195</v>
      </c>
      <c r="J1893" s="138">
        <v>2030</v>
      </c>
      <c r="K1893" s="139">
        <v>50</v>
      </c>
    </row>
    <row r="1894" spans="1:11" x14ac:dyDescent="0.25">
      <c r="A1894" s="138" t="s">
        <v>1477</v>
      </c>
      <c r="B1894" s="138" t="s">
        <v>1478</v>
      </c>
      <c r="C1894" s="138" t="s">
        <v>196</v>
      </c>
      <c r="D1894" s="138" t="s">
        <v>1457</v>
      </c>
      <c r="E1894" s="138" t="s">
        <v>1360</v>
      </c>
      <c r="F1894" s="138"/>
      <c r="G1894" s="138" t="s">
        <v>200</v>
      </c>
      <c r="H1894" s="138">
        <v>1</v>
      </c>
      <c r="I1894" s="138" t="s">
        <v>195</v>
      </c>
      <c r="J1894" s="138">
        <v>2040</v>
      </c>
      <c r="K1894" s="139">
        <v>50</v>
      </c>
    </row>
    <row r="1895" spans="1:11" x14ac:dyDescent="0.25">
      <c r="A1895" s="138" t="s">
        <v>1477</v>
      </c>
      <c r="B1895" s="138" t="s">
        <v>1478</v>
      </c>
      <c r="C1895" s="138" t="s">
        <v>196</v>
      </c>
      <c r="D1895" s="138" t="s">
        <v>1457</v>
      </c>
      <c r="E1895" s="138" t="s">
        <v>1360</v>
      </c>
      <c r="F1895" s="138"/>
      <c r="G1895" s="138" t="s">
        <v>200</v>
      </c>
      <c r="H1895" s="138">
        <v>1</v>
      </c>
      <c r="I1895" s="138" t="s">
        <v>195</v>
      </c>
      <c r="J1895" s="138">
        <v>2050</v>
      </c>
      <c r="K1895" s="139">
        <v>50</v>
      </c>
    </row>
    <row r="1896" spans="1:11" x14ac:dyDescent="0.25">
      <c r="A1896" s="138" t="s">
        <v>1477</v>
      </c>
      <c r="B1896" s="138" t="s">
        <v>1478</v>
      </c>
      <c r="C1896" s="138" t="s">
        <v>196</v>
      </c>
      <c r="D1896" s="138" t="s">
        <v>1482</v>
      </c>
      <c r="E1896" s="138" t="s">
        <v>1483</v>
      </c>
      <c r="F1896" s="138"/>
      <c r="G1896" s="138" t="s">
        <v>596</v>
      </c>
      <c r="H1896" s="138"/>
      <c r="I1896" s="138" t="s">
        <v>990</v>
      </c>
      <c r="J1896" s="138">
        <v>2020</v>
      </c>
      <c r="K1896" s="139">
        <v>0.5</v>
      </c>
    </row>
    <row r="1897" spans="1:11" x14ac:dyDescent="0.25">
      <c r="A1897" s="138" t="s">
        <v>1477</v>
      </c>
      <c r="B1897" s="138" t="s">
        <v>1478</v>
      </c>
      <c r="C1897" s="138" t="s">
        <v>196</v>
      </c>
      <c r="D1897" s="138" t="s">
        <v>1482</v>
      </c>
      <c r="E1897" s="138" t="s">
        <v>1483</v>
      </c>
      <c r="F1897" s="138"/>
      <c r="G1897" s="138" t="s">
        <v>596</v>
      </c>
      <c r="H1897" s="138"/>
      <c r="I1897" s="138" t="s">
        <v>990</v>
      </c>
      <c r="J1897" s="138">
        <v>2050</v>
      </c>
      <c r="K1897" s="139">
        <v>0.5</v>
      </c>
    </row>
    <row r="1898" spans="1:11" x14ac:dyDescent="0.25">
      <c r="A1898" s="138" t="s">
        <v>1477</v>
      </c>
      <c r="B1898" s="138" t="s">
        <v>1478</v>
      </c>
      <c r="C1898" s="138" t="s">
        <v>196</v>
      </c>
      <c r="D1898" s="138" t="s">
        <v>1482</v>
      </c>
      <c r="E1898" s="138" t="s">
        <v>1483</v>
      </c>
      <c r="F1898" s="138"/>
      <c r="G1898" s="138" t="s">
        <v>596</v>
      </c>
      <c r="H1898" s="138"/>
      <c r="I1898" s="138" t="s">
        <v>991</v>
      </c>
      <c r="J1898" s="138">
        <v>2020</v>
      </c>
      <c r="K1898" s="139">
        <v>2</v>
      </c>
    </row>
    <row r="1899" spans="1:11" x14ac:dyDescent="0.25">
      <c r="A1899" s="138" t="s">
        <v>1477</v>
      </c>
      <c r="B1899" s="138" t="s">
        <v>1478</v>
      </c>
      <c r="C1899" s="138" t="s">
        <v>196</v>
      </c>
      <c r="D1899" s="138" t="s">
        <v>1482</v>
      </c>
      <c r="E1899" s="138" t="s">
        <v>1483</v>
      </c>
      <c r="F1899" s="138"/>
      <c r="G1899" s="138" t="s">
        <v>596</v>
      </c>
      <c r="H1899" s="138"/>
      <c r="I1899" s="138" t="s">
        <v>991</v>
      </c>
      <c r="J1899" s="138">
        <v>2050</v>
      </c>
      <c r="K1899" s="139">
        <v>2</v>
      </c>
    </row>
    <row r="1900" spans="1:11" x14ac:dyDescent="0.25">
      <c r="A1900" s="138" t="s">
        <v>1477</v>
      </c>
      <c r="B1900" s="138" t="s">
        <v>1478</v>
      </c>
      <c r="C1900" s="138" t="s">
        <v>196</v>
      </c>
      <c r="D1900" s="138" t="s">
        <v>1482</v>
      </c>
      <c r="E1900" s="138" t="s">
        <v>1483</v>
      </c>
      <c r="F1900" s="138"/>
      <c r="G1900" s="138" t="s">
        <v>596</v>
      </c>
      <c r="H1900" s="138"/>
      <c r="I1900" s="138" t="s">
        <v>195</v>
      </c>
      <c r="J1900" s="138">
        <v>2015</v>
      </c>
      <c r="K1900" s="139">
        <v>60</v>
      </c>
    </row>
    <row r="1901" spans="1:11" x14ac:dyDescent="0.25">
      <c r="A1901" s="138" t="s">
        <v>1477</v>
      </c>
      <c r="B1901" s="138" t="s">
        <v>1478</v>
      </c>
      <c r="C1901" s="138" t="s">
        <v>196</v>
      </c>
      <c r="D1901" s="138" t="s">
        <v>1482</v>
      </c>
      <c r="E1901" s="138" t="s">
        <v>1483</v>
      </c>
      <c r="F1901" s="138"/>
      <c r="G1901" s="138" t="s">
        <v>596</v>
      </c>
      <c r="H1901" s="138"/>
      <c r="I1901" s="138" t="s">
        <v>195</v>
      </c>
      <c r="J1901" s="138">
        <v>2020</v>
      </c>
      <c r="K1901" s="139">
        <v>60</v>
      </c>
    </row>
    <row r="1902" spans="1:11" x14ac:dyDescent="0.25">
      <c r="A1902" s="138" t="s">
        <v>1477</v>
      </c>
      <c r="B1902" s="138" t="s">
        <v>1478</v>
      </c>
      <c r="C1902" s="138" t="s">
        <v>196</v>
      </c>
      <c r="D1902" s="138" t="s">
        <v>1482</v>
      </c>
      <c r="E1902" s="138" t="s">
        <v>1483</v>
      </c>
      <c r="F1902" s="138"/>
      <c r="G1902" s="138" t="s">
        <v>596</v>
      </c>
      <c r="H1902" s="138"/>
      <c r="I1902" s="138" t="s">
        <v>195</v>
      </c>
      <c r="J1902" s="138">
        <v>2030</v>
      </c>
      <c r="K1902" s="139">
        <v>60</v>
      </c>
    </row>
    <row r="1903" spans="1:11" x14ac:dyDescent="0.25">
      <c r="A1903" s="138" t="s">
        <v>1477</v>
      </c>
      <c r="B1903" s="138" t="s">
        <v>1478</v>
      </c>
      <c r="C1903" s="138" t="s">
        <v>196</v>
      </c>
      <c r="D1903" s="138" t="s">
        <v>1482</v>
      </c>
      <c r="E1903" s="138" t="s">
        <v>1483</v>
      </c>
      <c r="F1903" s="138"/>
      <c r="G1903" s="138" t="s">
        <v>596</v>
      </c>
      <c r="H1903" s="138"/>
      <c r="I1903" s="138" t="s">
        <v>195</v>
      </c>
      <c r="J1903" s="138">
        <v>2040</v>
      </c>
      <c r="K1903" s="139">
        <v>60</v>
      </c>
    </row>
    <row r="1904" spans="1:11" x14ac:dyDescent="0.25">
      <c r="A1904" s="138" t="s">
        <v>1477</v>
      </c>
      <c r="B1904" s="138" t="s">
        <v>1478</v>
      </c>
      <c r="C1904" s="138" t="s">
        <v>196</v>
      </c>
      <c r="D1904" s="138" t="s">
        <v>1482</v>
      </c>
      <c r="E1904" s="138" t="s">
        <v>1483</v>
      </c>
      <c r="F1904" s="138"/>
      <c r="G1904" s="138" t="s">
        <v>596</v>
      </c>
      <c r="H1904" s="138"/>
      <c r="I1904" s="138" t="s">
        <v>195</v>
      </c>
      <c r="J1904" s="138">
        <v>2050</v>
      </c>
      <c r="K1904" s="139">
        <v>60</v>
      </c>
    </row>
    <row r="1905" spans="1:11" x14ac:dyDescent="0.25">
      <c r="A1905" s="138" t="s">
        <v>1477</v>
      </c>
      <c r="B1905" s="138" t="s">
        <v>1478</v>
      </c>
      <c r="C1905" s="138" t="s">
        <v>196</v>
      </c>
      <c r="D1905" s="138" t="s">
        <v>1459</v>
      </c>
      <c r="E1905" s="138" t="s">
        <v>1354</v>
      </c>
      <c r="F1905" s="138"/>
      <c r="G1905" s="138" t="s">
        <v>1452</v>
      </c>
      <c r="H1905" s="138">
        <v>1</v>
      </c>
      <c r="I1905" s="138" t="s">
        <v>990</v>
      </c>
      <c r="J1905" s="138">
        <v>2020</v>
      </c>
      <c r="K1905" s="139">
        <v>0.99</v>
      </c>
    </row>
    <row r="1906" spans="1:11" x14ac:dyDescent="0.25">
      <c r="A1906" s="138" t="s">
        <v>1477</v>
      </c>
      <c r="B1906" s="138" t="s">
        <v>1478</v>
      </c>
      <c r="C1906" s="138" t="s">
        <v>196</v>
      </c>
      <c r="D1906" s="138" t="s">
        <v>1459</v>
      </c>
      <c r="E1906" s="138" t="s">
        <v>1354</v>
      </c>
      <c r="F1906" s="138"/>
      <c r="G1906" s="138" t="s">
        <v>1452</v>
      </c>
      <c r="H1906" s="138">
        <v>1</v>
      </c>
      <c r="I1906" s="138" t="s">
        <v>990</v>
      </c>
      <c r="J1906" s="138">
        <v>2050</v>
      </c>
      <c r="K1906" s="139">
        <v>0.99</v>
      </c>
    </row>
    <row r="1907" spans="1:11" x14ac:dyDescent="0.25">
      <c r="A1907" s="138" t="s">
        <v>1477</v>
      </c>
      <c r="B1907" s="138" t="s">
        <v>1478</v>
      </c>
      <c r="C1907" s="138" t="s">
        <v>196</v>
      </c>
      <c r="D1907" s="138" t="s">
        <v>1459</v>
      </c>
      <c r="E1907" s="138" t="s">
        <v>1354</v>
      </c>
      <c r="F1907" s="138"/>
      <c r="G1907" s="138" t="s">
        <v>1452</v>
      </c>
      <c r="H1907" s="138">
        <v>1</v>
      </c>
      <c r="I1907" s="138" t="s">
        <v>991</v>
      </c>
      <c r="J1907" s="138">
        <v>2020</v>
      </c>
      <c r="K1907" s="139">
        <v>1.01</v>
      </c>
    </row>
    <row r="1908" spans="1:11" x14ac:dyDescent="0.25">
      <c r="A1908" s="138" t="s">
        <v>1477</v>
      </c>
      <c r="B1908" s="138" t="s">
        <v>1478</v>
      </c>
      <c r="C1908" s="138" t="s">
        <v>196</v>
      </c>
      <c r="D1908" s="138" t="s">
        <v>1459</v>
      </c>
      <c r="E1908" s="138" t="s">
        <v>1354</v>
      </c>
      <c r="F1908" s="138"/>
      <c r="G1908" s="138" t="s">
        <v>1452</v>
      </c>
      <c r="H1908" s="138">
        <v>1</v>
      </c>
      <c r="I1908" s="138" t="s">
        <v>991</v>
      </c>
      <c r="J1908" s="138">
        <v>2050</v>
      </c>
      <c r="K1908" s="139">
        <v>1.01</v>
      </c>
    </row>
    <row r="1909" spans="1:11" x14ac:dyDescent="0.25">
      <c r="A1909" s="138" t="s">
        <v>1477</v>
      </c>
      <c r="B1909" s="138" t="s">
        <v>1478</v>
      </c>
      <c r="C1909" s="138" t="s">
        <v>196</v>
      </c>
      <c r="D1909" s="138" t="s">
        <v>1459</v>
      </c>
      <c r="E1909" s="138" t="s">
        <v>1354</v>
      </c>
      <c r="F1909" s="138"/>
      <c r="G1909" s="138" t="s">
        <v>1452</v>
      </c>
      <c r="H1909" s="138">
        <v>1</v>
      </c>
      <c r="I1909" s="138" t="s">
        <v>195</v>
      </c>
      <c r="J1909" s="138">
        <v>2015</v>
      </c>
      <c r="K1909" s="139">
        <v>0.90600000000000003</v>
      </c>
    </row>
    <row r="1910" spans="1:11" x14ac:dyDescent="0.25">
      <c r="A1910" s="138" t="s">
        <v>1477</v>
      </c>
      <c r="B1910" s="138" t="s">
        <v>1478</v>
      </c>
      <c r="C1910" s="138" t="s">
        <v>196</v>
      </c>
      <c r="D1910" s="138" t="s">
        <v>1459</v>
      </c>
      <c r="E1910" s="138" t="s">
        <v>1354</v>
      </c>
      <c r="F1910" s="138"/>
      <c r="G1910" s="138" t="s">
        <v>1452</v>
      </c>
      <c r="H1910" s="138">
        <v>1</v>
      </c>
      <c r="I1910" s="138" t="s">
        <v>195</v>
      </c>
      <c r="J1910" s="138">
        <v>2020</v>
      </c>
      <c r="K1910" s="139">
        <v>0.90900000000000003</v>
      </c>
    </row>
    <row r="1911" spans="1:11" x14ac:dyDescent="0.25">
      <c r="A1911" s="138" t="s">
        <v>1477</v>
      </c>
      <c r="B1911" s="138" t="s">
        <v>1478</v>
      </c>
      <c r="C1911" s="138" t="s">
        <v>196</v>
      </c>
      <c r="D1911" s="138" t="s">
        <v>1459</v>
      </c>
      <c r="E1911" s="138" t="s">
        <v>1354</v>
      </c>
      <c r="F1911" s="138"/>
      <c r="G1911" s="138" t="s">
        <v>1452</v>
      </c>
      <c r="H1911" s="138">
        <v>1</v>
      </c>
      <c r="I1911" s="138" t="s">
        <v>195</v>
      </c>
      <c r="J1911" s="138">
        <v>2030</v>
      </c>
      <c r="K1911" s="139">
        <v>0.91200000000000003</v>
      </c>
    </row>
    <row r="1912" spans="1:11" x14ac:dyDescent="0.25">
      <c r="A1912" s="138" t="s">
        <v>1477</v>
      </c>
      <c r="B1912" s="138" t="s">
        <v>1478</v>
      </c>
      <c r="C1912" s="138" t="s">
        <v>196</v>
      </c>
      <c r="D1912" s="138" t="s">
        <v>1459</v>
      </c>
      <c r="E1912" s="138" t="s">
        <v>1354</v>
      </c>
      <c r="F1912" s="138"/>
      <c r="G1912" s="138" t="s">
        <v>1452</v>
      </c>
      <c r="H1912" s="138">
        <v>1</v>
      </c>
      <c r="I1912" s="138" t="s">
        <v>195</v>
      </c>
      <c r="J1912" s="138">
        <v>2040</v>
      </c>
      <c r="K1912" s="139">
        <v>0.91200000000000003</v>
      </c>
    </row>
    <row r="1913" spans="1:11" x14ac:dyDescent="0.25">
      <c r="A1913" s="138" t="s">
        <v>1477</v>
      </c>
      <c r="B1913" s="138" t="s">
        <v>1478</v>
      </c>
      <c r="C1913" s="138" t="s">
        <v>196</v>
      </c>
      <c r="D1913" s="138" t="s">
        <v>1459</v>
      </c>
      <c r="E1913" s="138" t="s">
        <v>1354</v>
      </c>
      <c r="F1913" s="138"/>
      <c r="G1913" s="138" t="s">
        <v>1452</v>
      </c>
      <c r="H1913" s="138">
        <v>1</v>
      </c>
      <c r="I1913" s="138" t="s">
        <v>195</v>
      </c>
      <c r="J1913" s="138">
        <v>2050</v>
      </c>
      <c r="K1913" s="139">
        <v>0.91200000000000003</v>
      </c>
    </row>
    <row r="1914" spans="1:11" x14ac:dyDescent="0.25">
      <c r="A1914" s="138" t="s">
        <v>1477</v>
      </c>
      <c r="B1914" s="138" t="s">
        <v>1478</v>
      </c>
      <c r="C1914" s="138" t="s">
        <v>234</v>
      </c>
      <c r="D1914" s="138" t="s">
        <v>1460</v>
      </c>
      <c r="E1914" s="138" t="s">
        <v>1206</v>
      </c>
      <c r="F1914" s="138"/>
      <c r="G1914" s="138" t="s">
        <v>317</v>
      </c>
      <c r="H1914" s="138"/>
      <c r="I1914" s="138" t="s">
        <v>195</v>
      </c>
      <c r="J1914" s="138">
        <v>2015</v>
      </c>
      <c r="K1914" s="139">
        <v>75</v>
      </c>
    </row>
    <row r="1915" spans="1:11" x14ac:dyDescent="0.25">
      <c r="A1915" s="138" t="s">
        <v>1477</v>
      </c>
      <c r="B1915" s="138" t="s">
        <v>1478</v>
      </c>
      <c r="C1915" s="138" t="s">
        <v>234</v>
      </c>
      <c r="D1915" s="138" t="s">
        <v>1460</v>
      </c>
      <c r="E1915" s="138" t="s">
        <v>1206</v>
      </c>
      <c r="F1915" s="138"/>
      <c r="G1915" s="138" t="s">
        <v>317</v>
      </c>
      <c r="H1915" s="138"/>
      <c r="I1915" s="138" t="s">
        <v>195</v>
      </c>
      <c r="J1915" s="138">
        <v>2020</v>
      </c>
      <c r="K1915" s="139">
        <v>75</v>
      </c>
    </row>
    <row r="1916" spans="1:11" x14ac:dyDescent="0.25">
      <c r="A1916" s="138" t="s">
        <v>1477</v>
      </c>
      <c r="B1916" s="138" t="s">
        <v>1478</v>
      </c>
      <c r="C1916" s="138" t="s">
        <v>234</v>
      </c>
      <c r="D1916" s="138" t="s">
        <v>1460</v>
      </c>
      <c r="E1916" s="138" t="s">
        <v>1206</v>
      </c>
      <c r="F1916" s="138"/>
      <c r="G1916" s="138" t="s">
        <v>317</v>
      </c>
      <c r="H1916" s="138"/>
      <c r="I1916" s="138" t="s">
        <v>195</v>
      </c>
      <c r="J1916" s="138">
        <v>2030</v>
      </c>
      <c r="K1916" s="139">
        <v>75</v>
      </c>
    </row>
    <row r="1917" spans="1:11" x14ac:dyDescent="0.25">
      <c r="A1917" s="138" t="s">
        <v>1477</v>
      </c>
      <c r="B1917" s="138" t="s">
        <v>1478</v>
      </c>
      <c r="C1917" s="138" t="s">
        <v>234</v>
      </c>
      <c r="D1917" s="138" t="s">
        <v>1460</v>
      </c>
      <c r="E1917" s="138" t="s">
        <v>1206</v>
      </c>
      <c r="F1917" s="138"/>
      <c r="G1917" s="138" t="s">
        <v>317</v>
      </c>
      <c r="H1917" s="138"/>
      <c r="I1917" s="138" t="s">
        <v>195</v>
      </c>
      <c r="J1917" s="138">
        <v>2040</v>
      </c>
      <c r="K1917" s="139">
        <v>75</v>
      </c>
    </row>
    <row r="1918" spans="1:11" x14ac:dyDescent="0.25">
      <c r="A1918" s="138" t="s">
        <v>1477</v>
      </c>
      <c r="B1918" s="138" t="s">
        <v>1478</v>
      </c>
      <c r="C1918" s="138" t="s">
        <v>234</v>
      </c>
      <c r="D1918" s="138" t="s">
        <v>1460</v>
      </c>
      <c r="E1918" s="138" t="s">
        <v>1206</v>
      </c>
      <c r="F1918" s="138"/>
      <c r="G1918" s="138" t="s">
        <v>317</v>
      </c>
      <c r="H1918" s="138"/>
      <c r="I1918" s="138" t="s">
        <v>195</v>
      </c>
      <c r="J1918" s="138">
        <v>2050</v>
      </c>
      <c r="K1918" s="139">
        <v>75</v>
      </c>
    </row>
    <row r="1919" spans="1:11" x14ac:dyDescent="0.25">
      <c r="A1919" s="138" t="s">
        <v>1477</v>
      </c>
      <c r="B1919" s="138" t="s">
        <v>1478</v>
      </c>
      <c r="C1919" s="138" t="s">
        <v>234</v>
      </c>
      <c r="D1919" s="138" t="s">
        <v>1461</v>
      </c>
      <c r="E1919" s="138" t="s">
        <v>1206</v>
      </c>
      <c r="F1919" s="138"/>
      <c r="G1919" s="138" t="s">
        <v>317</v>
      </c>
      <c r="H1919" s="138"/>
      <c r="I1919" s="138" t="s">
        <v>195</v>
      </c>
      <c r="J1919" s="138">
        <v>2015</v>
      </c>
      <c r="K1919" s="139">
        <v>25</v>
      </c>
    </row>
    <row r="1920" spans="1:11" x14ac:dyDescent="0.25">
      <c r="A1920" s="138" t="s">
        <v>1477</v>
      </c>
      <c r="B1920" s="138" t="s">
        <v>1478</v>
      </c>
      <c r="C1920" s="138" t="s">
        <v>234</v>
      </c>
      <c r="D1920" s="138" t="s">
        <v>1461</v>
      </c>
      <c r="E1920" s="138" t="s">
        <v>1206</v>
      </c>
      <c r="F1920" s="138"/>
      <c r="G1920" s="138" t="s">
        <v>317</v>
      </c>
      <c r="H1920" s="138"/>
      <c r="I1920" s="138" t="s">
        <v>195</v>
      </c>
      <c r="J1920" s="138">
        <v>2020</v>
      </c>
      <c r="K1920" s="139">
        <v>25</v>
      </c>
    </row>
    <row r="1921" spans="1:11" x14ac:dyDescent="0.25">
      <c r="A1921" s="138" t="s">
        <v>1477</v>
      </c>
      <c r="B1921" s="138" t="s">
        <v>1478</v>
      </c>
      <c r="C1921" s="138" t="s">
        <v>234</v>
      </c>
      <c r="D1921" s="138" t="s">
        <v>1461</v>
      </c>
      <c r="E1921" s="138" t="s">
        <v>1206</v>
      </c>
      <c r="F1921" s="138"/>
      <c r="G1921" s="138" t="s">
        <v>317</v>
      </c>
      <c r="H1921" s="138"/>
      <c r="I1921" s="138" t="s">
        <v>195</v>
      </c>
      <c r="J1921" s="138">
        <v>2030</v>
      </c>
      <c r="K1921" s="139">
        <v>25</v>
      </c>
    </row>
    <row r="1922" spans="1:11" x14ac:dyDescent="0.25">
      <c r="A1922" s="138" t="s">
        <v>1477</v>
      </c>
      <c r="B1922" s="138" t="s">
        <v>1478</v>
      </c>
      <c r="C1922" s="138" t="s">
        <v>234</v>
      </c>
      <c r="D1922" s="138" t="s">
        <v>1461</v>
      </c>
      <c r="E1922" s="138" t="s">
        <v>1206</v>
      </c>
      <c r="F1922" s="138"/>
      <c r="G1922" s="138" t="s">
        <v>317</v>
      </c>
      <c r="H1922" s="138"/>
      <c r="I1922" s="138" t="s">
        <v>195</v>
      </c>
      <c r="J1922" s="138">
        <v>2040</v>
      </c>
      <c r="K1922" s="139">
        <v>25</v>
      </c>
    </row>
    <row r="1923" spans="1:11" x14ac:dyDescent="0.25">
      <c r="A1923" s="138" t="s">
        <v>1477</v>
      </c>
      <c r="B1923" s="138" t="s">
        <v>1478</v>
      </c>
      <c r="C1923" s="138" t="s">
        <v>234</v>
      </c>
      <c r="D1923" s="138" t="s">
        <v>1461</v>
      </c>
      <c r="E1923" s="138" t="s">
        <v>1206</v>
      </c>
      <c r="F1923" s="138"/>
      <c r="G1923" s="138" t="s">
        <v>317</v>
      </c>
      <c r="H1923" s="138"/>
      <c r="I1923" s="138" t="s">
        <v>195</v>
      </c>
      <c r="J1923" s="138">
        <v>2050</v>
      </c>
      <c r="K1923" s="139">
        <v>25</v>
      </c>
    </row>
    <row r="1924" spans="1:11" x14ac:dyDescent="0.25">
      <c r="A1924" s="138" t="s">
        <v>1477</v>
      </c>
      <c r="B1924" s="138" t="s">
        <v>1478</v>
      </c>
      <c r="C1924" s="138" t="s">
        <v>234</v>
      </c>
      <c r="D1924" s="138" t="s">
        <v>1462</v>
      </c>
      <c r="E1924" s="138" t="s">
        <v>1463</v>
      </c>
      <c r="F1924" s="138"/>
      <c r="G1924" s="138" t="s">
        <v>1464</v>
      </c>
      <c r="H1924" s="138">
        <v>4</v>
      </c>
      <c r="I1924" s="138" t="s">
        <v>990</v>
      </c>
      <c r="J1924" s="138">
        <v>2020</v>
      </c>
      <c r="K1924" s="139">
        <v>0.9</v>
      </c>
    </row>
    <row r="1925" spans="1:11" x14ac:dyDescent="0.25">
      <c r="A1925" s="138" t="s">
        <v>1477</v>
      </c>
      <c r="B1925" s="138" t="s">
        <v>1478</v>
      </c>
      <c r="C1925" s="138" t="s">
        <v>234</v>
      </c>
      <c r="D1925" s="138" t="s">
        <v>1462</v>
      </c>
      <c r="E1925" s="138" t="s">
        <v>1463</v>
      </c>
      <c r="F1925" s="138"/>
      <c r="G1925" s="138" t="s">
        <v>1464</v>
      </c>
      <c r="H1925" s="138">
        <v>4</v>
      </c>
      <c r="I1925" s="138" t="s">
        <v>990</v>
      </c>
      <c r="J1925" s="138">
        <v>2050</v>
      </c>
      <c r="K1925" s="139">
        <v>0.9</v>
      </c>
    </row>
    <row r="1926" spans="1:11" x14ac:dyDescent="0.25">
      <c r="A1926" s="138" t="s">
        <v>1477</v>
      </c>
      <c r="B1926" s="138" t="s">
        <v>1478</v>
      </c>
      <c r="C1926" s="138" t="s">
        <v>234</v>
      </c>
      <c r="D1926" s="138" t="s">
        <v>1462</v>
      </c>
      <c r="E1926" s="138" t="s">
        <v>1463</v>
      </c>
      <c r="F1926" s="138"/>
      <c r="G1926" s="138" t="s">
        <v>1464</v>
      </c>
      <c r="H1926" s="138">
        <v>4</v>
      </c>
      <c r="I1926" s="138" t="s">
        <v>991</v>
      </c>
      <c r="J1926" s="138">
        <v>2020</v>
      </c>
      <c r="K1926" s="139">
        <v>1.1000000000000001</v>
      </c>
    </row>
    <row r="1927" spans="1:11" x14ac:dyDescent="0.25">
      <c r="A1927" s="138" t="s">
        <v>1477</v>
      </c>
      <c r="B1927" s="138" t="s">
        <v>1478</v>
      </c>
      <c r="C1927" s="138" t="s">
        <v>234</v>
      </c>
      <c r="D1927" s="138" t="s">
        <v>1462</v>
      </c>
      <c r="E1927" s="138" t="s">
        <v>1463</v>
      </c>
      <c r="F1927" s="138"/>
      <c r="G1927" s="138" t="s">
        <v>1464</v>
      </c>
      <c r="H1927" s="138">
        <v>4</v>
      </c>
      <c r="I1927" s="138" t="s">
        <v>991</v>
      </c>
      <c r="J1927" s="138">
        <v>2050</v>
      </c>
      <c r="K1927" s="139">
        <v>1.1000000000000001</v>
      </c>
    </row>
    <row r="1928" spans="1:11" x14ac:dyDescent="0.25">
      <c r="A1928" s="138" t="s">
        <v>1477</v>
      </c>
      <c r="B1928" s="138" t="s">
        <v>1478</v>
      </c>
      <c r="C1928" s="138" t="s">
        <v>234</v>
      </c>
      <c r="D1928" s="138" t="s">
        <v>1462</v>
      </c>
      <c r="E1928" s="138" t="s">
        <v>1463</v>
      </c>
      <c r="F1928" s="138"/>
      <c r="G1928" s="138" t="s">
        <v>1464</v>
      </c>
      <c r="H1928" s="138">
        <v>4</v>
      </c>
      <c r="I1928" s="138" t="s">
        <v>195</v>
      </c>
      <c r="J1928" s="138">
        <v>2015</v>
      </c>
      <c r="K1928" s="139">
        <v>0.1224105461393597</v>
      </c>
    </row>
    <row r="1929" spans="1:11" x14ac:dyDescent="0.25">
      <c r="A1929" s="138" t="s">
        <v>1477</v>
      </c>
      <c r="B1929" s="138" t="s">
        <v>1478</v>
      </c>
      <c r="C1929" s="138" t="s">
        <v>234</v>
      </c>
      <c r="D1929" s="138" t="s">
        <v>1462</v>
      </c>
      <c r="E1929" s="138" t="s">
        <v>1463</v>
      </c>
      <c r="F1929" s="138"/>
      <c r="G1929" s="138" t="s">
        <v>1464</v>
      </c>
      <c r="H1929" s="138">
        <v>4</v>
      </c>
      <c r="I1929" s="138" t="s">
        <v>195</v>
      </c>
      <c r="J1929" s="138">
        <v>2020</v>
      </c>
      <c r="K1929" s="139">
        <v>0.1224105461393597</v>
      </c>
    </row>
    <row r="1930" spans="1:11" x14ac:dyDescent="0.25">
      <c r="A1930" s="138" t="s">
        <v>1477</v>
      </c>
      <c r="B1930" s="138" t="s">
        <v>1478</v>
      </c>
      <c r="C1930" s="138" t="s">
        <v>234</v>
      </c>
      <c r="D1930" s="138" t="s">
        <v>1462</v>
      </c>
      <c r="E1930" s="138" t="s">
        <v>1463</v>
      </c>
      <c r="F1930" s="138"/>
      <c r="G1930" s="138" t="s">
        <v>1464</v>
      </c>
      <c r="H1930" s="138">
        <v>4</v>
      </c>
      <c r="I1930" s="138" t="s">
        <v>195</v>
      </c>
      <c r="J1930" s="138">
        <v>2030</v>
      </c>
      <c r="K1930" s="139">
        <v>0.1224105461393597</v>
      </c>
    </row>
    <row r="1931" spans="1:11" x14ac:dyDescent="0.25">
      <c r="A1931" s="138" t="s">
        <v>1477</v>
      </c>
      <c r="B1931" s="138" t="s">
        <v>1478</v>
      </c>
      <c r="C1931" s="138" t="s">
        <v>234</v>
      </c>
      <c r="D1931" s="138" t="s">
        <v>1462</v>
      </c>
      <c r="E1931" s="138" t="s">
        <v>1463</v>
      </c>
      <c r="F1931" s="138"/>
      <c r="G1931" s="138" t="s">
        <v>1464</v>
      </c>
      <c r="H1931" s="138">
        <v>4</v>
      </c>
      <c r="I1931" s="138" t="s">
        <v>195</v>
      </c>
      <c r="J1931" s="138">
        <v>2040</v>
      </c>
      <c r="K1931" s="139">
        <v>0.1224105461393597</v>
      </c>
    </row>
    <row r="1932" spans="1:11" x14ac:dyDescent="0.25">
      <c r="A1932" s="138" t="s">
        <v>1477</v>
      </c>
      <c r="B1932" s="138" t="s">
        <v>1478</v>
      </c>
      <c r="C1932" s="138" t="s">
        <v>234</v>
      </c>
      <c r="D1932" s="138" t="s">
        <v>1462</v>
      </c>
      <c r="E1932" s="138" t="s">
        <v>1463</v>
      </c>
      <c r="F1932" s="138"/>
      <c r="G1932" s="138" t="s">
        <v>1464</v>
      </c>
      <c r="H1932" s="138">
        <v>4</v>
      </c>
      <c r="I1932" s="138" t="s">
        <v>195</v>
      </c>
      <c r="J1932" s="138">
        <v>2050</v>
      </c>
      <c r="K1932" s="139">
        <v>0.1224105461393597</v>
      </c>
    </row>
    <row r="1933" spans="1:11" x14ac:dyDescent="0.25">
      <c r="A1933" s="138" t="s">
        <v>1477</v>
      </c>
      <c r="B1933" s="138" t="s">
        <v>1478</v>
      </c>
      <c r="C1933" s="138" t="s">
        <v>234</v>
      </c>
      <c r="D1933" s="138" t="s">
        <v>1465</v>
      </c>
      <c r="E1933" s="138" t="s">
        <v>1466</v>
      </c>
      <c r="F1933" s="138"/>
      <c r="G1933" s="138" t="s">
        <v>1467</v>
      </c>
      <c r="H1933" s="138">
        <v>3</v>
      </c>
      <c r="I1933" s="138" t="s">
        <v>990</v>
      </c>
      <c r="J1933" s="138">
        <v>2020</v>
      </c>
      <c r="K1933" s="139">
        <v>0.8</v>
      </c>
    </row>
    <row r="1934" spans="1:11" x14ac:dyDescent="0.25">
      <c r="A1934" s="138" t="s">
        <v>1477</v>
      </c>
      <c r="B1934" s="138" t="s">
        <v>1478</v>
      </c>
      <c r="C1934" s="138" t="s">
        <v>234</v>
      </c>
      <c r="D1934" s="138" t="s">
        <v>1465</v>
      </c>
      <c r="E1934" s="138" t="s">
        <v>1466</v>
      </c>
      <c r="F1934" s="138"/>
      <c r="G1934" s="138" t="s">
        <v>1467</v>
      </c>
      <c r="H1934" s="138">
        <v>3</v>
      </c>
      <c r="I1934" s="138" t="s">
        <v>990</v>
      </c>
      <c r="J1934" s="138">
        <v>2050</v>
      </c>
      <c r="K1934" s="139">
        <v>0.9</v>
      </c>
    </row>
    <row r="1935" spans="1:11" x14ac:dyDescent="0.25">
      <c r="A1935" s="138" t="s">
        <v>1477</v>
      </c>
      <c r="B1935" s="138" t="s">
        <v>1478</v>
      </c>
      <c r="C1935" s="138" t="s">
        <v>234</v>
      </c>
      <c r="D1935" s="138" t="s">
        <v>1465</v>
      </c>
      <c r="E1935" s="138" t="s">
        <v>1466</v>
      </c>
      <c r="F1935" s="138"/>
      <c r="G1935" s="138" t="s">
        <v>1467</v>
      </c>
      <c r="H1935" s="138">
        <v>3</v>
      </c>
      <c r="I1935" s="138" t="s">
        <v>991</v>
      </c>
      <c r="J1935" s="138">
        <v>2020</v>
      </c>
      <c r="K1935" s="139">
        <v>1.2</v>
      </c>
    </row>
    <row r="1936" spans="1:11" x14ac:dyDescent="0.25">
      <c r="A1936" s="138" t="s">
        <v>1477</v>
      </c>
      <c r="B1936" s="138" t="s">
        <v>1478</v>
      </c>
      <c r="C1936" s="138" t="s">
        <v>234</v>
      </c>
      <c r="D1936" s="138" t="s">
        <v>1465</v>
      </c>
      <c r="E1936" s="138" t="s">
        <v>1466</v>
      </c>
      <c r="F1936" s="138"/>
      <c r="G1936" s="138" t="s">
        <v>1467</v>
      </c>
      <c r="H1936" s="138">
        <v>3</v>
      </c>
      <c r="I1936" s="138" t="s">
        <v>991</v>
      </c>
      <c r="J1936" s="138">
        <v>2050</v>
      </c>
      <c r="K1936" s="139">
        <v>1.1000000000000001</v>
      </c>
    </row>
    <row r="1937" spans="1:11" x14ac:dyDescent="0.25">
      <c r="A1937" s="138" t="s">
        <v>1477</v>
      </c>
      <c r="B1937" s="138" t="s">
        <v>1478</v>
      </c>
      <c r="C1937" s="138" t="s">
        <v>234</v>
      </c>
      <c r="D1937" s="138" t="s">
        <v>1465</v>
      </c>
      <c r="E1937" s="138" t="s">
        <v>1466</v>
      </c>
      <c r="F1937" s="138"/>
      <c r="G1937" s="138" t="s">
        <v>1467</v>
      </c>
      <c r="H1937" s="138">
        <v>3</v>
      </c>
      <c r="I1937" s="138" t="s">
        <v>195</v>
      </c>
      <c r="J1937" s="138">
        <v>2015</v>
      </c>
      <c r="K1937" s="139">
        <v>1.081152641101452</v>
      </c>
    </row>
    <row r="1938" spans="1:11" x14ac:dyDescent="0.25">
      <c r="A1938" s="138" t="s">
        <v>1477</v>
      </c>
      <c r="B1938" s="138" t="s">
        <v>1478</v>
      </c>
      <c r="C1938" s="138" t="s">
        <v>234</v>
      </c>
      <c r="D1938" s="138" t="s">
        <v>1465</v>
      </c>
      <c r="E1938" s="138" t="s">
        <v>1466</v>
      </c>
      <c r="F1938" s="138"/>
      <c r="G1938" s="138" t="s">
        <v>1467</v>
      </c>
      <c r="H1938" s="138">
        <v>3</v>
      </c>
      <c r="I1938" s="138" t="s">
        <v>195</v>
      </c>
      <c r="J1938" s="138">
        <v>2020</v>
      </c>
      <c r="K1938" s="139">
        <v>1.016120903290838</v>
      </c>
    </row>
    <row r="1939" spans="1:11" x14ac:dyDescent="0.25">
      <c r="A1939" s="138" t="s">
        <v>1477</v>
      </c>
      <c r="B1939" s="138" t="s">
        <v>1478</v>
      </c>
      <c r="C1939" s="138" t="s">
        <v>234</v>
      </c>
      <c r="D1939" s="138" t="s">
        <v>1465</v>
      </c>
      <c r="E1939" s="138" t="s">
        <v>1466</v>
      </c>
      <c r="F1939" s="138"/>
      <c r="G1939" s="138" t="s">
        <v>1467</v>
      </c>
      <c r="H1939" s="138">
        <v>3</v>
      </c>
      <c r="I1939" s="138" t="s">
        <v>195</v>
      </c>
      <c r="J1939" s="138">
        <v>2030</v>
      </c>
      <c r="K1939" s="139">
        <v>0.93483123102757082</v>
      </c>
    </row>
    <row r="1940" spans="1:11" x14ac:dyDescent="0.25">
      <c r="A1940" s="138" t="s">
        <v>1477</v>
      </c>
      <c r="B1940" s="138" t="s">
        <v>1478</v>
      </c>
      <c r="C1940" s="138" t="s">
        <v>234</v>
      </c>
      <c r="D1940" s="138" t="s">
        <v>1465</v>
      </c>
      <c r="E1940" s="138" t="s">
        <v>1466</v>
      </c>
      <c r="F1940" s="138"/>
      <c r="G1940" s="138" t="s">
        <v>1467</v>
      </c>
      <c r="H1940" s="138">
        <v>3</v>
      </c>
      <c r="I1940" s="138" t="s">
        <v>195</v>
      </c>
      <c r="J1940" s="138">
        <v>2040</v>
      </c>
      <c r="K1940" s="139">
        <v>0.89418639489593754</v>
      </c>
    </row>
    <row r="1941" spans="1:11" x14ac:dyDescent="0.25">
      <c r="A1941" s="138" t="s">
        <v>1477</v>
      </c>
      <c r="B1941" s="138" t="s">
        <v>1478</v>
      </c>
      <c r="C1941" s="138" t="s">
        <v>234</v>
      </c>
      <c r="D1941" s="138" t="s">
        <v>1465</v>
      </c>
      <c r="E1941" s="138" t="s">
        <v>1466</v>
      </c>
      <c r="F1941" s="138"/>
      <c r="G1941" s="138" t="s">
        <v>1467</v>
      </c>
      <c r="H1941" s="138">
        <v>3</v>
      </c>
      <c r="I1941" s="138" t="s">
        <v>195</v>
      </c>
      <c r="J1941" s="138">
        <v>2050</v>
      </c>
      <c r="K1941" s="139">
        <v>0.84</v>
      </c>
    </row>
    <row r="1942" spans="1:11" x14ac:dyDescent="0.25">
      <c r="A1942" s="138" t="s">
        <v>1477</v>
      </c>
      <c r="B1942" s="138" t="s">
        <v>1478</v>
      </c>
      <c r="C1942" s="138" t="s">
        <v>234</v>
      </c>
      <c r="D1942" s="138" t="s">
        <v>1468</v>
      </c>
      <c r="E1942" s="138" t="s">
        <v>1466</v>
      </c>
      <c r="F1942" s="138"/>
      <c r="G1942" s="138"/>
      <c r="H1942" s="138"/>
      <c r="I1942" s="138" t="s">
        <v>195</v>
      </c>
      <c r="J1942" s="138">
        <v>2015</v>
      </c>
      <c r="K1942" s="139">
        <v>0</v>
      </c>
    </row>
    <row r="1943" spans="1:11" x14ac:dyDescent="0.25">
      <c r="A1943" s="138" t="s">
        <v>1477</v>
      </c>
      <c r="B1943" s="138" t="s">
        <v>1478</v>
      </c>
      <c r="C1943" s="138" t="s">
        <v>234</v>
      </c>
      <c r="D1943" s="138" t="s">
        <v>1468</v>
      </c>
      <c r="E1943" s="138" t="s">
        <v>1466</v>
      </c>
      <c r="F1943" s="138"/>
      <c r="G1943" s="138"/>
      <c r="H1943" s="138"/>
      <c r="I1943" s="138" t="s">
        <v>195</v>
      </c>
      <c r="J1943" s="138">
        <v>2020</v>
      </c>
      <c r="K1943" s="139">
        <v>0</v>
      </c>
    </row>
    <row r="1944" spans="1:11" x14ac:dyDescent="0.25">
      <c r="A1944" s="138" t="s">
        <v>1477</v>
      </c>
      <c r="B1944" s="138" t="s">
        <v>1478</v>
      </c>
      <c r="C1944" s="138" t="s">
        <v>234</v>
      </c>
      <c r="D1944" s="138" t="s">
        <v>1468</v>
      </c>
      <c r="E1944" s="138" t="s">
        <v>1466</v>
      </c>
      <c r="F1944" s="138"/>
      <c r="G1944" s="138"/>
      <c r="H1944" s="138"/>
      <c r="I1944" s="138" t="s">
        <v>195</v>
      </c>
      <c r="J1944" s="138">
        <v>2030</v>
      </c>
      <c r="K1944" s="139">
        <v>0</v>
      </c>
    </row>
    <row r="1945" spans="1:11" x14ac:dyDescent="0.25">
      <c r="A1945" s="138" t="s">
        <v>1477</v>
      </c>
      <c r="B1945" s="138" t="s">
        <v>1478</v>
      </c>
      <c r="C1945" s="138" t="s">
        <v>234</v>
      </c>
      <c r="D1945" s="138" t="s">
        <v>1468</v>
      </c>
      <c r="E1945" s="138" t="s">
        <v>1466</v>
      </c>
      <c r="F1945" s="138"/>
      <c r="G1945" s="138"/>
      <c r="H1945" s="138"/>
      <c r="I1945" s="138" t="s">
        <v>195</v>
      </c>
      <c r="J1945" s="138">
        <v>2040</v>
      </c>
      <c r="K1945" s="139">
        <v>0</v>
      </c>
    </row>
    <row r="1946" spans="1:11" x14ac:dyDescent="0.25">
      <c r="A1946" s="138" t="s">
        <v>1477</v>
      </c>
      <c r="B1946" s="138" t="s">
        <v>1478</v>
      </c>
      <c r="C1946" s="138" t="s">
        <v>234</v>
      </c>
      <c r="D1946" s="138" t="s">
        <v>1468</v>
      </c>
      <c r="E1946" s="138" t="s">
        <v>1466</v>
      </c>
      <c r="F1946" s="138"/>
      <c r="G1946" s="138"/>
      <c r="H1946" s="138"/>
      <c r="I1946" s="138" t="s">
        <v>195</v>
      </c>
      <c r="J1946" s="138">
        <v>2050</v>
      </c>
      <c r="K1946" s="139">
        <v>0</v>
      </c>
    </row>
    <row r="1947" spans="1:11" x14ac:dyDescent="0.25">
      <c r="A1947" s="138" t="s">
        <v>1477</v>
      </c>
      <c r="B1947" s="138" t="s">
        <v>1478</v>
      </c>
      <c r="C1947" s="138" t="s">
        <v>234</v>
      </c>
      <c r="D1947" s="138" t="s">
        <v>1469</v>
      </c>
      <c r="E1947" s="138" t="s">
        <v>1470</v>
      </c>
      <c r="F1947" s="138"/>
      <c r="G1947" s="138" t="s">
        <v>1464</v>
      </c>
      <c r="H1947" s="138">
        <v>4</v>
      </c>
      <c r="I1947" s="138" t="s">
        <v>990</v>
      </c>
      <c r="J1947" s="138">
        <v>2020</v>
      </c>
      <c r="K1947" s="139">
        <v>0.9</v>
      </c>
    </row>
    <row r="1948" spans="1:11" x14ac:dyDescent="0.25">
      <c r="A1948" s="138" t="s">
        <v>1477</v>
      </c>
      <c r="B1948" s="138" t="s">
        <v>1478</v>
      </c>
      <c r="C1948" s="138" t="s">
        <v>234</v>
      </c>
      <c r="D1948" s="138" t="s">
        <v>1469</v>
      </c>
      <c r="E1948" s="138" t="s">
        <v>1470</v>
      </c>
      <c r="F1948" s="138"/>
      <c r="G1948" s="138" t="s">
        <v>1464</v>
      </c>
      <c r="H1948" s="138">
        <v>4</v>
      </c>
      <c r="I1948" s="138" t="s">
        <v>990</v>
      </c>
      <c r="J1948" s="138">
        <v>2050</v>
      </c>
      <c r="K1948" s="139">
        <v>0.9</v>
      </c>
    </row>
    <row r="1949" spans="1:11" x14ac:dyDescent="0.25">
      <c r="A1949" s="138" t="s">
        <v>1477</v>
      </c>
      <c r="B1949" s="138" t="s">
        <v>1478</v>
      </c>
      <c r="C1949" s="138" t="s">
        <v>234</v>
      </c>
      <c r="D1949" s="138" t="s">
        <v>1469</v>
      </c>
      <c r="E1949" s="138" t="s">
        <v>1470</v>
      </c>
      <c r="F1949" s="138"/>
      <c r="G1949" s="138" t="s">
        <v>1464</v>
      </c>
      <c r="H1949" s="138">
        <v>4</v>
      </c>
      <c r="I1949" s="138" t="s">
        <v>991</v>
      </c>
      <c r="J1949" s="138">
        <v>2020</v>
      </c>
      <c r="K1949" s="139">
        <v>1.1000000000000001</v>
      </c>
    </row>
    <row r="1950" spans="1:11" x14ac:dyDescent="0.25">
      <c r="A1950" s="138" t="s">
        <v>1477</v>
      </c>
      <c r="B1950" s="138" t="s">
        <v>1478</v>
      </c>
      <c r="C1950" s="138" t="s">
        <v>234</v>
      </c>
      <c r="D1950" s="138" t="s">
        <v>1469</v>
      </c>
      <c r="E1950" s="138" t="s">
        <v>1470</v>
      </c>
      <c r="F1950" s="138"/>
      <c r="G1950" s="138" t="s">
        <v>1464</v>
      </c>
      <c r="H1950" s="138">
        <v>4</v>
      </c>
      <c r="I1950" s="138" t="s">
        <v>991</v>
      </c>
      <c r="J1950" s="138">
        <v>2050</v>
      </c>
      <c r="K1950" s="139">
        <v>1.1000000000000001</v>
      </c>
    </row>
    <row r="1951" spans="1:11" x14ac:dyDescent="0.25">
      <c r="A1951" s="138" t="s">
        <v>1477</v>
      </c>
      <c r="B1951" s="138" t="s">
        <v>1478</v>
      </c>
      <c r="C1951" s="138" t="s">
        <v>234</v>
      </c>
      <c r="D1951" s="138" t="s">
        <v>1469</v>
      </c>
      <c r="E1951" s="138" t="s">
        <v>1470</v>
      </c>
      <c r="F1951" s="138"/>
      <c r="G1951" s="138" t="s">
        <v>1464</v>
      </c>
      <c r="H1951" s="138">
        <v>4</v>
      </c>
      <c r="I1951" s="138" t="s">
        <v>195</v>
      </c>
      <c r="J1951" s="138">
        <v>2015</v>
      </c>
      <c r="K1951" s="139">
        <v>7.6543947517200612</v>
      </c>
    </row>
    <row r="1952" spans="1:11" x14ac:dyDescent="0.25">
      <c r="A1952" s="138" t="s">
        <v>1477</v>
      </c>
      <c r="B1952" s="138" t="s">
        <v>1478</v>
      </c>
      <c r="C1952" s="138" t="s">
        <v>234</v>
      </c>
      <c r="D1952" s="138" t="s">
        <v>1469</v>
      </c>
      <c r="E1952" s="138" t="s">
        <v>1470</v>
      </c>
      <c r="F1952" s="138"/>
      <c r="G1952" s="138" t="s">
        <v>1464</v>
      </c>
      <c r="H1952" s="138">
        <v>4</v>
      </c>
      <c r="I1952" s="138" t="s">
        <v>195</v>
      </c>
      <c r="J1952" s="138">
        <v>2020</v>
      </c>
      <c r="K1952" s="139">
        <v>7.6543947517200612</v>
      </c>
    </row>
    <row r="1953" spans="1:11" x14ac:dyDescent="0.25">
      <c r="A1953" s="138" t="s">
        <v>1477</v>
      </c>
      <c r="B1953" s="138" t="s">
        <v>1478</v>
      </c>
      <c r="C1953" s="138" t="s">
        <v>234</v>
      </c>
      <c r="D1953" s="138" t="s">
        <v>1469</v>
      </c>
      <c r="E1953" s="138" t="s">
        <v>1470</v>
      </c>
      <c r="F1953" s="138"/>
      <c r="G1953" s="138" t="s">
        <v>1464</v>
      </c>
      <c r="H1953" s="138">
        <v>4</v>
      </c>
      <c r="I1953" s="138" t="s">
        <v>195</v>
      </c>
      <c r="J1953" s="138">
        <v>2030</v>
      </c>
      <c r="K1953" s="139">
        <v>7.6543947517200612</v>
      </c>
    </row>
    <row r="1954" spans="1:11" x14ac:dyDescent="0.25">
      <c r="A1954" s="138" t="s">
        <v>1477</v>
      </c>
      <c r="B1954" s="138" t="s">
        <v>1478</v>
      </c>
      <c r="C1954" s="138" t="s">
        <v>234</v>
      </c>
      <c r="D1954" s="138" t="s">
        <v>1469</v>
      </c>
      <c r="E1954" s="138" t="s">
        <v>1470</v>
      </c>
      <c r="F1954" s="138"/>
      <c r="G1954" s="138" t="s">
        <v>1464</v>
      </c>
      <c r="H1954" s="138">
        <v>4</v>
      </c>
      <c r="I1954" s="138" t="s">
        <v>195</v>
      </c>
      <c r="J1954" s="138">
        <v>2040</v>
      </c>
      <c r="K1954" s="139">
        <v>7.6543947517200612</v>
      </c>
    </row>
    <row r="1955" spans="1:11" x14ac:dyDescent="0.25">
      <c r="A1955" s="138" t="s">
        <v>1477</v>
      </c>
      <c r="B1955" s="138" t="s">
        <v>1478</v>
      </c>
      <c r="C1955" s="138" t="s">
        <v>234</v>
      </c>
      <c r="D1955" s="138" t="s">
        <v>1469</v>
      </c>
      <c r="E1955" s="138" t="s">
        <v>1470</v>
      </c>
      <c r="F1955" s="138"/>
      <c r="G1955" s="138" t="s">
        <v>1464</v>
      </c>
      <c r="H1955" s="138">
        <v>4</v>
      </c>
      <c r="I1955" s="138" t="s">
        <v>195</v>
      </c>
      <c r="J1955" s="138">
        <v>2050</v>
      </c>
      <c r="K1955" s="139">
        <v>7.6543947517200612</v>
      </c>
    </row>
    <row r="1956" spans="1:11" x14ac:dyDescent="0.25">
      <c r="A1956" s="138" t="s">
        <v>1477</v>
      </c>
      <c r="B1956" s="138" t="s">
        <v>1478</v>
      </c>
      <c r="C1956" s="138" t="s">
        <v>1377</v>
      </c>
      <c r="D1956" s="138" t="s">
        <v>1460</v>
      </c>
      <c r="E1956" s="138" t="s">
        <v>1206</v>
      </c>
      <c r="F1956" s="138"/>
      <c r="G1956" s="138" t="s">
        <v>317</v>
      </c>
      <c r="H1956" s="138"/>
      <c r="I1956" s="138" t="s">
        <v>195</v>
      </c>
      <c r="J1956" s="138">
        <v>2015</v>
      </c>
      <c r="K1956" s="139">
        <v>75</v>
      </c>
    </row>
    <row r="1957" spans="1:11" x14ac:dyDescent="0.25">
      <c r="A1957" s="138" t="s">
        <v>1477</v>
      </c>
      <c r="B1957" s="138" t="s">
        <v>1478</v>
      </c>
      <c r="C1957" s="138" t="s">
        <v>1377</v>
      </c>
      <c r="D1957" s="138" t="s">
        <v>1460</v>
      </c>
      <c r="E1957" s="138" t="s">
        <v>1206</v>
      </c>
      <c r="F1957" s="138"/>
      <c r="G1957" s="138" t="s">
        <v>317</v>
      </c>
      <c r="H1957" s="138"/>
      <c r="I1957" s="138" t="s">
        <v>195</v>
      </c>
      <c r="J1957" s="138">
        <v>2020</v>
      </c>
      <c r="K1957" s="139">
        <v>75</v>
      </c>
    </row>
    <row r="1958" spans="1:11" x14ac:dyDescent="0.25">
      <c r="A1958" s="138" t="s">
        <v>1477</v>
      </c>
      <c r="B1958" s="138" t="s">
        <v>1478</v>
      </c>
      <c r="C1958" s="138" t="s">
        <v>1377</v>
      </c>
      <c r="D1958" s="138" t="s">
        <v>1460</v>
      </c>
      <c r="E1958" s="138" t="s">
        <v>1206</v>
      </c>
      <c r="F1958" s="138"/>
      <c r="G1958" s="138" t="s">
        <v>317</v>
      </c>
      <c r="H1958" s="138"/>
      <c r="I1958" s="138" t="s">
        <v>195</v>
      </c>
      <c r="J1958" s="138">
        <v>2030</v>
      </c>
      <c r="K1958" s="139">
        <v>75</v>
      </c>
    </row>
    <row r="1959" spans="1:11" x14ac:dyDescent="0.25">
      <c r="A1959" s="138" t="s">
        <v>1477</v>
      </c>
      <c r="B1959" s="138" t="s">
        <v>1478</v>
      </c>
      <c r="C1959" s="138" t="s">
        <v>1377</v>
      </c>
      <c r="D1959" s="138" t="s">
        <v>1460</v>
      </c>
      <c r="E1959" s="138" t="s">
        <v>1206</v>
      </c>
      <c r="F1959" s="138"/>
      <c r="G1959" s="138" t="s">
        <v>317</v>
      </c>
      <c r="H1959" s="138"/>
      <c r="I1959" s="138" t="s">
        <v>195</v>
      </c>
      <c r="J1959" s="138">
        <v>2040</v>
      </c>
      <c r="K1959" s="139">
        <v>75</v>
      </c>
    </row>
    <row r="1960" spans="1:11" x14ac:dyDescent="0.25">
      <c r="A1960" s="138" t="s">
        <v>1477</v>
      </c>
      <c r="B1960" s="138" t="s">
        <v>1478</v>
      </c>
      <c r="C1960" s="138" t="s">
        <v>1377</v>
      </c>
      <c r="D1960" s="138" t="s">
        <v>1460</v>
      </c>
      <c r="E1960" s="138" t="s">
        <v>1206</v>
      </c>
      <c r="F1960" s="138"/>
      <c r="G1960" s="138" t="s">
        <v>317</v>
      </c>
      <c r="H1960" s="138"/>
      <c r="I1960" s="138" t="s">
        <v>195</v>
      </c>
      <c r="J1960" s="138">
        <v>2050</v>
      </c>
      <c r="K1960" s="139">
        <v>75</v>
      </c>
    </row>
    <row r="1961" spans="1:11" x14ac:dyDescent="0.25">
      <c r="A1961" s="138" t="s">
        <v>1477</v>
      </c>
      <c r="B1961" s="138" t="s">
        <v>1478</v>
      </c>
      <c r="C1961" s="138" t="s">
        <v>1377</v>
      </c>
      <c r="D1961" s="138" t="s">
        <v>1461</v>
      </c>
      <c r="E1961" s="138" t="s">
        <v>1206</v>
      </c>
      <c r="F1961" s="138"/>
      <c r="G1961" s="138" t="s">
        <v>317</v>
      </c>
      <c r="H1961" s="138"/>
      <c r="I1961" s="138" t="s">
        <v>195</v>
      </c>
      <c r="J1961" s="138">
        <v>2015</v>
      </c>
      <c r="K1961" s="139">
        <v>25</v>
      </c>
    </row>
    <row r="1962" spans="1:11" x14ac:dyDescent="0.25">
      <c r="A1962" s="138" t="s">
        <v>1477</v>
      </c>
      <c r="B1962" s="138" t="s">
        <v>1478</v>
      </c>
      <c r="C1962" s="138" t="s">
        <v>1377</v>
      </c>
      <c r="D1962" s="138" t="s">
        <v>1461</v>
      </c>
      <c r="E1962" s="138" t="s">
        <v>1206</v>
      </c>
      <c r="F1962" s="138"/>
      <c r="G1962" s="138" t="s">
        <v>317</v>
      </c>
      <c r="H1962" s="138"/>
      <c r="I1962" s="138" t="s">
        <v>195</v>
      </c>
      <c r="J1962" s="138">
        <v>2020</v>
      </c>
      <c r="K1962" s="139">
        <v>25</v>
      </c>
    </row>
    <row r="1963" spans="1:11" x14ac:dyDescent="0.25">
      <c r="A1963" s="138" t="s">
        <v>1477</v>
      </c>
      <c r="B1963" s="138" t="s">
        <v>1478</v>
      </c>
      <c r="C1963" s="138" t="s">
        <v>1377</v>
      </c>
      <c r="D1963" s="138" t="s">
        <v>1461</v>
      </c>
      <c r="E1963" s="138" t="s">
        <v>1206</v>
      </c>
      <c r="F1963" s="138"/>
      <c r="G1963" s="138" t="s">
        <v>317</v>
      </c>
      <c r="H1963" s="138"/>
      <c r="I1963" s="138" t="s">
        <v>195</v>
      </c>
      <c r="J1963" s="138">
        <v>2030</v>
      </c>
      <c r="K1963" s="139">
        <v>25</v>
      </c>
    </row>
    <row r="1964" spans="1:11" x14ac:dyDescent="0.25">
      <c r="A1964" s="138" t="s">
        <v>1477</v>
      </c>
      <c r="B1964" s="138" t="s">
        <v>1478</v>
      </c>
      <c r="C1964" s="138" t="s">
        <v>1377</v>
      </c>
      <c r="D1964" s="138" t="s">
        <v>1461</v>
      </c>
      <c r="E1964" s="138" t="s">
        <v>1206</v>
      </c>
      <c r="F1964" s="138"/>
      <c r="G1964" s="138" t="s">
        <v>317</v>
      </c>
      <c r="H1964" s="138"/>
      <c r="I1964" s="138" t="s">
        <v>195</v>
      </c>
      <c r="J1964" s="138">
        <v>2040</v>
      </c>
      <c r="K1964" s="139">
        <v>25</v>
      </c>
    </row>
    <row r="1965" spans="1:11" x14ac:dyDescent="0.25">
      <c r="A1965" s="138" t="s">
        <v>1477</v>
      </c>
      <c r="B1965" s="138" t="s">
        <v>1478</v>
      </c>
      <c r="C1965" s="138" t="s">
        <v>1377</v>
      </c>
      <c r="D1965" s="138" t="s">
        <v>1461</v>
      </c>
      <c r="E1965" s="138" t="s">
        <v>1206</v>
      </c>
      <c r="F1965" s="138"/>
      <c r="G1965" s="138" t="s">
        <v>317</v>
      </c>
      <c r="H1965" s="138"/>
      <c r="I1965" s="138" t="s">
        <v>195</v>
      </c>
      <c r="J1965" s="138">
        <v>2050</v>
      </c>
      <c r="K1965" s="139">
        <v>25</v>
      </c>
    </row>
    <row r="1966" spans="1:11" x14ac:dyDescent="0.25">
      <c r="A1966" s="138" t="s">
        <v>1477</v>
      </c>
      <c r="B1966" s="138" t="s">
        <v>1478</v>
      </c>
      <c r="C1966" s="138" t="s">
        <v>1377</v>
      </c>
      <c r="D1966" s="138" t="s">
        <v>1471</v>
      </c>
      <c r="E1966" s="138" t="s">
        <v>1472</v>
      </c>
      <c r="F1966" s="138"/>
      <c r="G1966" s="138" t="s">
        <v>1464</v>
      </c>
      <c r="H1966" s="138"/>
      <c r="I1966" s="138" t="s">
        <v>990</v>
      </c>
      <c r="J1966" s="138">
        <v>2020</v>
      </c>
      <c r="K1966" s="139">
        <v>0.9</v>
      </c>
    </row>
    <row r="1967" spans="1:11" x14ac:dyDescent="0.25">
      <c r="A1967" s="138" t="s">
        <v>1477</v>
      </c>
      <c r="B1967" s="138" t="s">
        <v>1478</v>
      </c>
      <c r="C1967" s="138" t="s">
        <v>1377</v>
      </c>
      <c r="D1967" s="138" t="s">
        <v>1471</v>
      </c>
      <c r="E1967" s="138" t="s">
        <v>1472</v>
      </c>
      <c r="F1967" s="138"/>
      <c r="G1967" s="138" t="s">
        <v>1464</v>
      </c>
      <c r="H1967" s="138"/>
      <c r="I1967" s="138" t="s">
        <v>990</v>
      </c>
      <c r="J1967" s="138">
        <v>2050</v>
      </c>
      <c r="K1967" s="139">
        <v>0.9</v>
      </c>
    </row>
    <row r="1968" spans="1:11" x14ac:dyDescent="0.25">
      <c r="A1968" s="138" t="s">
        <v>1477</v>
      </c>
      <c r="B1968" s="138" t="s">
        <v>1478</v>
      </c>
      <c r="C1968" s="138" t="s">
        <v>1377</v>
      </c>
      <c r="D1968" s="138" t="s">
        <v>1471</v>
      </c>
      <c r="E1968" s="138" t="s">
        <v>1472</v>
      </c>
      <c r="F1968" s="138"/>
      <c r="G1968" s="138" t="s">
        <v>1464</v>
      </c>
      <c r="H1968" s="138"/>
      <c r="I1968" s="138" t="s">
        <v>991</v>
      </c>
      <c r="J1968" s="138">
        <v>2020</v>
      </c>
      <c r="K1968" s="139">
        <v>1.1000000000000001</v>
      </c>
    </row>
    <row r="1969" spans="1:11" x14ac:dyDescent="0.25">
      <c r="A1969" s="138" t="s">
        <v>1477</v>
      </c>
      <c r="B1969" s="138" t="s">
        <v>1478</v>
      </c>
      <c r="C1969" s="138" t="s">
        <v>1377</v>
      </c>
      <c r="D1969" s="138" t="s">
        <v>1471</v>
      </c>
      <c r="E1969" s="138" t="s">
        <v>1472</v>
      </c>
      <c r="F1969" s="138"/>
      <c r="G1969" s="138" t="s">
        <v>1464</v>
      </c>
      <c r="H1969" s="138"/>
      <c r="I1969" s="138" t="s">
        <v>991</v>
      </c>
      <c r="J1969" s="138">
        <v>2050</v>
      </c>
      <c r="K1969" s="139">
        <v>1.1000000000000001</v>
      </c>
    </row>
    <row r="1970" spans="1:11" x14ac:dyDescent="0.25">
      <c r="A1970" s="138" t="s">
        <v>1477</v>
      </c>
      <c r="B1970" s="138" t="s">
        <v>1478</v>
      </c>
      <c r="C1970" s="138" t="s">
        <v>1377</v>
      </c>
      <c r="D1970" s="138" t="s">
        <v>1471</v>
      </c>
      <c r="E1970" s="138" t="s">
        <v>1472</v>
      </c>
      <c r="F1970" s="138"/>
      <c r="G1970" s="138" t="s">
        <v>1464</v>
      </c>
      <c r="H1970" s="138"/>
      <c r="I1970" s="138" t="s">
        <v>195</v>
      </c>
      <c r="J1970" s="138">
        <v>2015</v>
      </c>
      <c r="K1970" s="139">
        <v>0.14689265536723159</v>
      </c>
    </row>
    <row r="1971" spans="1:11" x14ac:dyDescent="0.25">
      <c r="A1971" s="138" t="s">
        <v>1477</v>
      </c>
      <c r="B1971" s="138" t="s">
        <v>1478</v>
      </c>
      <c r="C1971" s="138" t="s">
        <v>1377</v>
      </c>
      <c r="D1971" s="138" t="s">
        <v>1471</v>
      </c>
      <c r="E1971" s="138" t="s">
        <v>1472</v>
      </c>
      <c r="F1971" s="138"/>
      <c r="G1971" s="138" t="s">
        <v>1464</v>
      </c>
      <c r="H1971" s="138"/>
      <c r="I1971" s="138" t="s">
        <v>195</v>
      </c>
      <c r="J1971" s="138">
        <v>2020</v>
      </c>
      <c r="K1971" s="139">
        <v>0.14689265536723159</v>
      </c>
    </row>
    <row r="1972" spans="1:11" x14ac:dyDescent="0.25">
      <c r="A1972" s="138" t="s">
        <v>1477</v>
      </c>
      <c r="B1972" s="138" t="s">
        <v>1478</v>
      </c>
      <c r="C1972" s="138" t="s">
        <v>1377</v>
      </c>
      <c r="D1972" s="138" t="s">
        <v>1471</v>
      </c>
      <c r="E1972" s="138" t="s">
        <v>1472</v>
      </c>
      <c r="F1972" s="138"/>
      <c r="G1972" s="138" t="s">
        <v>1464</v>
      </c>
      <c r="H1972" s="138"/>
      <c r="I1972" s="138" t="s">
        <v>195</v>
      </c>
      <c r="J1972" s="138">
        <v>2030</v>
      </c>
      <c r="K1972" s="139">
        <v>0.14689265536723159</v>
      </c>
    </row>
    <row r="1973" spans="1:11" x14ac:dyDescent="0.25">
      <c r="A1973" s="138" t="s">
        <v>1477</v>
      </c>
      <c r="B1973" s="138" t="s">
        <v>1478</v>
      </c>
      <c r="C1973" s="138" t="s">
        <v>1377</v>
      </c>
      <c r="D1973" s="138" t="s">
        <v>1471</v>
      </c>
      <c r="E1973" s="138" t="s">
        <v>1472</v>
      </c>
      <c r="F1973" s="138"/>
      <c r="G1973" s="138" t="s">
        <v>1464</v>
      </c>
      <c r="H1973" s="138"/>
      <c r="I1973" s="138" t="s">
        <v>195</v>
      </c>
      <c r="J1973" s="138">
        <v>2040</v>
      </c>
      <c r="K1973" s="139">
        <v>0.14689265536723159</v>
      </c>
    </row>
    <row r="1974" spans="1:11" x14ac:dyDescent="0.25">
      <c r="A1974" s="138" t="s">
        <v>1477</v>
      </c>
      <c r="B1974" s="138" t="s">
        <v>1478</v>
      </c>
      <c r="C1974" s="138" t="s">
        <v>1377</v>
      </c>
      <c r="D1974" s="138" t="s">
        <v>1471</v>
      </c>
      <c r="E1974" s="138" t="s">
        <v>1472</v>
      </c>
      <c r="F1974" s="138"/>
      <c r="G1974" s="138" t="s">
        <v>1464</v>
      </c>
      <c r="H1974" s="138"/>
      <c r="I1974" s="138" t="s">
        <v>195</v>
      </c>
      <c r="J1974" s="138">
        <v>2050</v>
      </c>
      <c r="K1974" s="139">
        <v>0.14689265536723159</v>
      </c>
    </row>
    <row r="1975" spans="1:11" x14ac:dyDescent="0.25">
      <c r="A1975" s="138" t="s">
        <v>1477</v>
      </c>
      <c r="B1975" s="138" t="s">
        <v>1478</v>
      </c>
      <c r="C1975" s="138" t="s">
        <v>1377</v>
      </c>
      <c r="D1975" s="138" t="s">
        <v>1379</v>
      </c>
      <c r="E1975" s="138" t="s">
        <v>1380</v>
      </c>
      <c r="F1975" s="138"/>
      <c r="G1975" s="138"/>
      <c r="H1975" s="138"/>
      <c r="I1975" s="138" t="s">
        <v>195</v>
      </c>
      <c r="J1975" s="138">
        <v>2015</v>
      </c>
      <c r="K1975" s="139">
        <v>0.88500000000000001</v>
      </c>
    </row>
    <row r="1976" spans="1:11" x14ac:dyDescent="0.25">
      <c r="A1976" s="138" t="s">
        <v>1477</v>
      </c>
      <c r="B1976" s="138" t="s">
        <v>1478</v>
      </c>
      <c r="C1976" s="138" t="s">
        <v>1377</v>
      </c>
      <c r="D1976" s="138" t="s">
        <v>1379</v>
      </c>
      <c r="E1976" s="138" t="s">
        <v>1380</v>
      </c>
      <c r="F1976" s="138"/>
      <c r="G1976" s="138"/>
      <c r="H1976" s="138"/>
      <c r="I1976" s="138" t="s">
        <v>195</v>
      </c>
      <c r="J1976" s="138">
        <v>2020</v>
      </c>
      <c r="K1976" s="139">
        <v>0.88500000000000001</v>
      </c>
    </row>
    <row r="1977" spans="1:11" x14ac:dyDescent="0.25">
      <c r="A1977" s="138" t="s">
        <v>1477</v>
      </c>
      <c r="B1977" s="138" t="s">
        <v>1478</v>
      </c>
      <c r="C1977" s="138" t="s">
        <v>1377</v>
      </c>
      <c r="D1977" s="138" t="s">
        <v>1379</v>
      </c>
      <c r="E1977" s="138" t="s">
        <v>1380</v>
      </c>
      <c r="F1977" s="138"/>
      <c r="G1977" s="138"/>
      <c r="H1977" s="138"/>
      <c r="I1977" s="138" t="s">
        <v>195</v>
      </c>
      <c r="J1977" s="138">
        <v>2030</v>
      </c>
      <c r="K1977" s="139">
        <v>0.88500000000000001</v>
      </c>
    </row>
    <row r="1978" spans="1:11" x14ac:dyDescent="0.25">
      <c r="A1978" s="138" t="s">
        <v>1477</v>
      </c>
      <c r="B1978" s="138" t="s">
        <v>1478</v>
      </c>
      <c r="C1978" s="138" t="s">
        <v>1377</v>
      </c>
      <c r="D1978" s="138" t="s">
        <v>1379</v>
      </c>
      <c r="E1978" s="138" t="s">
        <v>1380</v>
      </c>
      <c r="F1978" s="138"/>
      <c r="G1978" s="138"/>
      <c r="H1978" s="138"/>
      <c r="I1978" s="138" t="s">
        <v>195</v>
      </c>
      <c r="J1978" s="138">
        <v>2040</v>
      </c>
      <c r="K1978" s="139">
        <v>0.88500000000000001</v>
      </c>
    </row>
    <row r="1979" spans="1:11" x14ac:dyDescent="0.25">
      <c r="A1979" s="138" t="s">
        <v>1477</v>
      </c>
      <c r="B1979" s="138" t="s">
        <v>1478</v>
      </c>
      <c r="C1979" s="138" t="s">
        <v>1377</v>
      </c>
      <c r="D1979" s="138" t="s">
        <v>1379</v>
      </c>
      <c r="E1979" s="138" t="s">
        <v>1380</v>
      </c>
      <c r="F1979" s="138"/>
      <c r="G1979" s="138"/>
      <c r="H1979" s="138"/>
      <c r="I1979" s="138" t="s">
        <v>195</v>
      </c>
      <c r="J1979" s="138">
        <v>2050</v>
      </c>
      <c r="K1979" s="139">
        <v>0.88500000000000001</v>
      </c>
    </row>
    <row r="1980" spans="1:11" x14ac:dyDescent="0.25">
      <c r="A1980" s="138" t="s">
        <v>1477</v>
      </c>
      <c r="B1980" s="138" t="s">
        <v>1478</v>
      </c>
      <c r="C1980" s="138" t="s">
        <v>1377</v>
      </c>
      <c r="D1980" s="138" t="s">
        <v>1473</v>
      </c>
      <c r="E1980" s="138" t="s">
        <v>1214</v>
      </c>
      <c r="F1980" s="138"/>
      <c r="G1980" s="138"/>
      <c r="H1980" s="138"/>
      <c r="I1980" s="138" t="s">
        <v>195</v>
      </c>
      <c r="J1980" s="138">
        <v>2015</v>
      </c>
      <c r="K1980" s="139">
        <v>37.200000000000003</v>
      </c>
    </row>
    <row r="1981" spans="1:11" x14ac:dyDescent="0.25">
      <c r="A1981" s="138" t="s">
        <v>1477</v>
      </c>
      <c r="B1981" s="138" t="s">
        <v>1478</v>
      </c>
      <c r="C1981" s="138" t="s">
        <v>1377</v>
      </c>
      <c r="D1981" s="138" t="s">
        <v>1473</v>
      </c>
      <c r="E1981" s="138" t="s">
        <v>1214</v>
      </c>
      <c r="F1981" s="138"/>
      <c r="G1981" s="138"/>
      <c r="H1981" s="138"/>
      <c r="I1981" s="138" t="s">
        <v>195</v>
      </c>
      <c r="J1981" s="138">
        <v>2020</v>
      </c>
      <c r="K1981" s="139">
        <v>37.200000000000003</v>
      </c>
    </row>
    <row r="1982" spans="1:11" x14ac:dyDescent="0.25">
      <c r="A1982" s="138" t="s">
        <v>1477</v>
      </c>
      <c r="B1982" s="138" t="s">
        <v>1478</v>
      </c>
      <c r="C1982" s="138" t="s">
        <v>1377</v>
      </c>
      <c r="D1982" s="138" t="s">
        <v>1473</v>
      </c>
      <c r="E1982" s="138" t="s">
        <v>1214</v>
      </c>
      <c r="F1982" s="138"/>
      <c r="G1982" s="138"/>
      <c r="H1982" s="138"/>
      <c r="I1982" s="138" t="s">
        <v>195</v>
      </c>
      <c r="J1982" s="138">
        <v>2030</v>
      </c>
      <c r="K1982" s="139">
        <v>37.200000000000003</v>
      </c>
    </row>
    <row r="1983" spans="1:11" x14ac:dyDescent="0.25">
      <c r="A1983" s="138" t="s">
        <v>1477</v>
      </c>
      <c r="B1983" s="138" t="s">
        <v>1478</v>
      </c>
      <c r="C1983" s="138" t="s">
        <v>1377</v>
      </c>
      <c r="D1983" s="138" t="s">
        <v>1473</v>
      </c>
      <c r="E1983" s="138" t="s">
        <v>1214</v>
      </c>
      <c r="F1983" s="138"/>
      <c r="G1983" s="138"/>
      <c r="H1983" s="138"/>
      <c r="I1983" s="138" t="s">
        <v>195</v>
      </c>
      <c r="J1983" s="138">
        <v>2040</v>
      </c>
      <c r="K1983" s="139">
        <v>37.200000000000003</v>
      </c>
    </row>
    <row r="1984" spans="1:11" x14ac:dyDescent="0.25">
      <c r="A1984" s="138" t="s">
        <v>1477</v>
      </c>
      <c r="B1984" s="138" t="s">
        <v>1478</v>
      </c>
      <c r="C1984" s="138" t="s">
        <v>1377</v>
      </c>
      <c r="D1984" s="138" t="s">
        <v>1473</v>
      </c>
      <c r="E1984" s="138" t="s">
        <v>1214</v>
      </c>
      <c r="F1984" s="138"/>
      <c r="G1984" s="138"/>
      <c r="H1984" s="138"/>
      <c r="I1984" s="138" t="s">
        <v>195</v>
      </c>
      <c r="J1984" s="138">
        <v>2050</v>
      </c>
      <c r="K1984" s="139">
        <v>37.200000000000003</v>
      </c>
    </row>
    <row r="1985" spans="1:11" x14ac:dyDescent="0.25">
      <c r="A1985" s="138" t="s">
        <v>1477</v>
      </c>
      <c r="B1985" s="138" t="s">
        <v>1478</v>
      </c>
      <c r="C1985" s="138" t="s">
        <v>1377</v>
      </c>
      <c r="D1985" s="138" t="s">
        <v>1474</v>
      </c>
      <c r="E1985" s="138" t="s">
        <v>1475</v>
      </c>
      <c r="F1985" s="138"/>
      <c r="G1985" s="138"/>
      <c r="H1985" s="138"/>
      <c r="I1985" s="138" t="s">
        <v>990</v>
      </c>
      <c r="J1985" s="138">
        <v>2020</v>
      </c>
      <c r="K1985" s="139">
        <v>0.8</v>
      </c>
    </row>
    <row r="1986" spans="1:11" x14ac:dyDescent="0.25">
      <c r="A1986" s="138" t="s">
        <v>1477</v>
      </c>
      <c r="B1986" s="138" t="s">
        <v>1478</v>
      </c>
      <c r="C1986" s="138" t="s">
        <v>1377</v>
      </c>
      <c r="D1986" s="138" t="s">
        <v>1474</v>
      </c>
      <c r="E1986" s="138" t="s">
        <v>1475</v>
      </c>
      <c r="F1986" s="138"/>
      <c r="G1986" s="138"/>
      <c r="H1986" s="138"/>
      <c r="I1986" s="138" t="s">
        <v>990</v>
      </c>
      <c r="J1986" s="138">
        <v>2050</v>
      </c>
      <c r="K1986" s="139">
        <v>0.9</v>
      </c>
    </row>
    <row r="1987" spans="1:11" x14ac:dyDescent="0.25">
      <c r="A1987" s="138" t="s">
        <v>1477</v>
      </c>
      <c r="B1987" s="138" t="s">
        <v>1478</v>
      </c>
      <c r="C1987" s="138" t="s">
        <v>1377</v>
      </c>
      <c r="D1987" s="138" t="s">
        <v>1474</v>
      </c>
      <c r="E1987" s="138" t="s">
        <v>1475</v>
      </c>
      <c r="F1987" s="138"/>
      <c r="G1987" s="138"/>
      <c r="H1987" s="138"/>
      <c r="I1987" s="138" t="s">
        <v>991</v>
      </c>
      <c r="J1987" s="138">
        <v>2020</v>
      </c>
      <c r="K1987" s="139">
        <v>1.2</v>
      </c>
    </row>
    <row r="1988" spans="1:11" x14ac:dyDescent="0.25">
      <c r="A1988" s="138" t="s">
        <v>1477</v>
      </c>
      <c r="B1988" s="138" t="s">
        <v>1478</v>
      </c>
      <c r="C1988" s="138" t="s">
        <v>1377</v>
      </c>
      <c r="D1988" s="138" t="s">
        <v>1474</v>
      </c>
      <c r="E1988" s="138" t="s">
        <v>1475</v>
      </c>
      <c r="F1988" s="138"/>
      <c r="G1988" s="138"/>
      <c r="H1988" s="138"/>
      <c r="I1988" s="138" t="s">
        <v>991</v>
      </c>
      <c r="J1988" s="138">
        <v>2050</v>
      </c>
      <c r="K1988" s="139">
        <v>1.1000000000000001</v>
      </c>
    </row>
    <row r="1989" spans="1:11" x14ac:dyDescent="0.25">
      <c r="A1989" s="138" t="s">
        <v>1477</v>
      </c>
      <c r="B1989" s="138" t="s">
        <v>1478</v>
      </c>
      <c r="C1989" s="138" t="s">
        <v>1377</v>
      </c>
      <c r="D1989" s="138" t="s">
        <v>1474</v>
      </c>
      <c r="E1989" s="138" t="s">
        <v>1475</v>
      </c>
      <c r="F1989" s="138"/>
      <c r="G1989" s="138"/>
      <c r="H1989" s="138"/>
      <c r="I1989" s="138" t="s">
        <v>195</v>
      </c>
      <c r="J1989" s="138">
        <v>2015</v>
      </c>
      <c r="K1989" s="139">
        <v>1.33</v>
      </c>
    </row>
    <row r="1990" spans="1:11" x14ac:dyDescent="0.25">
      <c r="A1990" s="138" t="s">
        <v>1477</v>
      </c>
      <c r="B1990" s="138" t="s">
        <v>1478</v>
      </c>
      <c r="C1990" s="138" t="s">
        <v>1377</v>
      </c>
      <c r="D1990" s="138" t="s">
        <v>1474</v>
      </c>
      <c r="E1990" s="138" t="s">
        <v>1475</v>
      </c>
      <c r="F1990" s="138"/>
      <c r="G1990" s="138"/>
      <c r="H1990" s="138"/>
      <c r="I1990" s="138" t="s">
        <v>195</v>
      </c>
      <c r="J1990" s="138">
        <v>2020</v>
      </c>
      <c r="K1990" s="139">
        <v>1.25</v>
      </c>
    </row>
    <row r="1991" spans="1:11" x14ac:dyDescent="0.25">
      <c r="A1991" s="138" t="s">
        <v>1477</v>
      </c>
      <c r="B1991" s="138" t="s">
        <v>1478</v>
      </c>
      <c r="C1991" s="138" t="s">
        <v>1377</v>
      </c>
      <c r="D1991" s="138" t="s">
        <v>1474</v>
      </c>
      <c r="E1991" s="138" t="s">
        <v>1475</v>
      </c>
      <c r="F1991" s="138"/>
      <c r="G1991" s="138"/>
      <c r="H1991" s="138"/>
      <c r="I1991" s="138" t="s">
        <v>195</v>
      </c>
      <c r="J1991" s="138">
        <v>2030</v>
      </c>
      <c r="K1991" s="139">
        <v>1.1499999999999999</v>
      </c>
    </row>
    <row r="1992" spans="1:11" x14ac:dyDescent="0.25">
      <c r="A1992" s="138" t="s">
        <v>1477</v>
      </c>
      <c r="B1992" s="138" t="s">
        <v>1478</v>
      </c>
      <c r="C1992" s="138" t="s">
        <v>1377</v>
      </c>
      <c r="D1992" s="138" t="s">
        <v>1474</v>
      </c>
      <c r="E1992" s="138" t="s">
        <v>1475</v>
      </c>
      <c r="F1992" s="138"/>
      <c r="G1992" s="138"/>
      <c r="H1992" s="138"/>
      <c r="I1992" s="138" t="s">
        <v>195</v>
      </c>
      <c r="J1992" s="138">
        <v>2040</v>
      </c>
      <c r="K1992" s="139">
        <v>1.1000000000000001</v>
      </c>
    </row>
    <row r="1993" spans="1:11" x14ac:dyDescent="0.25">
      <c r="A1993" s="138" t="s">
        <v>1477</v>
      </c>
      <c r="B1993" s="138" t="s">
        <v>1478</v>
      </c>
      <c r="C1993" s="138" t="s">
        <v>1377</v>
      </c>
      <c r="D1993" s="138" t="s">
        <v>1474</v>
      </c>
      <c r="E1993" s="138" t="s">
        <v>1475</v>
      </c>
      <c r="F1993" s="138"/>
      <c r="G1993" s="138"/>
      <c r="H1993" s="138"/>
      <c r="I1993" s="138" t="s">
        <v>195</v>
      </c>
      <c r="J1993" s="138">
        <v>2050</v>
      </c>
      <c r="K1993" s="139">
        <v>1</v>
      </c>
    </row>
    <row r="1994" spans="1:11" x14ac:dyDescent="0.25">
      <c r="A1994" s="138" t="s">
        <v>1477</v>
      </c>
      <c r="B1994" s="138" t="s">
        <v>1478</v>
      </c>
      <c r="C1994" s="138" t="s">
        <v>1377</v>
      </c>
      <c r="D1994" s="138" t="s">
        <v>1476</v>
      </c>
      <c r="E1994" s="138" t="s">
        <v>1472</v>
      </c>
      <c r="F1994" s="138"/>
      <c r="G1994" s="138" t="s">
        <v>1464</v>
      </c>
      <c r="H1994" s="138"/>
      <c r="I1994" s="138" t="s">
        <v>990</v>
      </c>
      <c r="J1994" s="138">
        <v>2020</v>
      </c>
      <c r="K1994" s="139">
        <v>0.9</v>
      </c>
    </row>
    <row r="1995" spans="1:11" x14ac:dyDescent="0.25">
      <c r="A1995" s="138" t="s">
        <v>1477</v>
      </c>
      <c r="B1995" s="138" t="s">
        <v>1478</v>
      </c>
      <c r="C1995" s="138" t="s">
        <v>1377</v>
      </c>
      <c r="D1995" s="138" t="s">
        <v>1476</v>
      </c>
      <c r="E1995" s="138" t="s">
        <v>1472</v>
      </c>
      <c r="F1995" s="138"/>
      <c r="G1995" s="138" t="s">
        <v>1464</v>
      </c>
      <c r="H1995" s="138"/>
      <c r="I1995" s="138" t="s">
        <v>990</v>
      </c>
      <c r="J1995" s="138">
        <v>2050</v>
      </c>
      <c r="K1995" s="139">
        <v>0.9</v>
      </c>
    </row>
    <row r="1996" spans="1:11" x14ac:dyDescent="0.25">
      <c r="A1996" s="138" t="s">
        <v>1477</v>
      </c>
      <c r="B1996" s="138" t="s">
        <v>1478</v>
      </c>
      <c r="C1996" s="138" t="s">
        <v>1377</v>
      </c>
      <c r="D1996" s="138" t="s">
        <v>1476</v>
      </c>
      <c r="E1996" s="138" t="s">
        <v>1472</v>
      </c>
      <c r="F1996" s="138"/>
      <c r="G1996" s="138" t="s">
        <v>1464</v>
      </c>
      <c r="H1996" s="138"/>
      <c r="I1996" s="138" t="s">
        <v>991</v>
      </c>
      <c r="J1996" s="138">
        <v>2020</v>
      </c>
      <c r="K1996" s="139">
        <v>1.1000000000000001</v>
      </c>
    </row>
    <row r="1997" spans="1:11" x14ac:dyDescent="0.25">
      <c r="A1997" s="138" t="s">
        <v>1477</v>
      </c>
      <c r="B1997" s="138" t="s">
        <v>1478</v>
      </c>
      <c r="C1997" s="138" t="s">
        <v>1377</v>
      </c>
      <c r="D1997" s="138" t="s">
        <v>1476</v>
      </c>
      <c r="E1997" s="138" t="s">
        <v>1472</v>
      </c>
      <c r="F1997" s="138"/>
      <c r="G1997" s="138" t="s">
        <v>1464</v>
      </c>
      <c r="H1997" s="138"/>
      <c r="I1997" s="138" t="s">
        <v>991</v>
      </c>
      <c r="J1997" s="138">
        <v>2050</v>
      </c>
      <c r="K1997" s="139">
        <v>1.1000000000000001</v>
      </c>
    </row>
    <row r="1998" spans="1:11" x14ac:dyDescent="0.25">
      <c r="A1998" s="138" t="s">
        <v>1477</v>
      </c>
      <c r="B1998" s="138" t="s">
        <v>1478</v>
      </c>
      <c r="C1998" s="138" t="s">
        <v>1377</v>
      </c>
      <c r="D1998" s="138" t="s">
        <v>1476</v>
      </c>
      <c r="E1998" s="138" t="s">
        <v>1472</v>
      </c>
      <c r="F1998" s="138"/>
      <c r="G1998" s="138" t="s">
        <v>1464</v>
      </c>
      <c r="H1998" s="138"/>
      <c r="I1998" s="138" t="s">
        <v>195</v>
      </c>
      <c r="J1998" s="138">
        <v>2015</v>
      </c>
      <c r="K1998" s="139">
        <v>7.909604519774012E-2</v>
      </c>
    </row>
    <row r="1999" spans="1:11" x14ac:dyDescent="0.25">
      <c r="A1999" s="138" t="s">
        <v>1477</v>
      </c>
      <c r="B1999" s="138" t="s">
        <v>1478</v>
      </c>
      <c r="C1999" s="138" t="s">
        <v>1377</v>
      </c>
      <c r="D1999" s="138" t="s">
        <v>1476</v>
      </c>
      <c r="E1999" s="138" t="s">
        <v>1472</v>
      </c>
      <c r="F1999" s="138"/>
      <c r="G1999" s="138" t="s">
        <v>1464</v>
      </c>
      <c r="H1999" s="138"/>
      <c r="I1999" s="138" t="s">
        <v>195</v>
      </c>
      <c r="J1999" s="138">
        <v>2020</v>
      </c>
      <c r="K1999" s="139">
        <v>7.909604519774012E-2</v>
      </c>
    </row>
    <row r="2000" spans="1:11" x14ac:dyDescent="0.25">
      <c r="A2000" s="138" t="s">
        <v>1477</v>
      </c>
      <c r="B2000" s="138" t="s">
        <v>1478</v>
      </c>
      <c r="C2000" s="138" t="s">
        <v>1377</v>
      </c>
      <c r="D2000" s="138" t="s">
        <v>1476</v>
      </c>
      <c r="E2000" s="138" t="s">
        <v>1472</v>
      </c>
      <c r="F2000" s="138"/>
      <c r="G2000" s="138" t="s">
        <v>1464</v>
      </c>
      <c r="H2000" s="138"/>
      <c r="I2000" s="138" t="s">
        <v>195</v>
      </c>
      <c r="J2000" s="138">
        <v>2030</v>
      </c>
      <c r="K2000" s="139">
        <v>7.909604519774012E-2</v>
      </c>
    </row>
    <row r="2001" spans="1:11" x14ac:dyDescent="0.25">
      <c r="A2001" s="138" t="s">
        <v>1477</v>
      </c>
      <c r="B2001" s="138" t="s">
        <v>1478</v>
      </c>
      <c r="C2001" s="138" t="s">
        <v>1377</v>
      </c>
      <c r="D2001" s="138" t="s">
        <v>1476</v>
      </c>
      <c r="E2001" s="138" t="s">
        <v>1472</v>
      </c>
      <c r="F2001" s="138"/>
      <c r="G2001" s="138" t="s">
        <v>1464</v>
      </c>
      <c r="H2001" s="138"/>
      <c r="I2001" s="138" t="s">
        <v>195</v>
      </c>
      <c r="J2001" s="138">
        <v>2040</v>
      </c>
      <c r="K2001" s="139">
        <v>7.909604519774012E-2</v>
      </c>
    </row>
    <row r="2002" spans="1:11" x14ac:dyDescent="0.25">
      <c r="A2002" s="138" t="s">
        <v>1477</v>
      </c>
      <c r="B2002" s="138" t="s">
        <v>1478</v>
      </c>
      <c r="C2002" s="138" t="s">
        <v>1377</v>
      </c>
      <c r="D2002" s="138" t="s">
        <v>1476</v>
      </c>
      <c r="E2002" s="138" t="s">
        <v>1472</v>
      </c>
      <c r="F2002" s="138"/>
      <c r="G2002" s="138" t="s">
        <v>1464</v>
      </c>
      <c r="H2002" s="138"/>
      <c r="I2002" s="138" t="s">
        <v>195</v>
      </c>
      <c r="J2002" s="138">
        <v>2050</v>
      </c>
      <c r="K2002" s="139">
        <v>7.909604519774012E-2</v>
      </c>
    </row>
    <row r="2003" spans="1:11" x14ac:dyDescent="0.25">
      <c r="A2003" s="138" t="s">
        <v>1484</v>
      </c>
      <c r="B2003" s="138" t="s">
        <v>1485</v>
      </c>
      <c r="C2003" s="138" t="s">
        <v>196</v>
      </c>
      <c r="D2003" s="138" t="s">
        <v>201</v>
      </c>
      <c r="E2003" s="138" t="s">
        <v>203</v>
      </c>
      <c r="F2003" s="138"/>
      <c r="G2003" s="138"/>
      <c r="H2003" s="138"/>
      <c r="I2003" s="138" t="s">
        <v>195</v>
      </c>
      <c r="J2003" s="138">
        <v>2015</v>
      </c>
      <c r="K2003" s="139">
        <v>2</v>
      </c>
    </row>
    <row r="2004" spans="1:11" x14ac:dyDescent="0.25">
      <c r="A2004" s="138" t="s">
        <v>1484</v>
      </c>
      <c r="B2004" s="138" t="s">
        <v>1485</v>
      </c>
      <c r="C2004" s="138" t="s">
        <v>196</v>
      </c>
      <c r="D2004" s="138" t="s">
        <v>201</v>
      </c>
      <c r="E2004" s="138" t="s">
        <v>203</v>
      </c>
      <c r="F2004" s="138"/>
      <c r="G2004" s="138"/>
      <c r="H2004" s="138"/>
      <c r="I2004" s="138" t="s">
        <v>195</v>
      </c>
      <c r="J2004" s="138">
        <v>2020</v>
      </c>
      <c r="K2004" s="139">
        <v>2</v>
      </c>
    </row>
    <row r="2005" spans="1:11" x14ac:dyDescent="0.25">
      <c r="A2005" s="138" t="s">
        <v>1484</v>
      </c>
      <c r="B2005" s="138" t="s">
        <v>1485</v>
      </c>
      <c r="C2005" s="138" t="s">
        <v>196</v>
      </c>
      <c r="D2005" s="138" t="s">
        <v>201</v>
      </c>
      <c r="E2005" s="138" t="s">
        <v>203</v>
      </c>
      <c r="F2005" s="138"/>
      <c r="G2005" s="138"/>
      <c r="H2005" s="138"/>
      <c r="I2005" s="138" t="s">
        <v>195</v>
      </c>
      <c r="J2005" s="138">
        <v>2030</v>
      </c>
      <c r="K2005" s="139">
        <v>2</v>
      </c>
    </row>
    <row r="2006" spans="1:11" x14ac:dyDescent="0.25">
      <c r="A2006" s="138" t="s">
        <v>1484</v>
      </c>
      <c r="B2006" s="138" t="s">
        <v>1485</v>
      </c>
      <c r="C2006" s="138" t="s">
        <v>196</v>
      </c>
      <c r="D2006" s="138" t="s">
        <v>201</v>
      </c>
      <c r="E2006" s="138" t="s">
        <v>203</v>
      </c>
      <c r="F2006" s="138"/>
      <c r="G2006" s="138"/>
      <c r="H2006" s="138"/>
      <c r="I2006" s="138" t="s">
        <v>195</v>
      </c>
      <c r="J2006" s="138">
        <v>2040</v>
      </c>
      <c r="K2006" s="139">
        <v>2</v>
      </c>
    </row>
    <row r="2007" spans="1:11" x14ac:dyDescent="0.25">
      <c r="A2007" s="138" t="s">
        <v>1484</v>
      </c>
      <c r="B2007" s="138" t="s">
        <v>1485</v>
      </c>
      <c r="C2007" s="138" t="s">
        <v>196</v>
      </c>
      <c r="D2007" s="138" t="s">
        <v>201</v>
      </c>
      <c r="E2007" s="138" t="s">
        <v>203</v>
      </c>
      <c r="F2007" s="138"/>
      <c r="G2007" s="138"/>
      <c r="H2007" s="138"/>
      <c r="I2007" s="138" t="s">
        <v>195</v>
      </c>
      <c r="J2007" s="138">
        <v>2050</v>
      </c>
      <c r="K2007" s="139">
        <v>2</v>
      </c>
    </row>
    <row r="2008" spans="1:11" x14ac:dyDescent="0.25">
      <c r="A2008" s="138" t="s">
        <v>1484</v>
      </c>
      <c r="B2008" s="138" t="s">
        <v>1485</v>
      </c>
      <c r="C2008" s="138" t="s">
        <v>196</v>
      </c>
      <c r="D2008" s="138" t="s">
        <v>1486</v>
      </c>
      <c r="E2008" s="138" t="s">
        <v>1354</v>
      </c>
      <c r="F2008" s="138"/>
      <c r="G2008" s="138" t="s">
        <v>1487</v>
      </c>
      <c r="H2008" s="138"/>
      <c r="I2008" s="138" t="s">
        <v>990</v>
      </c>
      <c r="J2008" s="138">
        <v>2020</v>
      </c>
      <c r="K2008" s="139">
        <v>0.99</v>
      </c>
    </row>
    <row r="2009" spans="1:11" x14ac:dyDescent="0.25">
      <c r="A2009" s="138" t="s">
        <v>1484</v>
      </c>
      <c r="B2009" s="138" t="s">
        <v>1485</v>
      </c>
      <c r="C2009" s="138" t="s">
        <v>196</v>
      </c>
      <c r="D2009" s="138" t="s">
        <v>1486</v>
      </c>
      <c r="E2009" s="138" t="s">
        <v>1354</v>
      </c>
      <c r="F2009" s="138"/>
      <c r="G2009" s="138" t="s">
        <v>1487</v>
      </c>
      <c r="H2009" s="138"/>
      <c r="I2009" s="138" t="s">
        <v>990</v>
      </c>
      <c r="J2009" s="138">
        <v>2050</v>
      </c>
      <c r="K2009" s="139">
        <v>0.99</v>
      </c>
    </row>
    <row r="2010" spans="1:11" x14ac:dyDescent="0.25">
      <c r="A2010" s="138" t="s">
        <v>1484</v>
      </c>
      <c r="B2010" s="138" t="s">
        <v>1485</v>
      </c>
      <c r="C2010" s="138" t="s">
        <v>196</v>
      </c>
      <c r="D2010" s="138" t="s">
        <v>1486</v>
      </c>
      <c r="E2010" s="138" t="s">
        <v>1354</v>
      </c>
      <c r="F2010" s="138"/>
      <c r="G2010" s="138" t="s">
        <v>1487</v>
      </c>
      <c r="H2010" s="138"/>
      <c r="I2010" s="138" t="s">
        <v>991</v>
      </c>
      <c r="J2010" s="138">
        <v>2020</v>
      </c>
      <c r="K2010" s="139">
        <v>1.01</v>
      </c>
    </row>
    <row r="2011" spans="1:11" x14ac:dyDescent="0.25">
      <c r="A2011" s="138" t="s">
        <v>1484</v>
      </c>
      <c r="B2011" s="138" t="s">
        <v>1485</v>
      </c>
      <c r="C2011" s="138" t="s">
        <v>196</v>
      </c>
      <c r="D2011" s="138" t="s">
        <v>1486</v>
      </c>
      <c r="E2011" s="138" t="s">
        <v>1354</v>
      </c>
      <c r="F2011" s="138"/>
      <c r="G2011" s="138" t="s">
        <v>1487</v>
      </c>
      <c r="H2011" s="138"/>
      <c r="I2011" s="138" t="s">
        <v>991</v>
      </c>
      <c r="J2011" s="138">
        <v>2050</v>
      </c>
      <c r="K2011" s="139">
        <v>1.01</v>
      </c>
    </row>
    <row r="2012" spans="1:11" x14ac:dyDescent="0.25">
      <c r="A2012" s="138" t="s">
        <v>1484</v>
      </c>
      <c r="B2012" s="138" t="s">
        <v>1485</v>
      </c>
      <c r="C2012" s="138" t="s">
        <v>196</v>
      </c>
      <c r="D2012" s="138" t="s">
        <v>1486</v>
      </c>
      <c r="E2012" s="138" t="s">
        <v>1354</v>
      </c>
      <c r="F2012" s="138"/>
      <c r="G2012" s="138" t="s">
        <v>1487</v>
      </c>
      <c r="H2012" s="138"/>
      <c r="I2012" s="138" t="s">
        <v>195</v>
      </c>
      <c r="J2012" s="138">
        <v>2015</v>
      </c>
      <c r="K2012" s="139">
        <v>3.555E-3</v>
      </c>
    </row>
    <row r="2013" spans="1:11" x14ac:dyDescent="0.25">
      <c r="A2013" s="138" t="s">
        <v>1484</v>
      </c>
      <c r="B2013" s="138" t="s">
        <v>1485</v>
      </c>
      <c r="C2013" s="138" t="s">
        <v>196</v>
      </c>
      <c r="D2013" s="138" t="s">
        <v>1486</v>
      </c>
      <c r="E2013" s="138" t="s">
        <v>1354</v>
      </c>
      <c r="F2013" s="138"/>
      <c r="G2013" s="138" t="s">
        <v>1487</v>
      </c>
      <c r="H2013" s="138"/>
      <c r="I2013" s="138" t="s">
        <v>195</v>
      </c>
      <c r="J2013" s="138">
        <v>2020</v>
      </c>
      <c r="K2013" s="139">
        <v>3.555E-3</v>
      </c>
    </row>
    <row r="2014" spans="1:11" x14ac:dyDescent="0.25">
      <c r="A2014" s="138" t="s">
        <v>1484</v>
      </c>
      <c r="B2014" s="138" t="s">
        <v>1485</v>
      </c>
      <c r="C2014" s="138" t="s">
        <v>196</v>
      </c>
      <c r="D2014" s="138" t="s">
        <v>1486</v>
      </c>
      <c r="E2014" s="138" t="s">
        <v>1354</v>
      </c>
      <c r="F2014" s="138"/>
      <c r="G2014" s="138" t="s">
        <v>1487</v>
      </c>
      <c r="H2014" s="138"/>
      <c r="I2014" s="138" t="s">
        <v>195</v>
      </c>
      <c r="J2014" s="138">
        <v>2030</v>
      </c>
      <c r="K2014" s="139">
        <v>3.555E-3</v>
      </c>
    </row>
    <row r="2015" spans="1:11" x14ac:dyDescent="0.25">
      <c r="A2015" s="138" t="s">
        <v>1484</v>
      </c>
      <c r="B2015" s="138" t="s">
        <v>1485</v>
      </c>
      <c r="C2015" s="138" t="s">
        <v>196</v>
      </c>
      <c r="D2015" s="138" t="s">
        <v>1486</v>
      </c>
      <c r="E2015" s="138" t="s">
        <v>1354</v>
      </c>
      <c r="F2015" s="138"/>
      <c r="G2015" s="138" t="s">
        <v>1487</v>
      </c>
      <c r="H2015" s="138"/>
      <c r="I2015" s="138" t="s">
        <v>195</v>
      </c>
      <c r="J2015" s="138">
        <v>2040</v>
      </c>
      <c r="K2015" s="139">
        <v>3.555E-3</v>
      </c>
    </row>
    <row r="2016" spans="1:11" x14ac:dyDescent="0.25">
      <c r="A2016" s="138" t="s">
        <v>1484</v>
      </c>
      <c r="B2016" s="138" t="s">
        <v>1485</v>
      </c>
      <c r="C2016" s="138" t="s">
        <v>196</v>
      </c>
      <c r="D2016" s="138" t="s">
        <v>1486</v>
      </c>
      <c r="E2016" s="138" t="s">
        <v>1354</v>
      </c>
      <c r="F2016" s="138"/>
      <c r="G2016" s="138" t="s">
        <v>1487</v>
      </c>
      <c r="H2016" s="138"/>
      <c r="I2016" s="138" t="s">
        <v>195</v>
      </c>
      <c r="J2016" s="138">
        <v>2050</v>
      </c>
      <c r="K2016" s="139">
        <v>3.555E-3</v>
      </c>
    </row>
    <row r="2017" spans="1:11" x14ac:dyDescent="0.25">
      <c r="A2017" s="138" t="s">
        <v>1484</v>
      </c>
      <c r="B2017" s="138" t="s">
        <v>1485</v>
      </c>
      <c r="C2017" s="138" t="s">
        <v>196</v>
      </c>
      <c r="D2017" s="138" t="s">
        <v>1488</v>
      </c>
      <c r="E2017" s="138" t="s">
        <v>1489</v>
      </c>
      <c r="F2017" s="138"/>
      <c r="G2017" s="138" t="s">
        <v>211</v>
      </c>
      <c r="H2017" s="138" t="s">
        <v>1490</v>
      </c>
      <c r="I2017" s="138" t="s">
        <v>990</v>
      </c>
      <c r="J2017" s="138">
        <v>2020</v>
      </c>
      <c r="K2017" s="139">
        <v>0.5</v>
      </c>
    </row>
    <row r="2018" spans="1:11" x14ac:dyDescent="0.25">
      <c r="A2018" s="138" t="s">
        <v>1484</v>
      </c>
      <c r="B2018" s="138" t="s">
        <v>1485</v>
      </c>
      <c r="C2018" s="138" t="s">
        <v>196</v>
      </c>
      <c r="D2018" s="138" t="s">
        <v>1488</v>
      </c>
      <c r="E2018" s="138" t="s">
        <v>1489</v>
      </c>
      <c r="F2018" s="138"/>
      <c r="G2018" s="138" t="s">
        <v>211</v>
      </c>
      <c r="H2018" s="138" t="s">
        <v>1490</v>
      </c>
      <c r="I2018" s="138" t="s">
        <v>990</v>
      </c>
      <c r="J2018" s="138">
        <v>2050</v>
      </c>
      <c r="K2018" s="139">
        <v>0.5</v>
      </c>
    </row>
    <row r="2019" spans="1:11" x14ac:dyDescent="0.25">
      <c r="A2019" s="138" t="s">
        <v>1484</v>
      </c>
      <c r="B2019" s="138" t="s">
        <v>1485</v>
      </c>
      <c r="C2019" s="138" t="s">
        <v>196</v>
      </c>
      <c r="D2019" s="138" t="s">
        <v>1488</v>
      </c>
      <c r="E2019" s="138" t="s">
        <v>1489</v>
      </c>
      <c r="F2019" s="138"/>
      <c r="G2019" s="138" t="s">
        <v>211</v>
      </c>
      <c r="H2019" s="138" t="s">
        <v>1490</v>
      </c>
      <c r="I2019" s="138" t="s">
        <v>991</v>
      </c>
      <c r="J2019" s="138">
        <v>2020</v>
      </c>
      <c r="K2019" s="139">
        <v>1.5</v>
      </c>
    </row>
    <row r="2020" spans="1:11" x14ac:dyDescent="0.25">
      <c r="A2020" s="138" t="s">
        <v>1484</v>
      </c>
      <c r="B2020" s="138" t="s">
        <v>1485</v>
      </c>
      <c r="C2020" s="138" t="s">
        <v>196</v>
      </c>
      <c r="D2020" s="138" t="s">
        <v>1488</v>
      </c>
      <c r="E2020" s="138" t="s">
        <v>1489</v>
      </c>
      <c r="F2020" s="138"/>
      <c r="G2020" s="138" t="s">
        <v>211</v>
      </c>
      <c r="H2020" s="138" t="s">
        <v>1490</v>
      </c>
      <c r="I2020" s="138" t="s">
        <v>991</v>
      </c>
      <c r="J2020" s="138">
        <v>2050</v>
      </c>
      <c r="K2020" s="139">
        <v>1.5</v>
      </c>
    </row>
    <row r="2021" spans="1:11" x14ac:dyDescent="0.25">
      <c r="A2021" s="138" t="s">
        <v>1484</v>
      </c>
      <c r="B2021" s="138" t="s">
        <v>1485</v>
      </c>
      <c r="C2021" s="138" t="s">
        <v>196</v>
      </c>
      <c r="D2021" s="138" t="s">
        <v>1488</v>
      </c>
      <c r="E2021" s="138" t="s">
        <v>1489</v>
      </c>
      <c r="F2021" s="138"/>
      <c r="G2021" s="138" t="s">
        <v>211</v>
      </c>
      <c r="H2021" s="138" t="s">
        <v>1490</v>
      </c>
      <c r="I2021" s="138" t="s">
        <v>195</v>
      </c>
      <c r="J2021" s="138">
        <v>2015</v>
      </c>
      <c r="K2021" s="139">
        <v>8.0000000000000002E-3</v>
      </c>
    </row>
    <row r="2022" spans="1:11" x14ac:dyDescent="0.25">
      <c r="A2022" s="138" t="s">
        <v>1484</v>
      </c>
      <c r="B2022" s="138" t="s">
        <v>1485</v>
      </c>
      <c r="C2022" s="138" t="s">
        <v>196</v>
      </c>
      <c r="D2022" s="138" t="s">
        <v>1488</v>
      </c>
      <c r="E2022" s="138" t="s">
        <v>1489</v>
      </c>
      <c r="F2022" s="138"/>
      <c r="G2022" s="138" t="s">
        <v>211</v>
      </c>
      <c r="H2022" s="138" t="s">
        <v>1490</v>
      </c>
      <c r="I2022" s="138" t="s">
        <v>195</v>
      </c>
      <c r="J2022" s="138">
        <v>2020</v>
      </c>
      <c r="K2022" s="139">
        <v>8.0000000000000002E-3</v>
      </c>
    </row>
    <row r="2023" spans="1:11" x14ac:dyDescent="0.25">
      <c r="A2023" s="138" t="s">
        <v>1484</v>
      </c>
      <c r="B2023" s="138" t="s">
        <v>1485</v>
      </c>
      <c r="C2023" s="138" t="s">
        <v>196</v>
      </c>
      <c r="D2023" s="138" t="s">
        <v>1488</v>
      </c>
      <c r="E2023" s="138" t="s">
        <v>1489</v>
      </c>
      <c r="F2023" s="138"/>
      <c r="G2023" s="138" t="s">
        <v>211</v>
      </c>
      <c r="H2023" s="138" t="s">
        <v>1490</v>
      </c>
      <c r="I2023" s="138" t="s">
        <v>195</v>
      </c>
      <c r="J2023" s="138">
        <v>2030</v>
      </c>
      <c r="K2023" s="139">
        <v>8.0000000000000002E-3</v>
      </c>
    </row>
    <row r="2024" spans="1:11" x14ac:dyDescent="0.25">
      <c r="A2024" s="138" t="s">
        <v>1484</v>
      </c>
      <c r="B2024" s="138" t="s">
        <v>1485</v>
      </c>
      <c r="C2024" s="138" t="s">
        <v>196</v>
      </c>
      <c r="D2024" s="138" t="s">
        <v>1488</v>
      </c>
      <c r="E2024" s="138" t="s">
        <v>1489</v>
      </c>
      <c r="F2024" s="138"/>
      <c r="G2024" s="138" t="s">
        <v>211</v>
      </c>
      <c r="H2024" s="138" t="s">
        <v>1490</v>
      </c>
      <c r="I2024" s="138" t="s">
        <v>195</v>
      </c>
      <c r="J2024" s="138">
        <v>2040</v>
      </c>
      <c r="K2024" s="139">
        <v>8.0000000000000002E-3</v>
      </c>
    </row>
    <row r="2025" spans="1:11" x14ac:dyDescent="0.25">
      <c r="A2025" s="138" t="s">
        <v>1484</v>
      </c>
      <c r="B2025" s="138" t="s">
        <v>1485</v>
      </c>
      <c r="C2025" s="138" t="s">
        <v>196</v>
      </c>
      <c r="D2025" s="138" t="s">
        <v>1488</v>
      </c>
      <c r="E2025" s="138" t="s">
        <v>1489</v>
      </c>
      <c r="F2025" s="138"/>
      <c r="G2025" s="138" t="s">
        <v>211</v>
      </c>
      <c r="H2025" s="138" t="s">
        <v>1490</v>
      </c>
      <c r="I2025" s="138" t="s">
        <v>195</v>
      </c>
      <c r="J2025" s="138">
        <v>2050</v>
      </c>
      <c r="K2025" s="139">
        <v>8.0000000000000002E-3</v>
      </c>
    </row>
    <row r="2026" spans="1:11" x14ac:dyDescent="0.25">
      <c r="A2026" s="138" t="s">
        <v>1484</v>
      </c>
      <c r="B2026" s="138" t="s">
        <v>1485</v>
      </c>
      <c r="C2026" s="138" t="s">
        <v>196</v>
      </c>
      <c r="D2026" s="138" t="s">
        <v>1491</v>
      </c>
      <c r="E2026" s="138" t="s">
        <v>1489</v>
      </c>
      <c r="F2026" s="138"/>
      <c r="G2026" s="138" t="s">
        <v>211</v>
      </c>
      <c r="H2026" s="138" t="s">
        <v>1490</v>
      </c>
      <c r="I2026" s="138" t="s">
        <v>990</v>
      </c>
      <c r="J2026" s="138">
        <v>2020</v>
      </c>
      <c r="K2026" s="139">
        <v>0.99</v>
      </c>
    </row>
    <row r="2027" spans="1:11" x14ac:dyDescent="0.25">
      <c r="A2027" s="138" t="s">
        <v>1484</v>
      </c>
      <c r="B2027" s="138" t="s">
        <v>1485</v>
      </c>
      <c r="C2027" s="138" t="s">
        <v>196</v>
      </c>
      <c r="D2027" s="138" t="s">
        <v>1491</v>
      </c>
      <c r="E2027" s="138" t="s">
        <v>1489</v>
      </c>
      <c r="F2027" s="138"/>
      <c r="G2027" s="138" t="s">
        <v>211</v>
      </c>
      <c r="H2027" s="138" t="s">
        <v>1490</v>
      </c>
      <c r="I2027" s="138" t="s">
        <v>990</v>
      </c>
      <c r="J2027" s="138">
        <v>2050</v>
      </c>
      <c r="K2027" s="139">
        <v>0.99</v>
      </c>
    </row>
    <row r="2028" spans="1:11" x14ac:dyDescent="0.25">
      <c r="A2028" s="138" t="s">
        <v>1484</v>
      </c>
      <c r="B2028" s="138" t="s">
        <v>1485</v>
      </c>
      <c r="C2028" s="138" t="s">
        <v>196</v>
      </c>
      <c r="D2028" s="138" t="s">
        <v>1491</v>
      </c>
      <c r="E2028" s="138" t="s">
        <v>1489</v>
      </c>
      <c r="F2028" s="138"/>
      <c r="G2028" s="138" t="s">
        <v>211</v>
      </c>
      <c r="H2028" s="138" t="s">
        <v>1490</v>
      </c>
      <c r="I2028" s="138" t="s">
        <v>991</v>
      </c>
      <c r="J2028" s="138">
        <v>2020</v>
      </c>
      <c r="K2028" s="139">
        <v>1.01</v>
      </c>
    </row>
    <row r="2029" spans="1:11" x14ac:dyDescent="0.25">
      <c r="A2029" s="138" t="s">
        <v>1484</v>
      </c>
      <c r="B2029" s="138" t="s">
        <v>1485</v>
      </c>
      <c r="C2029" s="138" t="s">
        <v>196</v>
      </c>
      <c r="D2029" s="138" t="s">
        <v>1491</v>
      </c>
      <c r="E2029" s="138" t="s">
        <v>1489</v>
      </c>
      <c r="F2029" s="138"/>
      <c r="G2029" s="138" t="s">
        <v>211</v>
      </c>
      <c r="H2029" s="138" t="s">
        <v>1490</v>
      </c>
      <c r="I2029" s="138" t="s">
        <v>991</v>
      </c>
      <c r="J2029" s="138">
        <v>2050</v>
      </c>
      <c r="K2029" s="139">
        <v>1.01</v>
      </c>
    </row>
    <row r="2030" spans="1:11" x14ac:dyDescent="0.25">
      <c r="A2030" s="138" t="s">
        <v>1484</v>
      </c>
      <c r="B2030" s="138" t="s">
        <v>1485</v>
      </c>
      <c r="C2030" s="138" t="s">
        <v>196</v>
      </c>
      <c r="D2030" s="138" t="s">
        <v>1491</v>
      </c>
      <c r="E2030" s="138" t="s">
        <v>1489</v>
      </c>
      <c r="F2030" s="138"/>
      <c r="G2030" s="138" t="s">
        <v>211</v>
      </c>
      <c r="H2030" s="138" t="s">
        <v>1490</v>
      </c>
      <c r="I2030" s="138" t="s">
        <v>195</v>
      </c>
      <c r="J2030" s="138">
        <v>2015</v>
      </c>
      <c r="K2030" s="139">
        <v>0.88100000000000001</v>
      </c>
    </row>
    <row r="2031" spans="1:11" x14ac:dyDescent="0.25">
      <c r="A2031" s="138" t="s">
        <v>1484</v>
      </c>
      <c r="B2031" s="138" t="s">
        <v>1485</v>
      </c>
      <c r="C2031" s="138" t="s">
        <v>196</v>
      </c>
      <c r="D2031" s="138" t="s">
        <v>1491</v>
      </c>
      <c r="E2031" s="138" t="s">
        <v>1489</v>
      </c>
      <c r="F2031" s="138"/>
      <c r="G2031" s="138" t="s">
        <v>211</v>
      </c>
      <c r="H2031" s="138" t="s">
        <v>1490</v>
      </c>
      <c r="I2031" s="138" t="s">
        <v>195</v>
      </c>
      <c r="J2031" s="138">
        <v>2020</v>
      </c>
      <c r="K2031" s="139">
        <v>0.88100000000000001</v>
      </c>
    </row>
    <row r="2032" spans="1:11" x14ac:dyDescent="0.25">
      <c r="A2032" s="138" t="s">
        <v>1484</v>
      </c>
      <c r="B2032" s="138" t="s">
        <v>1485</v>
      </c>
      <c r="C2032" s="138" t="s">
        <v>196</v>
      </c>
      <c r="D2032" s="138" t="s">
        <v>1491</v>
      </c>
      <c r="E2032" s="138" t="s">
        <v>1489</v>
      </c>
      <c r="F2032" s="138"/>
      <c r="G2032" s="138" t="s">
        <v>211</v>
      </c>
      <c r="H2032" s="138" t="s">
        <v>1490</v>
      </c>
      <c r="I2032" s="138" t="s">
        <v>195</v>
      </c>
      <c r="J2032" s="138">
        <v>2030</v>
      </c>
      <c r="K2032" s="139">
        <v>0.88100000000000001</v>
      </c>
    </row>
    <row r="2033" spans="1:11" x14ac:dyDescent="0.25">
      <c r="A2033" s="138" t="s">
        <v>1484</v>
      </c>
      <c r="B2033" s="138" t="s">
        <v>1485</v>
      </c>
      <c r="C2033" s="138" t="s">
        <v>196</v>
      </c>
      <c r="D2033" s="138" t="s">
        <v>1491</v>
      </c>
      <c r="E2033" s="138" t="s">
        <v>1489</v>
      </c>
      <c r="F2033" s="138"/>
      <c r="G2033" s="138" t="s">
        <v>211</v>
      </c>
      <c r="H2033" s="138" t="s">
        <v>1490</v>
      </c>
      <c r="I2033" s="138" t="s">
        <v>195</v>
      </c>
      <c r="J2033" s="138">
        <v>2040</v>
      </c>
      <c r="K2033" s="139">
        <v>0.88100000000000001</v>
      </c>
    </row>
    <row r="2034" spans="1:11" x14ac:dyDescent="0.25">
      <c r="A2034" s="138" t="s">
        <v>1484</v>
      </c>
      <c r="B2034" s="138" t="s">
        <v>1485</v>
      </c>
      <c r="C2034" s="138" t="s">
        <v>196</v>
      </c>
      <c r="D2034" s="138" t="s">
        <v>1491</v>
      </c>
      <c r="E2034" s="138" t="s">
        <v>1489</v>
      </c>
      <c r="F2034" s="138"/>
      <c r="G2034" s="138" t="s">
        <v>211</v>
      </c>
      <c r="H2034" s="138" t="s">
        <v>1490</v>
      </c>
      <c r="I2034" s="138" t="s">
        <v>195</v>
      </c>
      <c r="J2034" s="138">
        <v>2050</v>
      </c>
      <c r="K2034" s="139">
        <v>0.88100000000000001</v>
      </c>
    </row>
    <row r="2035" spans="1:11" x14ac:dyDescent="0.25">
      <c r="A2035" s="138" t="s">
        <v>1484</v>
      </c>
      <c r="B2035" s="138" t="s">
        <v>1485</v>
      </c>
      <c r="C2035" s="138" t="s">
        <v>196</v>
      </c>
      <c r="D2035" s="138" t="s">
        <v>1218</v>
      </c>
      <c r="E2035" s="138" t="s">
        <v>1206</v>
      </c>
      <c r="F2035" s="138"/>
      <c r="G2035" s="138" t="s">
        <v>372</v>
      </c>
      <c r="H2035" s="138"/>
      <c r="I2035" s="138" t="s">
        <v>195</v>
      </c>
      <c r="J2035" s="138">
        <v>2015</v>
      </c>
      <c r="K2035" s="139">
        <v>0</v>
      </c>
    </row>
    <row r="2036" spans="1:11" x14ac:dyDescent="0.25">
      <c r="A2036" s="138" t="s">
        <v>1484</v>
      </c>
      <c r="B2036" s="138" t="s">
        <v>1485</v>
      </c>
      <c r="C2036" s="138" t="s">
        <v>196</v>
      </c>
      <c r="D2036" s="138" t="s">
        <v>1218</v>
      </c>
      <c r="E2036" s="138" t="s">
        <v>1206</v>
      </c>
      <c r="F2036" s="138"/>
      <c r="G2036" s="138" t="s">
        <v>372</v>
      </c>
      <c r="H2036" s="138"/>
      <c r="I2036" s="138" t="s">
        <v>195</v>
      </c>
      <c r="J2036" s="138">
        <v>2020</v>
      </c>
      <c r="K2036" s="139">
        <v>0</v>
      </c>
    </row>
    <row r="2037" spans="1:11" x14ac:dyDescent="0.25">
      <c r="A2037" s="138" t="s">
        <v>1484</v>
      </c>
      <c r="B2037" s="138" t="s">
        <v>1485</v>
      </c>
      <c r="C2037" s="138" t="s">
        <v>196</v>
      </c>
      <c r="D2037" s="138" t="s">
        <v>1218</v>
      </c>
      <c r="E2037" s="138" t="s">
        <v>1206</v>
      </c>
      <c r="F2037" s="138"/>
      <c r="G2037" s="138" t="s">
        <v>372</v>
      </c>
      <c r="H2037" s="138"/>
      <c r="I2037" s="138" t="s">
        <v>195</v>
      </c>
      <c r="J2037" s="138">
        <v>2030</v>
      </c>
      <c r="K2037" s="139">
        <v>0</v>
      </c>
    </row>
    <row r="2038" spans="1:11" x14ac:dyDescent="0.25">
      <c r="A2038" s="138" t="s">
        <v>1484</v>
      </c>
      <c r="B2038" s="138" t="s">
        <v>1485</v>
      </c>
      <c r="C2038" s="138" t="s">
        <v>196</v>
      </c>
      <c r="D2038" s="138" t="s">
        <v>1218</v>
      </c>
      <c r="E2038" s="138" t="s">
        <v>1206</v>
      </c>
      <c r="F2038" s="138"/>
      <c r="G2038" s="138" t="s">
        <v>372</v>
      </c>
      <c r="H2038" s="138"/>
      <c r="I2038" s="138" t="s">
        <v>195</v>
      </c>
      <c r="J2038" s="138">
        <v>2040</v>
      </c>
      <c r="K2038" s="139">
        <v>0</v>
      </c>
    </row>
    <row r="2039" spans="1:11" x14ac:dyDescent="0.25">
      <c r="A2039" s="138" t="s">
        <v>1484</v>
      </c>
      <c r="B2039" s="138" t="s">
        <v>1485</v>
      </c>
      <c r="C2039" s="138" t="s">
        <v>196</v>
      </c>
      <c r="D2039" s="138" t="s">
        <v>1218</v>
      </c>
      <c r="E2039" s="138" t="s">
        <v>1206</v>
      </c>
      <c r="F2039" s="138"/>
      <c r="G2039" s="138" t="s">
        <v>372</v>
      </c>
      <c r="H2039" s="138"/>
      <c r="I2039" s="138" t="s">
        <v>195</v>
      </c>
      <c r="J2039" s="138">
        <v>2050</v>
      </c>
      <c r="K2039" s="139">
        <v>0</v>
      </c>
    </row>
    <row r="2040" spans="1:11" x14ac:dyDescent="0.25">
      <c r="A2040" s="138" t="s">
        <v>1484</v>
      </c>
      <c r="B2040" s="138" t="s">
        <v>1485</v>
      </c>
      <c r="C2040" s="138" t="s">
        <v>196</v>
      </c>
      <c r="D2040" s="138" t="s">
        <v>1492</v>
      </c>
      <c r="E2040" s="138" t="s">
        <v>1354</v>
      </c>
      <c r="F2040" s="138"/>
      <c r="G2040" s="138" t="s">
        <v>1487</v>
      </c>
      <c r="H2040" s="138"/>
      <c r="I2040" s="138" t="s">
        <v>990</v>
      </c>
      <c r="J2040" s="138">
        <v>2020</v>
      </c>
      <c r="K2040" s="139">
        <v>0.99</v>
      </c>
    </row>
    <row r="2041" spans="1:11" x14ac:dyDescent="0.25">
      <c r="A2041" s="138" t="s">
        <v>1484</v>
      </c>
      <c r="B2041" s="138" t="s">
        <v>1485</v>
      </c>
      <c r="C2041" s="138" t="s">
        <v>196</v>
      </c>
      <c r="D2041" s="138" t="s">
        <v>1492</v>
      </c>
      <c r="E2041" s="138" t="s">
        <v>1354</v>
      </c>
      <c r="F2041" s="138"/>
      <c r="G2041" s="138" t="s">
        <v>1487</v>
      </c>
      <c r="H2041" s="138"/>
      <c r="I2041" s="138" t="s">
        <v>990</v>
      </c>
      <c r="J2041" s="138">
        <v>2050</v>
      </c>
      <c r="K2041" s="139">
        <v>0.99</v>
      </c>
    </row>
    <row r="2042" spans="1:11" x14ac:dyDescent="0.25">
      <c r="A2042" s="138" t="s">
        <v>1484</v>
      </c>
      <c r="B2042" s="138" t="s">
        <v>1485</v>
      </c>
      <c r="C2042" s="138" t="s">
        <v>196</v>
      </c>
      <c r="D2042" s="138" t="s">
        <v>1492</v>
      </c>
      <c r="E2042" s="138" t="s">
        <v>1354</v>
      </c>
      <c r="F2042" s="138"/>
      <c r="G2042" s="138" t="s">
        <v>1487</v>
      </c>
      <c r="H2042" s="138"/>
      <c r="I2042" s="138" t="s">
        <v>991</v>
      </c>
      <c r="J2042" s="138">
        <v>2020</v>
      </c>
      <c r="K2042" s="139">
        <v>1.01</v>
      </c>
    </row>
    <row r="2043" spans="1:11" x14ac:dyDescent="0.25">
      <c r="A2043" s="138" t="s">
        <v>1484</v>
      </c>
      <c r="B2043" s="138" t="s">
        <v>1485</v>
      </c>
      <c r="C2043" s="138" t="s">
        <v>196</v>
      </c>
      <c r="D2043" s="138" t="s">
        <v>1492</v>
      </c>
      <c r="E2043" s="138" t="s">
        <v>1354</v>
      </c>
      <c r="F2043" s="138"/>
      <c r="G2043" s="138" t="s">
        <v>1487</v>
      </c>
      <c r="H2043" s="138"/>
      <c r="I2043" s="138" t="s">
        <v>991</v>
      </c>
      <c r="J2043" s="138">
        <v>2050</v>
      </c>
      <c r="K2043" s="139">
        <v>1.01</v>
      </c>
    </row>
    <row r="2044" spans="1:11" x14ac:dyDescent="0.25">
      <c r="A2044" s="138" t="s">
        <v>1484</v>
      </c>
      <c r="B2044" s="138" t="s">
        <v>1485</v>
      </c>
      <c r="C2044" s="138" t="s">
        <v>196</v>
      </c>
      <c r="D2044" s="138" t="s">
        <v>1492</v>
      </c>
      <c r="E2044" s="138" t="s">
        <v>1354</v>
      </c>
      <c r="F2044" s="138"/>
      <c r="G2044" s="138" t="s">
        <v>1487</v>
      </c>
      <c r="H2044" s="138"/>
      <c r="I2044" s="138" t="s">
        <v>195</v>
      </c>
      <c r="J2044" s="138">
        <v>2015</v>
      </c>
      <c r="K2044" s="139">
        <v>3.3000000000000002E-2</v>
      </c>
    </row>
    <row r="2045" spans="1:11" x14ac:dyDescent="0.25">
      <c r="A2045" s="138" t="s">
        <v>1484</v>
      </c>
      <c r="B2045" s="138" t="s">
        <v>1485</v>
      </c>
      <c r="C2045" s="138" t="s">
        <v>196</v>
      </c>
      <c r="D2045" s="138" t="s">
        <v>1492</v>
      </c>
      <c r="E2045" s="138" t="s">
        <v>1354</v>
      </c>
      <c r="F2045" s="138"/>
      <c r="G2045" s="138" t="s">
        <v>1487</v>
      </c>
      <c r="H2045" s="138"/>
      <c r="I2045" s="138" t="s">
        <v>195</v>
      </c>
      <c r="J2045" s="138">
        <v>2020</v>
      </c>
      <c r="K2045" s="139">
        <v>3.3000000000000002E-2</v>
      </c>
    </row>
    <row r="2046" spans="1:11" x14ac:dyDescent="0.25">
      <c r="A2046" s="138" t="s">
        <v>1484</v>
      </c>
      <c r="B2046" s="138" t="s">
        <v>1485</v>
      </c>
      <c r="C2046" s="138" t="s">
        <v>196</v>
      </c>
      <c r="D2046" s="138" t="s">
        <v>1492</v>
      </c>
      <c r="E2046" s="138" t="s">
        <v>1354</v>
      </c>
      <c r="F2046" s="138"/>
      <c r="G2046" s="138" t="s">
        <v>1487</v>
      </c>
      <c r="H2046" s="138"/>
      <c r="I2046" s="138" t="s">
        <v>195</v>
      </c>
      <c r="J2046" s="138">
        <v>2030</v>
      </c>
      <c r="K2046" s="139">
        <v>3.3000000000000002E-2</v>
      </c>
    </row>
    <row r="2047" spans="1:11" x14ac:dyDescent="0.25">
      <c r="A2047" s="138" t="s">
        <v>1484</v>
      </c>
      <c r="B2047" s="138" t="s">
        <v>1485</v>
      </c>
      <c r="C2047" s="138" t="s">
        <v>196</v>
      </c>
      <c r="D2047" s="138" t="s">
        <v>1492</v>
      </c>
      <c r="E2047" s="138" t="s">
        <v>1354</v>
      </c>
      <c r="F2047" s="138"/>
      <c r="G2047" s="138" t="s">
        <v>1487</v>
      </c>
      <c r="H2047" s="138"/>
      <c r="I2047" s="138" t="s">
        <v>195</v>
      </c>
      <c r="J2047" s="138">
        <v>2040</v>
      </c>
      <c r="K2047" s="139">
        <v>3.3000000000000002E-2</v>
      </c>
    </row>
    <row r="2048" spans="1:11" x14ac:dyDescent="0.25">
      <c r="A2048" s="138" t="s">
        <v>1484</v>
      </c>
      <c r="B2048" s="138" t="s">
        <v>1485</v>
      </c>
      <c r="C2048" s="138" t="s">
        <v>196</v>
      </c>
      <c r="D2048" s="138" t="s">
        <v>1492</v>
      </c>
      <c r="E2048" s="138" t="s">
        <v>1354</v>
      </c>
      <c r="F2048" s="138"/>
      <c r="G2048" s="138" t="s">
        <v>1487</v>
      </c>
      <c r="H2048" s="138"/>
      <c r="I2048" s="138" t="s">
        <v>195</v>
      </c>
      <c r="J2048" s="138">
        <v>2050</v>
      </c>
      <c r="K2048" s="139">
        <v>3.3000000000000002E-2</v>
      </c>
    </row>
    <row r="2049" spans="1:11" x14ac:dyDescent="0.25">
      <c r="A2049" s="138" t="s">
        <v>1484</v>
      </c>
      <c r="B2049" s="138" t="s">
        <v>1485</v>
      </c>
      <c r="C2049" s="138" t="s">
        <v>196</v>
      </c>
      <c r="D2049" s="138" t="s">
        <v>1493</v>
      </c>
      <c r="E2049" s="138" t="s">
        <v>1354</v>
      </c>
      <c r="F2049" s="138"/>
      <c r="G2049" s="138" t="s">
        <v>1487</v>
      </c>
      <c r="H2049" s="138"/>
      <c r="I2049" s="138" t="s">
        <v>990</v>
      </c>
      <c r="J2049" s="138">
        <v>2020</v>
      </c>
      <c r="K2049" s="139">
        <v>0.99</v>
      </c>
    </row>
    <row r="2050" spans="1:11" x14ac:dyDescent="0.25">
      <c r="A2050" s="138" t="s">
        <v>1484</v>
      </c>
      <c r="B2050" s="138" t="s">
        <v>1485</v>
      </c>
      <c r="C2050" s="138" t="s">
        <v>196</v>
      </c>
      <c r="D2050" s="138" t="s">
        <v>1493</v>
      </c>
      <c r="E2050" s="138" t="s">
        <v>1354</v>
      </c>
      <c r="F2050" s="138"/>
      <c r="G2050" s="138" t="s">
        <v>1487</v>
      </c>
      <c r="H2050" s="138"/>
      <c r="I2050" s="138" t="s">
        <v>990</v>
      </c>
      <c r="J2050" s="138">
        <v>2050</v>
      </c>
      <c r="K2050" s="139">
        <v>0.99</v>
      </c>
    </row>
    <row r="2051" spans="1:11" x14ac:dyDescent="0.25">
      <c r="A2051" s="138" t="s">
        <v>1484</v>
      </c>
      <c r="B2051" s="138" t="s">
        <v>1485</v>
      </c>
      <c r="C2051" s="138" t="s">
        <v>196</v>
      </c>
      <c r="D2051" s="138" t="s">
        <v>1493</v>
      </c>
      <c r="E2051" s="138" t="s">
        <v>1354</v>
      </c>
      <c r="F2051" s="138"/>
      <c r="G2051" s="138" t="s">
        <v>1487</v>
      </c>
      <c r="H2051" s="138"/>
      <c r="I2051" s="138" t="s">
        <v>991</v>
      </c>
      <c r="J2051" s="138">
        <v>2020</v>
      </c>
      <c r="K2051" s="139">
        <v>1.01</v>
      </c>
    </row>
    <row r="2052" spans="1:11" x14ac:dyDescent="0.25">
      <c r="A2052" s="138" t="s">
        <v>1484</v>
      </c>
      <c r="B2052" s="138" t="s">
        <v>1485</v>
      </c>
      <c r="C2052" s="138" t="s">
        <v>196</v>
      </c>
      <c r="D2052" s="138" t="s">
        <v>1493</v>
      </c>
      <c r="E2052" s="138" t="s">
        <v>1354</v>
      </c>
      <c r="F2052" s="138"/>
      <c r="G2052" s="138" t="s">
        <v>1487</v>
      </c>
      <c r="H2052" s="138"/>
      <c r="I2052" s="138" t="s">
        <v>991</v>
      </c>
      <c r="J2052" s="138">
        <v>2050</v>
      </c>
      <c r="K2052" s="139">
        <v>1.01</v>
      </c>
    </row>
    <row r="2053" spans="1:11" x14ac:dyDescent="0.25">
      <c r="A2053" s="138" t="s">
        <v>1484</v>
      </c>
      <c r="B2053" s="138" t="s">
        <v>1485</v>
      </c>
      <c r="C2053" s="138" t="s">
        <v>196</v>
      </c>
      <c r="D2053" s="138" t="s">
        <v>1493</v>
      </c>
      <c r="E2053" s="138" t="s">
        <v>1354</v>
      </c>
      <c r="F2053" s="138"/>
      <c r="G2053" s="138" t="s">
        <v>1487</v>
      </c>
      <c r="H2053" s="138"/>
      <c r="I2053" s="138" t="s">
        <v>195</v>
      </c>
      <c r="J2053" s="138">
        <v>2015</v>
      </c>
      <c r="K2053" s="139">
        <v>0.85</v>
      </c>
    </row>
    <row r="2054" spans="1:11" x14ac:dyDescent="0.25">
      <c r="A2054" s="138" t="s">
        <v>1484</v>
      </c>
      <c r="B2054" s="138" t="s">
        <v>1485</v>
      </c>
      <c r="C2054" s="138" t="s">
        <v>196</v>
      </c>
      <c r="D2054" s="138" t="s">
        <v>1493</v>
      </c>
      <c r="E2054" s="138" t="s">
        <v>1354</v>
      </c>
      <c r="F2054" s="138"/>
      <c r="G2054" s="138" t="s">
        <v>1487</v>
      </c>
      <c r="H2054" s="138"/>
      <c r="I2054" s="138" t="s">
        <v>195</v>
      </c>
      <c r="J2054" s="138">
        <v>2020</v>
      </c>
      <c r="K2054" s="139">
        <v>0.85</v>
      </c>
    </row>
    <row r="2055" spans="1:11" x14ac:dyDescent="0.25">
      <c r="A2055" s="138" t="s">
        <v>1484</v>
      </c>
      <c r="B2055" s="138" t="s">
        <v>1485</v>
      </c>
      <c r="C2055" s="138" t="s">
        <v>196</v>
      </c>
      <c r="D2055" s="138" t="s">
        <v>1493</v>
      </c>
      <c r="E2055" s="138" t="s">
        <v>1354</v>
      </c>
      <c r="F2055" s="138"/>
      <c r="G2055" s="138" t="s">
        <v>1487</v>
      </c>
      <c r="H2055" s="138"/>
      <c r="I2055" s="138" t="s">
        <v>195</v>
      </c>
      <c r="J2055" s="138">
        <v>2030</v>
      </c>
      <c r="K2055" s="139">
        <v>0.85</v>
      </c>
    </row>
    <row r="2056" spans="1:11" x14ac:dyDescent="0.25">
      <c r="A2056" s="138" t="s">
        <v>1484</v>
      </c>
      <c r="B2056" s="138" t="s">
        <v>1485</v>
      </c>
      <c r="C2056" s="138" t="s">
        <v>196</v>
      </c>
      <c r="D2056" s="138" t="s">
        <v>1493</v>
      </c>
      <c r="E2056" s="138" t="s">
        <v>1354</v>
      </c>
      <c r="F2056" s="138"/>
      <c r="G2056" s="138" t="s">
        <v>1487</v>
      </c>
      <c r="H2056" s="138"/>
      <c r="I2056" s="138" t="s">
        <v>195</v>
      </c>
      <c r="J2056" s="138">
        <v>2040</v>
      </c>
      <c r="K2056" s="139">
        <v>0.85</v>
      </c>
    </row>
    <row r="2057" spans="1:11" x14ac:dyDescent="0.25">
      <c r="A2057" s="138" t="s">
        <v>1484</v>
      </c>
      <c r="B2057" s="138" t="s">
        <v>1485</v>
      </c>
      <c r="C2057" s="138" t="s">
        <v>196</v>
      </c>
      <c r="D2057" s="138" t="s">
        <v>1493</v>
      </c>
      <c r="E2057" s="138" t="s">
        <v>1354</v>
      </c>
      <c r="F2057" s="138"/>
      <c r="G2057" s="138" t="s">
        <v>1487</v>
      </c>
      <c r="H2057" s="138"/>
      <c r="I2057" s="138" t="s">
        <v>195</v>
      </c>
      <c r="J2057" s="138">
        <v>2050</v>
      </c>
      <c r="K2057" s="139">
        <v>0.85</v>
      </c>
    </row>
    <row r="2058" spans="1:11" x14ac:dyDescent="0.25">
      <c r="A2058" s="138" t="s">
        <v>1484</v>
      </c>
      <c r="B2058" s="138" t="s">
        <v>1485</v>
      </c>
      <c r="C2058" s="138" t="s">
        <v>196</v>
      </c>
      <c r="D2058" s="138" t="s">
        <v>1494</v>
      </c>
      <c r="E2058" s="138" t="s">
        <v>1489</v>
      </c>
      <c r="F2058" s="138"/>
      <c r="G2058" s="138" t="s">
        <v>1495</v>
      </c>
      <c r="H2058" s="138" t="s">
        <v>1490</v>
      </c>
      <c r="I2058" s="138" t="s">
        <v>990</v>
      </c>
      <c r="J2058" s="138">
        <v>2020</v>
      </c>
      <c r="K2058" s="139">
        <v>0.93</v>
      </c>
    </row>
    <row r="2059" spans="1:11" x14ac:dyDescent="0.25">
      <c r="A2059" s="138" t="s">
        <v>1484</v>
      </c>
      <c r="B2059" s="138" t="s">
        <v>1485</v>
      </c>
      <c r="C2059" s="138" t="s">
        <v>196</v>
      </c>
      <c r="D2059" s="138" t="s">
        <v>1494</v>
      </c>
      <c r="E2059" s="138" t="s">
        <v>1489</v>
      </c>
      <c r="F2059" s="138"/>
      <c r="G2059" s="138" t="s">
        <v>1495</v>
      </c>
      <c r="H2059" s="138" t="s">
        <v>1490</v>
      </c>
      <c r="I2059" s="138" t="s">
        <v>990</v>
      </c>
      <c r="J2059" s="138">
        <v>2050</v>
      </c>
      <c r="K2059" s="139">
        <v>0.93</v>
      </c>
    </row>
    <row r="2060" spans="1:11" x14ac:dyDescent="0.25">
      <c r="A2060" s="138" t="s">
        <v>1484</v>
      </c>
      <c r="B2060" s="138" t="s">
        <v>1485</v>
      </c>
      <c r="C2060" s="138" t="s">
        <v>196</v>
      </c>
      <c r="D2060" s="138" t="s">
        <v>1494</v>
      </c>
      <c r="E2060" s="138" t="s">
        <v>1489</v>
      </c>
      <c r="F2060" s="138"/>
      <c r="G2060" s="138" t="s">
        <v>1495</v>
      </c>
      <c r="H2060" s="138" t="s">
        <v>1490</v>
      </c>
      <c r="I2060" s="138" t="s">
        <v>991</v>
      </c>
      <c r="J2060" s="138">
        <v>2020</v>
      </c>
      <c r="K2060" s="139">
        <v>1.07</v>
      </c>
    </row>
    <row r="2061" spans="1:11" x14ac:dyDescent="0.25">
      <c r="A2061" s="138" t="s">
        <v>1484</v>
      </c>
      <c r="B2061" s="138" t="s">
        <v>1485</v>
      </c>
      <c r="C2061" s="138" t="s">
        <v>196</v>
      </c>
      <c r="D2061" s="138" t="s">
        <v>1494</v>
      </c>
      <c r="E2061" s="138" t="s">
        <v>1489</v>
      </c>
      <c r="F2061" s="138"/>
      <c r="G2061" s="138" t="s">
        <v>1495</v>
      </c>
      <c r="H2061" s="138" t="s">
        <v>1490</v>
      </c>
      <c r="I2061" s="138" t="s">
        <v>991</v>
      </c>
      <c r="J2061" s="138">
        <v>2050</v>
      </c>
      <c r="K2061" s="139">
        <v>1.07</v>
      </c>
    </row>
    <row r="2062" spans="1:11" x14ac:dyDescent="0.25">
      <c r="A2062" s="138" t="s">
        <v>1484</v>
      </c>
      <c r="B2062" s="138" t="s">
        <v>1485</v>
      </c>
      <c r="C2062" s="138" t="s">
        <v>196</v>
      </c>
      <c r="D2062" s="138" t="s">
        <v>1494</v>
      </c>
      <c r="E2062" s="138" t="s">
        <v>1489</v>
      </c>
      <c r="F2062" s="138"/>
      <c r="G2062" s="138" t="s">
        <v>1495</v>
      </c>
      <c r="H2062" s="138" t="s">
        <v>1490</v>
      </c>
      <c r="I2062" s="138" t="s">
        <v>195</v>
      </c>
      <c r="J2062" s="138">
        <v>2015</v>
      </c>
      <c r="K2062" s="139">
        <v>0.105</v>
      </c>
    </row>
    <row r="2063" spans="1:11" x14ac:dyDescent="0.25">
      <c r="A2063" s="138" t="s">
        <v>1484</v>
      </c>
      <c r="B2063" s="138" t="s">
        <v>1485</v>
      </c>
      <c r="C2063" s="138" t="s">
        <v>196</v>
      </c>
      <c r="D2063" s="138" t="s">
        <v>1494</v>
      </c>
      <c r="E2063" s="138" t="s">
        <v>1489</v>
      </c>
      <c r="F2063" s="138"/>
      <c r="G2063" s="138" t="s">
        <v>1495</v>
      </c>
      <c r="H2063" s="138" t="s">
        <v>1490</v>
      </c>
      <c r="I2063" s="138" t="s">
        <v>195</v>
      </c>
      <c r="J2063" s="138">
        <v>2020</v>
      </c>
      <c r="K2063" s="139">
        <v>0.105</v>
      </c>
    </row>
    <row r="2064" spans="1:11" x14ac:dyDescent="0.25">
      <c r="A2064" s="138" t="s">
        <v>1484</v>
      </c>
      <c r="B2064" s="138" t="s">
        <v>1485</v>
      </c>
      <c r="C2064" s="138" t="s">
        <v>196</v>
      </c>
      <c r="D2064" s="138" t="s">
        <v>1494</v>
      </c>
      <c r="E2064" s="138" t="s">
        <v>1489</v>
      </c>
      <c r="F2064" s="138"/>
      <c r="G2064" s="138" t="s">
        <v>1495</v>
      </c>
      <c r="H2064" s="138" t="s">
        <v>1490</v>
      </c>
      <c r="I2064" s="138" t="s">
        <v>195</v>
      </c>
      <c r="J2064" s="138">
        <v>2030</v>
      </c>
      <c r="K2064" s="139">
        <v>0.105</v>
      </c>
    </row>
    <row r="2065" spans="1:11" x14ac:dyDescent="0.25">
      <c r="A2065" s="138" t="s">
        <v>1484</v>
      </c>
      <c r="B2065" s="138" t="s">
        <v>1485</v>
      </c>
      <c r="C2065" s="138" t="s">
        <v>196</v>
      </c>
      <c r="D2065" s="138" t="s">
        <v>1494</v>
      </c>
      <c r="E2065" s="138" t="s">
        <v>1489</v>
      </c>
      <c r="F2065" s="138"/>
      <c r="G2065" s="138" t="s">
        <v>1495</v>
      </c>
      <c r="H2065" s="138" t="s">
        <v>1490</v>
      </c>
      <c r="I2065" s="138" t="s">
        <v>195</v>
      </c>
      <c r="J2065" s="138">
        <v>2040</v>
      </c>
      <c r="K2065" s="139">
        <v>0.105</v>
      </c>
    </row>
    <row r="2066" spans="1:11" x14ac:dyDescent="0.25">
      <c r="A2066" s="138" t="s">
        <v>1484</v>
      </c>
      <c r="B2066" s="138" t="s">
        <v>1485</v>
      </c>
      <c r="C2066" s="138" t="s">
        <v>196</v>
      </c>
      <c r="D2066" s="138" t="s">
        <v>1494</v>
      </c>
      <c r="E2066" s="138" t="s">
        <v>1489</v>
      </c>
      <c r="F2066" s="138"/>
      <c r="G2066" s="138" t="s">
        <v>1495</v>
      </c>
      <c r="H2066" s="138" t="s">
        <v>1490</v>
      </c>
      <c r="I2066" s="138" t="s">
        <v>195</v>
      </c>
      <c r="J2066" s="138">
        <v>2050</v>
      </c>
      <c r="K2066" s="139">
        <v>0.105</v>
      </c>
    </row>
    <row r="2067" spans="1:11" x14ac:dyDescent="0.25">
      <c r="A2067" s="138" t="s">
        <v>1484</v>
      </c>
      <c r="B2067" s="138" t="s">
        <v>1485</v>
      </c>
      <c r="C2067" s="138" t="s">
        <v>196</v>
      </c>
      <c r="D2067" s="138" t="s">
        <v>1496</v>
      </c>
      <c r="E2067" s="138" t="s">
        <v>1354</v>
      </c>
      <c r="F2067" s="138"/>
      <c r="G2067" s="138" t="s">
        <v>1487</v>
      </c>
      <c r="H2067" s="138"/>
      <c r="I2067" s="138" t="s">
        <v>990</v>
      </c>
      <c r="J2067" s="138">
        <v>2020</v>
      </c>
      <c r="K2067" s="139">
        <v>0.99</v>
      </c>
    </row>
    <row r="2068" spans="1:11" x14ac:dyDescent="0.25">
      <c r="A2068" s="138" t="s">
        <v>1484</v>
      </c>
      <c r="B2068" s="138" t="s">
        <v>1485</v>
      </c>
      <c r="C2068" s="138" t="s">
        <v>196</v>
      </c>
      <c r="D2068" s="138" t="s">
        <v>1496</v>
      </c>
      <c r="E2068" s="138" t="s">
        <v>1354</v>
      </c>
      <c r="F2068" s="138"/>
      <c r="G2068" s="138" t="s">
        <v>1487</v>
      </c>
      <c r="H2068" s="138"/>
      <c r="I2068" s="138" t="s">
        <v>990</v>
      </c>
      <c r="J2068" s="138">
        <v>2050</v>
      </c>
      <c r="K2068" s="139">
        <v>0.99</v>
      </c>
    </row>
    <row r="2069" spans="1:11" x14ac:dyDescent="0.25">
      <c r="A2069" s="138" t="s">
        <v>1484</v>
      </c>
      <c r="B2069" s="138" t="s">
        <v>1485</v>
      </c>
      <c r="C2069" s="138" t="s">
        <v>196</v>
      </c>
      <c r="D2069" s="138" t="s">
        <v>1496</v>
      </c>
      <c r="E2069" s="138" t="s">
        <v>1354</v>
      </c>
      <c r="F2069" s="138"/>
      <c r="G2069" s="138" t="s">
        <v>1487</v>
      </c>
      <c r="H2069" s="138"/>
      <c r="I2069" s="138" t="s">
        <v>991</v>
      </c>
      <c r="J2069" s="138">
        <v>2020</v>
      </c>
      <c r="K2069" s="139">
        <v>1.01</v>
      </c>
    </row>
    <row r="2070" spans="1:11" x14ac:dyDescent="0.25">
      <c r="A2070" s="138" t="s">
        <v>1484</v>
      </c>
      <c r="B2070" s="138" t="s">
        <v>1485</v>
      </c>
      <c r="C2070" s="138" t="s">
        <v>196</v>
      </c>
      <c r="D2070" s="138" t="s">
        <v>1496</v>
      </c>
      <c r="E2070" s="138" t="s">
        <v>1354</v>
      </c>
      <c r="F2070" s="138"/>
      <c r="G2070" s="138" t="s">
        <v>1487</v>
      </c>
      <c r="H2070" s="138"/>
      <c r="I2070" s="138" t="s">
        <v>991</v>
      </c>
      <c r="J2070" s="138">
        <v>2050</v>
      </c>
      <c r="K2070" s="139">
        <v>1.01</v>
      </c>
    </row>
    <row r="2071" spans="1:11" x14ac:dyDescent="0.25">
      <c r="A2071" s="138" t="s">
        <v>1484</v>
      </c>
      <c r="B2071" s="138" t="s">
        <v>1485</v>
      </c>
      <c r="C2071" s="138" t="s">
        <v>196</v>
      </c>
      <c r="D2071" s="138" t="s">
        <v>1496</v>
      </c>
      <c r="E2071" s="138" t="s">
        <v>1354</v>
      </c>
      <c r="F2071" s="138"/>
      <c r="G2071" s="138" t="s">
        <v>1487</v>
      </c>
      <c r="H2071" s="138"/>
      <c r="I2071" s="138" t="s">
        <v>195</v>
      </c>
      <c r="J2071" s="138">
        <v>2015</v>
      </c>
      <c r="K2071" s="139">
        <v>2.75E-2</v>
      </c>
    </row>
    <row r="2072" spans="1:11" x14ac:dyDescent="0.25">
      <c r="A2072" s="138" t="s">
        <v>1484</v>
      </c>
      <c r="B2072" s="138" t="s">
        <v>1485</v>
      </c>
      <c r="C2072" s="138" t="s">
        <v>196</v>
      </c>
      <c r="D2072" s="138" t="s">
        <v>1496</v>
      </c>
      <c r="E2072" s="138" t="s">
        <v>1354</v>
      </c>
      <c r="F2072" s="138"/>
      <c r="G2072" s="138" t="s">
        <v>1487</v>
      </c>
      <c r="H2072" s="138"/>
      <c r="I2072" s="138" t="s">
        <v>195</v>
      </c>
      <c r="J2072" s="138">
        <v>2020</v>
      </c>
      <c r="K2072" s="139">
        <v>2.75E-2</v>
      </c>
    </row>
    <row r="2073" spans="1:11" x14ac:dyDescent="0.25">
      <c r="A2073" s="138" t="s">
        <v>1484</v>
      </c>
      <c r="B2073" s="138" t="s">
        <v>1485</v>
      </c>
      <c r="C2073" s="138" t="s">
        <v>196</v>
      </c>
      <c r="D2073" s="138" t="s">
        <v>1496</v>
      </c>
      <c r="E2073" s="138" t="s">
        <v>1354</v>
      </c>
      <c r="F2073" s="138"/>
      <c r="G2073" s="138" t="s">
        <v>1487</v>
      </c>
      <c r="H2073" s="138"/>
      <c r="I2073" s="138" t="s">
        <v>195</v>
      </c>
      <c r="J2073" s="138">
        <v>2030</v>
      </c>
      <c r="K2073" s="139">
        <v>2.75E-2</v>
      </c>
    </row>
    <row r="2074" spans="1:11" x14ac:dyDescent="0.25">
      <c r="A2074" s="138" t="s">
        <v>1484</v>
      </c>
      <c r="B2074" s="138" t="s">
        <v>1485</v>
      </c>
      <c r="C2074" s="138" t="s">
        <v>196</v>
      </c>
      <c r="D2074" s="138" t="s">
        <v>1496</v>
      </c>
      <c r="E2074" s="138" t="s">
        <v>1354</v>
      </c>
      <c r="F2074" s="138"/>
      <c r="G2074" s="138" t="s">
        <v>1487</v>
      </c>
      <c r="H2074" s="138"/>
      <c r="I2074" s="138" t="s">
        <v>195</v>
      </c>
      <c r="J2074" s="138">
        <v>2040</v>
      </c>
      <c r="K2074" s="139">
        <v>2.75E-2</v>
      </c>
    </row>
    <row r="2075" spans="1:11" x14ac:dyDescent="0.25">
      <c r="A2075" s="138" t="s">
        <v>1484</v>
      </c>
      <c r="B2075" s="138" t="s">
        <v>1485</v>
      </c>
      <c r="C2075" s="138" t="s">
        <v>196</v>
      </c>
      <c r="D2075" s="138" t="s">
        <v>1496</v>
      </c>
      <c r="E2075" s="138" t="s">
        <v>1354</v>
      </c>
      <c r="F2075" s="138"/>
      <c r="G2075" s="138" t="s">
        <v>1487</v>
      </c>
      <c r="H2075" s="138"/>
      <c r="I2075" s="138" t="s">
        <v>195</v>
      </c>
      <c r="J2075" s="138">
        <v>2050</v>
      </c>
      <c r="K2075" s="139">
        <v>2.75E-2</v>
      </c>
    </row>
    <row r="2076" spans="1:11" x14ac:dyDescent="0.25">
      <c r="A2076" s="138" t="s">
        <v>1484</v>
      </c>
      <c r="B2076" s="138" t="s">
        <v>1485</v>
      </c>
      <c r="C2076" s="138" t="s">
        <v>196</v>
      </c>
      <c r="D2076" s="138" t="s">
        <v>1497</v>
      </c>
      <c r="E2076" s="138" t="s">
        <v>1354</v>
      </c>
      <c r="F2076" s="138"/>
      <c r="G2076" s="138" t="s">
        <v>1487</v>
      </c>
      <c r="H2076" s="138"/>
      <c r="I2076" s="138" t="s">
        <v>990</v>
      </c>
      <c r="J2076" s="138">
        <v>2020</v>
      </c>
      <c r="K2076" s="139">
        <v>0.99</v>
      </c>
    </row>
    <row r="2077" spans="1:11" x14ac:dyDescent="0.25">
      <c r="A2077" s="138" t="s">
        <v>1484</v>
      </c>
      <c r="B2077" s="138" t="s">
        <v>1485</v>
      </c>
      <c r="C2077" s="138" t="s">
        <v>196</v>
      </c>
      <c r="D2077" s="138" t="s">
        <v>1497</v>
      </c>
      <c r="E2077" s="138" t="s">
        <v>1354</v>
      </c>
      <c r="F2077" s="138"/>
      <c r="G2077" s="138" t="s">
        <v>1487</v>
      </c>
      <c r="H2077" s="138"/>
      <c r="I2077" s="138" t="s">
        <v>990</v>
      </c>
      <c r="J2077" s="138">
        <v>2050</v>
      </c>
      <c r="K2077" s="139">
        <v>0.99</v>
      </c>
    </row>
    <row r="2078" spans="1:11" x14ac:dyDescent="0.25">
      <c r="A2078" s="138" t="s">
        <v>1484</v>
      </c>
      <c r="B2078" s="138" t="s">
        <v>1485</v>
      </c>
      <c r="C2078" s="138" t="s">
        <v>196</v>
      </c>
      <c r="D2078" s="138" t="s">
        <v>1497</v>
      </c>
      <c r="E2078" s="138" t="s">
        <v>1354</v>
      </c>
      <c r="F2078" s="138"/>
      <c r="G2078" s="138" t="s">
        <v>1487</v>
      </c>
      <c r="H2078" s="138"/>
      <c r="I2078" s="138" t="s">
        <v>991</v>
      </c>
      <c r="J2078" s="138">
        <v>2020</v>
      </c>
      <c r="K2078" s="139">
        <v>1.01</v>
      </c>
    </row>
    <row r="2079" spans="1:11" x14ac:dyDescent="0.25">
      <c r="A2079" s="138" t="s">
        <v>1484</v>
      </c>
      <c r="B2079" s="138" t="s">
        <v>1485</v>
      </c>
      <c r="C2079" s="138" t="s">
        <v>196</v>
      </c>
      <c r="D2079" s="138" t="s">
        <v>1497</v>
      </c>
      <c r="E2079" s="138" t="s">
        <v>1354</v>
      </c>
      <c r="F2079" s="138"/>
      <c r="G2079" s="138" t="s">
        <v>1487</v>
      </c>
      <c r="H2079" s="138"/>
      <c r="I2079" s="138" t="s">
        <v>991</v>
      </c>
      <c r="J2079" s="138">
        <v>2050</v>
      </c>
      <c r="K2079" s="139">
        <v>1.01</v>
      </c>
    </row>
    <row r="2080" spans="1:11" x14ac:dyDescent="0.25">
      <c r="A2080" s="138" t="s">
        <v>1484</v>
      </c>
      <c r="B2080" s="138" t="s">
        <v>1485</v>
      </c>
      <c r="C2080" s="138" t="s">
        <v>196</v>
      </c>
      <c r="D2080" s="138" t="s">
        <v>1497</v>
      </c>
      <c r="E2080" s="138" t="s">
        <v>1354</v>
      </c>
      <c r="F2080" s="138"/>
      <c r="G2080" s="138" t="s">
        <v>1487</v>
      </c>
      <c r="H2080" s="138"/>
      <c r="I2080" s="138" t="s">
        <v>195</v>
      </c>
      <c r="J2080" s="138">
        <v>2015</v>
      </c>
      <c r="K2080" s="139">
        <v>6.6000000000000003E-2</v>
      </c>
    </row>
    <row r="2081" spans="1:11" x14ac:dyDescent="0.25">
      <c r="A2081" s="138" t="s">
        <v>1484</v>
      </c>
      <c r="B2081" s="138" t="s">
        <v>1485</v>
      </c>
      <c r="C2081" s="138" t="s">
        <v>196</v>
      </c>
      <c r="D2081" s="138" t="s">
        <v>1497</v>
      </c>
      <c r="E2081" s="138" t="s">
        <v>1354</v>
      </c>
      <c r="F2081" s="138"/>
      <c r="G2081" s="138" t="s">
        <v>1487</v>
      </c>
      <c r="H2081" s="138"/>
      <c r="I2081" s="138" t="s">
        <v>195</v>
      </c>
      <c r="J2081" s="138">
        <v>2020</v>
      </c>
      <c r="K2081" s="139">
        <v>6.6000000000000003E-2</v>
      </c>
    </row>
    <row r="2082" spans="1:11" x14ac:dyDescent="0.25">
      <c r="A2082" s="138" t="s">
        <v>1484</v>
      </c>
      <c r="B2082" s="138" t="s">
        <v>1485</v>
      </c>
      <c r="C2082" s="138" t="s">
        <v>196</v>
      </c>
      <c r="D2082" s="138" t="s">
        <v>1497</v>
      </c>
      <c r="E2082" s="138" t="s">
        <v>1354</v>
      </c>
      <c r="F2082" s="138"/>
      <c r="G2082" s="138" t="s">
        <v>1487</v>
      </c>
      <c r="H2082" s="138"/>
      <c r="I2082" s="138" t="s">
        <v>195</v>
      </c>
      <c r="J2082" s="138">
        <v>2030</v>
      </c>
      <c r="K2082" s="139">
        <v>6.6000000000000003E-2</v>
      </c>
    </row>
    <row r="2083" spans="1:11" x14ac:dyDescent="0.25">
      <c r="A2083" s="138" t="s">
        <v>1484</v>
      </c>
      <c r="B2083" s="138" t="s">
        <v>1485</v>
      </c>
      <c r="C2083" s="138" t="s">
        <v>196</v>
      </c>
      <c r="D2083" s="138" t="s">
        <v>1497</v>
      </c>
      <c r="E2083" s="138" t="s">
        <v>1354</v>
      </c>
      <c r="F2083" s="138"/>
      <c r="G2083" s="138" t="s">
        <v>1487</v>
      </c>
      <c r="H2083" s="138"/>
      <c r="I2083" s="138" t="s">
        <v>195</v>
      </c>
      <c r="J2083" s="138">
        <v>2040</v>
      </c>
      <c r="K2083" s="139">
        <v>6.6000000000000003E-2</v>
      </c>
    </row>
    <row r="2084" spans="1:11" x14ac:dyDescent="0.25">
      <c r="A2084" s="138" t="s">
        <v>1484</v>
      </c>
      <c r="B2084" s="138" t="s">
        <v>1485</v>
      </c>
      <c r="C2084" s="138" t="s">
        <v>196</v>
      </c>
      <c r="D2084" s="138" t="s">
        <v>1497</v>
      </c>
      <c r="E2084" s="138" t="s">
        <v>1354</v>
      </c>
      <c r="F2084" s="138"/>
      <c r="G2084" s="138" t="s">
        <v>1487</v>
      </c>
      <c r="H2084" s="138"/>
      <c r="I2084" s="138" t="s">
        <v>195</v>
      </c>
      <c r="J2084" s="138">
        <v>2050</v>
      </c>
      <c r="K2084" s="139">
        <v>6.6000000000000003E-2</v>
      </c>
    </row>
    <row r="2085" spans="1:11" x14ac:dyDescent="0.25">
      <c r="A2085" s="138" t="s">
        <v>1484</v>
      </c>
      <c r="B2085" s="138" t="s">
        <v>1485</v>
      </c>
      <c r="C2085" s="138" t="s">
        <v>196</v>
      </c>
      <c r="D2085" s="138" t="s">
        <v>1498</v>
      </c>
      <c r="E2085" s="138" t="s">
        <v>1489</v>
      </c>
      <c r="F2085" s="138"/>
      <c r="G2085" s="138" t="s">
        <v>211</v>
      </c>
      <c r="H2085" s="138" t="s">
        <v>1490</v>
      </c>
      <c r="I2085" s="138" t="s">
        <v>990</v>
      </c>
      <c r="J2085" s="138">
        <v>2020</v>
      </c>
      <c r="K2085" s="139">
        <v>0.5</v>
      </c>
    </row>
    <row r="2086" spans="1:11" x14ac:dyDescent="0.25">
      <c r="A2086" s="138" t="s">
        <v>1484</v>
      </c>
      <c r="B2086" s="138" t="s">
        <v>1485</v>
      </c>
      <c r="C2086" s="138" t="s">
        <v>196</v>
      </c>
      <c r="D2086" s="138" t="s">
        <v>1498</v>
      </c>
      <c r="E2086" s="138" t="s">
        <v>1489</v>
      </c>
      <c r="F2086" s="138"/>
      <c r="G2086" s="138" t="s">
        <v>211</v>
      </c>
      <c r="H2086" s="138" t="s">
        <v>1490</v>
      </c>
      <c r="I2086" s="138" t="s">
        <v>990</v>
      </c>
      <c r="J2086" s="138">
        <v>2050</v>
      </c>
      <c r="K2086" s="139">
        <v>0.5</v>
      </c>
    </row>
    <row r="2087" spans="1:11" x14ac:dyDescent="0.25">
      <c r="A2087" s="138" t="s">
        <v>1484</v>
      </c>
      <c r="B2087" s="138" t="s">
        <v>1485</v>
      </c>
      <c r="C2087" s="138" t="s">
        <v>196</v>
      </c>
      <c r="D2087" s="138" t="s">
        <v>1498</v>
      </c>
      <c r="E2087" s="138" t="s">
        <v>1489</v>
      </c>
      <c r="F2087" s="138"/>
      <c r="G2087" s="138" t="s">
        <v>211</v>
      </c>
      <c r="H2087" s="138" t="s">
        <v>1490</v>
      </c>
      <c r="I2087" s="138" t="s">
        <v>991</v>
      </c>
      <c r="J2087" s="138">
        <v>2020</v>
      </c>
      <c r="K2087" s="139">
        <v>0.5</v>
      </c>
    </row>
    <row r="2088" spans="1:11" x14ac:dyDescent="0.25">
      <c r="A2088" s="138" t="s">
        <v>1484</v>
      </c>
      <c r="B2088" s="138" t="s">
        <v>1485</v>
      </c>
      <c r="C2088" s="138" t="s">
        <v>196</v>
      </c>
      <c r="D2088" s="138" t="s">
        <v>1498</v>
      </c>
      <c r="E2088" s="138" t="s">
        <v>1489</v>
      </c>
      <c r="F2088" s="138"/>
      <c r="G2088" s="138" t="s">
        <v>211</v>
      </c>
      <c r="H2088" s="138" t="s">
        <v>1490</v>
      </c>
      <c r="I2088" s="138" t="s">
        <v>991</v>
      </c>
      <c r="J2088" s="138">
        <v>2050</v>
      </c>
      <c r="K2088" s="139">
        <v>0.5</v>
      </c>
    </row>
    <row r="2089" spans="1:11" x14ac:dyDescent="0.25">
      <c r="A2089" s="138" t="s">
        <v>1484</v>
      </c>
      <c r="B2089" s="138" t="s">
        <v>1485</v>
      </c>
      <c r="C2089" s="138" t="s">
        <v>196</v>
      </c>
      <c r="D2089" s="138" t="s">
        <v>1498</v>
      </c>
      <c r="E2089" s="138" t="s">
        <v>1489</v>
      </c>
      <c r="F2089" s="138"/>
      <c r="G2089" s="138" t="s">
        <v>211</v>
      </c>
      <c r="H2089" s="138" t="s">
        <v>1490</v>
      </c>
      <c r="I2089" s="138" t="s">
        <v>195</v>
      </c>
      <c r="J2089" s="138">
        <v>2015</v>
      </c>
      <c r="K2089" s="139">
        <v>7.0000000000000001E-3</v>
      </c>
    </row>
    <row r="2090" spans="1:11" x14ac:dyDescent="0.25">
      <c r="A2090" s="138" t="s">
        <v>1484</v>
      </c>
      <c r="B2090" s="138" t="s">
        <v>1485</v>
      </c>
      <c r="C2090" s="138" t="s">
        <v>196</v>
      </c>
      <c r="D2090" s="138" t="s">
        <v>1498</v>
      </c>
      <c r="E2090" s="138" t="s">
        <v>1489</v>
      </c>
      <c r="F2090" s="138"/>
      <c r="G2090" s="138" t="s">
        <v>211</v>
      </c>
      <c r="H2090" s="138" t="s">
        <v>1490</v>
      </c>
      <c r="I2090" s="138" t="s">
        <v>195</v>
      </c>
      <c r="J2090" s="138">
        <v>2020</v>
      </c>
      <c r="K2090" s="139">
        <v>7.0000000000000001E-3</v>
      </c>
    </row>
    <row r="2091" spans="1:11" x14ac:dyDescent="0.25">
      <c r="A2091" s="138" t="s">
        <v>1484</v>
      </c>
      <c r="B2091" s="138" t="s">
        <v>1485</v>
      </c>
      <c r="C2091" s="138" t="s">
        <v>196</v>
      </c>
      <c r="D2091" s="138" t="s">
        <v>1498</v>
      </c>
      <c r="E2091" s="138" t="s">
        <v>1489</v>
      </c>
      <c r="F2091" s="138"/>
      <c r="G2091" s="138" t="s">
        <v>211</v>
      </c>
      <c r="H2091" s="138" t="s">
        <v>1490</v>
      </c>
      <c r="I2091" s="138" t="s">
        <v>195</v>
      </c>
      <c r="J2091" s="138">
        <v>2030</v>
      </c>
      <c r="K2091" s="139">
        <v>7.0000000000000001E-3</v>
      </c>
    </row>
    <row r="2092" spans="1:11" x14ac:dyDescent="0.25">
      <c r="A2092" s="138" t="s">
        <v>1484</v>
      </c>
      <c r="B2092" s="138" t="s">
        <v>1485</v>
      </c>
      <c r="C2092" s="138" t="s">
        <v>196</v>
      </c>
      <c r="D2092" s="138" t="s">
        <v>1498</v>
      </c>
      <c r="E2092" s="138" t="s">
        <v>1489</v>
      </c>
      <c r="F2092" s="138"/>
      <c r="G2092" s="138" t="s">
        <v>211</v>
      </c>
      <c r="H2092" s="138" t="s">
        <v>1490</v>
      </c>
      <c r="I2092" s="138" t="s">
        <v>195</v>
      </c>
      <c r="J2092" s="138">
        <v>2040</v>
      </c>
      <c r="K2092" s="139">
        <v>7.0000000000000001E-3</v>
      </c>
    </row>
    <row r="2093" spans="1:11" x14ac:dyDescent="0.25">
      <c r="A2093" s="138" t="s">
        <v>1484</v>
      </c>
      <c r="B2093" s="138" t="s">
        <v>1485</v>
      </c>
      <c r="C2093" s="138" t="s">
        <v>196</v>
      </c>
      <c r="D2093" s="138" t="s">
        <v>1498</v>
      </c>
      <c r="E2093" s="138" t="s">
        <v>1489</v>
      </c>
      <c r="F2093" s="138"/>
      <c r="G2093" s="138" t="s">
        <v>211</v>
      </c>
      <c r="H2093" s="138" t="s">
        <v>1490</v>
      </c>
      <c r="I2093" s="138" t="s">
        <v>195</v>
      </c>
      <c r="J2093" s="138">
        <v>2050</v>
      </c>
      <c r="K2093" s="139">
        <v>7.0000000000000001E-3</v>
      </c>
    </row>
    <row r="2094" spans="1:11" x14ac:dyDescent="0.25">
      <c r="A2094" s="138" t="s">
        <v>1484</v>
      </c>
      <c r="B2094" s="138" t="s">
        <v>1485</v>
      </c>
      <c r="C2094" s="138" t="s">
        <v>196</v>
      </c>
      <c r="D2094" s="138" t="s">
        <v>355</v>
      </c>
      <c r="E2094" s="138" t="s">
        <v>1295</v>
      </c>
      <c r="F2094" s="138"/>
      <c r="G2094" s="138"/>
      <c r="H2094" s="138">
        <v>7</v>
      </c>
      <c r="I2094" s="138" t="s">
        <v>195</v>
      </c>
      <c r="J2094" s="138">
        <v>2015</v>
      </c>
      <c r="K2094" s="139">
        <v>2</v>
      </c>
    </row>
    <row r="2095" spans="1:11" x14ac:dyDescent="0.25">
      <c r="A2095" s="138" t="s">
        <v>1484</v>
      </c>
      <c r="B2095" s="138" t="s">
        <v>1485</v>
      </c>
      <c r="C2095" s="138" t="s">
        <v>196</v>
      </c>
      <c r="D2095" s="138" t="s">
        <v>355</v>
      </c>
      <c r="E2095" s="138" t="s">
        <v>1295</v>
      </c>
      <c r="F2095" s="138"/>
      <c r="G2095" s="138"/>
      <c r="H2095" s="138">
        <v>7</v>
      </c>
      <c r="I2095" s="138" t="s">
        <v>195</v>
      </c>
      <c r="J2095" s="138">
        <v>2020</v>
      </c>
      <c r="K2095" s="139">
        <v>2</v>
      </c>
    </row>
    <row r="2096" spans="1:11" x14ac:dyDescent="0.25">
      <c r="A2096" s="138" t="s">
        <v>1484</v>
      </c>
      <c r="B2096" s="138" t="s">
        <v>1485</v>
      </c>
      <c r="C2096" s="138" t="s">
        <v>196</v>
      </c>
      <c r="D2096" s="138" t="s">
        <v>355</v>
      </c>
      <c r="E2096" s="138" t="s">
        <v>1295</v>
      </c>
      <c r="F2096" s="138"/>
      <c r="G2096" s="138"/>
      <c r="H2096" s="138">
        <v>7</v>
      </c>
      <c r="I2096" s="138" t="s">
        <v>195</v>
      </c>
      <c r="J2096" s="138">
        <v>2030</v>
      </c>
      <c r="K2096" s="139">
        <v>2</v>
      </c>
    </row>
    <row r="2097" spans="1:11" x14ac:dyDescent="0.25">
      <c r="A2097" s="138" t="s">
        <v>1484</v>
      </c>
      <c r="B2097" s="138" t="s">
        <v>1485</v>
      </c>
      <c r="C2097" s="138" t="s">
        <v>196</v>
      </c>
      <c r="D2097" s="138" t="s">
        <v>355</v>
      </c>
      <c r="E2097" s="138" t="s">
        <v>1295</v>
      </c>
      <c r="F2097" s="138"/>
      <c r="G2097" s="138"/>
      <c r="H2097" s="138">
        <v>7</v>
      </c>
      <c r="I2097" s="138" t="s">
        <v>195</v>
      </c>
      <c r="J2097" s="138">
        <v>2040</v>
      </c>
      <c r="K2097" s="139">
        <v>2</v>
      </c>
    </row>
    <row r="2098" spans="1:11" x14ac:dyDescent="0.25">
      <c r="A2098" s="138" t="s">
        <v>1484</v>
      </c>
      <c r="B2098" s="138" t="s">
        <v>1485</v>
      </c>
      <c r="C2098" s="138" t="s">
        <v>196</v>
      </c>
      <c r="D2098" s="138" t="s">
        <v>355</v>
      </c>
      <c r="E2098" s="138" t="s">
        <v>1295</v>
      </c>
      <c r="F2098" s="138"/>
      <c r="G2098" s="138"/>
      <c r="H2098" s="138">
        <v>7</v>
      </c>
      <c r="I2098" s="138" t="s">
        <v>195</v>
      </c>
      <c r="J2098" s="138">
        <v>2050</v>
      </c>
      <c r="K2098" s="139">
        <v>2</v>
      </c>
    </row>
    <row r="2099" spans="1:11" x14ac:dyDescent="0.25">
      <c r="A2099" s="138" t="s">
        <v>1484</v>
      </c>
      <c r="B2099" s="138" t="s">
        <v>1485</v>
      </c>
      <c r="C2099" s="138" t="s">
        <v>196</v>
      </c>
      <c r="D2099" s="138" t="s">
        <v>216</v>
      </c>
      <c r="E2099" s="138" t="s">
        <v>203</v>
      </c>
      <c r="F2099" s="138"/>
      <c r="G2099" s="138"/>
      <c r="H2099" s="138"/>
      <c r="I2099" s="138" t="s">
        <v>195</v>
      </c>
      <c r="J2099" s="138">
        <v>2015</v>
      </c>
      <c r="K2099" s="139">
        <v>25</v>
      </c>
    </row>
    <row r="2100" spans="1:11" x14ac:dyDescent="0.25">
      <c r="A2100" s="138" t="s">
        <v>1484</v>
      </c>
      <c r="B2100" s="138" t="s">
        <v>1485</v>
      </c>
      <c r="C2100" s="138" t="s">
        <v>196</v>
      </c>
      <c r="D2100" s="138" t="s">
        <v>216</v>
      </c>
      <c r="E2100" s="138" t="s">
        <v>203</v>
      </c>
      <c r="F2100" s="138"/>
      <c r="G2100" s="138"/>
      <c r="H2100" s="138"/>
      <c r="I2100" s="138" t="s">
        <v>195</v>
      </c>
      <c r="J2100" s="138">
        <v>2020</v>
      </c>
      <c r="K2100" s="139">
        <v>25</v>
      </c>
    </row>
    <row r="2101" spans="1:11" x14ac:dyDescent="0.25">
      <c r="A2101" s="138" t="s">
        <v>1484</v>
      </c>
      <c r="B2101" s="138" t="s">
        <v>1485</v>
      </c>
      <c r="C2101" s="138" t="s">
        <v>196</v>
      </c>
      <c r="D2101" s="138" t="s">
        <v>216</v>
      </c>
      <c r="E2101" s="138" t="s">
        <v>203</v>
      </c>
      <c r="F2101" s="138"/>
      <c r="G2101" s="138"/>
      <c r="H2101" s="138"/>
      <c r="I2101" s="138" t="s">
        <v>195</v>
      </c>
      <c r="J2101" s="138">
        <v>2030</v>
      </c>
      <c r="K2101" s="139">
        <v>25</v>
      </c>
    </row>
    <row r="2102" spans="1:11" x14ac:dyDescent="0.25">
      <c r="A2102" s="138" t="s">
        <v>1484</v>
      </c>
      <c r="B2102" s="138" t="s">
        <v>1485</v>
      </c>
      <c r="C2102" s="138" t="s">
        <v>196</v>
      </c>
      <c r="D2102" s="138" t="s">
        <v>216</v>
      </c>
      <c r="E2102" s="138" t="s">
        <v>203</v>
      </c>
      <c r="F2102" s="138"/>
      <c r="G2102" s="138"/>
      <c r="H2102" s="138"/>
      <c r="I2102" s="138" t="s">
        <v>195</v>
      </c>
      <c r="J2102" s="138">
        <v>2040</v>
      </c>
      <c r="K2102" s="139">
        <v>25</v>
      </c>
    </row>
    <row r="2103" spans="1:11" x14ac:dyDescent="0.25">
      <c r="A2103" s="138" t="s">
        <v>1484</v>
      </c>
      <c r="B2103" s="138" t="s">
        <v>1485</v>
      </c>
      <c r="C2103" s="138" t="s">
        <v>196</v>
      </c>
      <c r="D2103" s="138" t="s">
        <v>216</v>
      </c>
      <c r="E2103" s="138" t="s">
        <v>203</v>
      </c>
      <c r="F2103" s="138"/>
      <c r="G2103" s="138"/>
      <c r="H2103" s="138"/>
      <c r="I2103" s="138" t="s">
        <v>195</v>
      </c>
      <c r="J2103" s="138">
        <v>2050</v>
      </c>
      <c r="K2103" s="139">
        <v>25</v>
      </c>
    </row>
    <row r="2104" spans="1:11" x14ac:dyDescent="0.25">
      <c r="A2104" s="138" t="s">
        <v>1484</v>
      </c>
      <c r="B2104" s="138" t="s">
        <v>1485</v>
      </c>
      <c r="C2104" s="138" t="s">
        <v>196</v>
      </c>
      <c r="D2104" s="138" t="s">
        <v>1499</v>
      </c>
      <c r="E2104" s="138" t="s">
        <v>1360</v>
      </c>
      <c r="F2104" s="138"/>
      <c r="G2104" s="138" t="s">
        <v>1361</v>
      </c>
      <c r="H2104" s="138"/>
      <c r="I2104" s="138" t="s">
        <v>990</v>
      </c>
      <c r="J2104" s="138">
        <v>2020</v>
      </c>
      <c r="K2104" s="139">
        <v>0.5</v>
      </c>
    </row>
    <row r="2105" spans="1:11" x14ac:dyDescent="0.25">
      <c r="A2105" s="138" t="s">
        <v>1484</v>
      </c>
      <c r="B2105" s="138" t="s">
        <v>1485</v>
      </c>
      <c r="C2105" s="138" t="s">
        <v>196</v>
      </c>
      <c r="D2105" s="138" t="s">
        <v>1499</v>
      </c>
      <c r="E2105" s="138" t="s">
        <v>1360</v>
      </c>
      <c r="F2105" s="138"/>
      <c r="G2105" s="138" t="s">
        <v>1361</v>
      </c>
      <c r="H2105" s="138"/>
      <c r="I2105" s="138" t="s">
        <v>990</v>
      </c>
      <c r="J2105" s="138">
        <v>2050</v>
      </c>
      <c r="K2105" s="139">
        <v>0.5</v>
      </c>
    </row>
    <row r="2106" spans="1:11" x14ac:dyDescent="0.25">
      <c r="A2106" s="138" t="s">
        <v>1484</v>
      </c>
      <c r="B2106" s="138" t="s">
        <v>1485</v>
      </c>
      <c r="C2106" s="138" t="s">
        <v>196</v>
      </c>
      <c r="D2106" s="138" t="s">
        <v>1499</v>
      </c>
      <c r="E2106" s="138" t="s">
        <v>1360</v>
      </c>
      <c r="F2106" s="138"/>
      <c r="G2106" s="138" t="s">
        <v>1361</v>
      </c>
      <c r="H2106" s="138"/>
      <c r="I2106" s="138" t="s">
        <v>991</v>
      </c>
      <c r="J2106" s="138">
        <v>2020</v>
      </c>
      <c r="K2106" s="139">
        <v>2</v>
      </c>
    </row>
    <row r="2107" spans="1:11" x14ac:dyDescent="0.25">
      <c r="A2107" s="138" t="s">
        <v>1484</v>
      </c>
      <c r="B2107" s="138" t="s">
        <v>1485</v>
      </c>
      <c r="C2107" s="138" t="s">
        <v>196</v>
      </c>
      <c r="D2107" s="138" t="s">
        <v>1499</v>
      </c>
      <c r="E2107" s="138" t="s">
        <v>1360</v>
      </c>
      <c r="F2107" s="138"/>
      <c r="G2107" s="138" t="s">
        <v>1361</v>
      </c>
      <c r="H2107" s="138"/>
      <c r="I2107" s="138" t="s">
        <v>991</v>
      </c>
      <c r="J2107" s="138">
        <v>2050</v>
      </c>
      <c r="K2107" s="139">
        <v>1</v>
      </c>
    </row>
    <row r="2108" spans="1:11" x14ac:dyDescent="0.25">
      <c r="A2108" s="138" t="s">
        <v>1484</v>
      </c>
      <c r="B2108" s="138" t="s">
        <v>1485</v>
      </c>
      <c r="C2108" s="138" t="s">
        <v>196</v>
      </c>
      <c r="D2108" s="138" t="s">
        <v>1499</v>
      </c>
      <c r="E2108" s="138" t="s">
        <v>1360</v>
      </c>
      <c r="F2108" s="138"/>
      <c r="G2108" s="138" t="s">
        <v>1361</v>
      </c>
      <c r="H2108" s="138"/>
      <c r="I2108" s="138" t="s">
        <v>195</v>
      </c>
      <c r="J2108" s="138">
        <v>2015</v>
      </c>
      <c r="K2108" s="139">
        <v>500</v>
      </c>
    </row>
    <row r="2109" spans="1:11" x14ac:dyDescent="0.25">
      <c r="A2109" s="138" t="s">
        <v>1484</v>
      </c>
      <c r="B2109" s="138" t="s">
        <v>1485</v>
      </c>
      <c r="C2109" s="138" t="s">
        <v>196</v>
      </c>
      <c r="D2109" s="138" t="s">
        <v>1499</v>
      </c>
      <c r="E2109" s="138" t="s">
        <v>1360</v>
      </c>
      <c r="F2109" s="138"/>
      <c r="G2109" s="138" t="s">
        <v>1361</v>
      </c>
      <c r="H2109" s="138"/>
      <c r="I2109" s="138" t="s">
        <v>195</v>
      </c>
      <c r="J2109" s="138">
        <v>2020</v>
      </c>
      <c r="K2109" s="139">
        <v>500</v>
      </c>
    </row>
    <row r="2110" spans="1:11" x14ac:dyDescent="0.25">
      <c r="A2110" s="138" t="s">
        <v>1484</v>
      </c>
      <c r="B2110" s="138" t="s">
        <v>1485</v>
      </c>
      <c r="C2110" s="138" t="s">
        <v>196</v>
      </c>
      <c r="D2110" s="138" t="s">
        <v>1499</v>
      </c>
      <c r="E2110" s="138" t="s">
        <v>1360</v>
      </c>
      <c r="F2110" s="138"/>
      <c r="G2110" s="138" t="s">
        <v>1361</v>
      </c>
      <c r="H2110" s="138"/>
      <c r="I2110" s="138" t="s">
        <v>195</v>
      </c>
      <c r="J2110" s="138">
        <v>2030</v>
      </c>
      <c r="K2110" s="139">
        <v>750</v>
      </c>
    </row>
    <row r="2111" spans="1:11" x14ac:dyDescent="0.25">
      <c r="A2111" s="138" t="s">
        <v>1484</v>
      </c>
      <c r="B2111" s="138" t="s">
        <v>1485</v>
      </c>
      <c r="C2111" s="138" t="s">
        <v>196</v>
      </c>
      <c r="D2111" s="138" t="s">
        <v>1499</v>
      </c>
      <c r="E2111" s="138" t="s">
        <v>1360</v>
      </c>
      <c r="F2111" s="138"/>
      <c r="G2111" s="138" t="s">
        <v>1361</v>
      </c>
      <c r="H2111" s="138"/>
      <c r="I2111" s="138" t="s">
        <v>195</v>
      </c>
      <c r="J2111" s="138">
        <v>2040</v>
      </c>
      <c r="K2111" s="139">
        <v>850</v>
      </c>
    </row>
    <row r="2112" spans="1:11" x14ac:dyDescent="0.25">
      <c r="A2112" s="138" t="s">
        <v>1484</v>
      </c>
      <c r="B2112" s="138" t="s">
        <v>1485</v>
      </c>
      <c r="C2112" s="138" t="s">
        <v>196</v>
      </c>
      <c r="D2112" s="138" t="s">
        <v>1499</v>
      </c>
      <c r="E2112" s="138" t="s">
        <v>1360</v>
      </c>
      <c r="F2112" s="138"/>
      <c r="G2112" s="138" t="s">
        <v>1361</v>
      </c>
      <c r="H2112" s="138"/>
      <c r="I2112" s="138" t="s">
        <v>195</v>
      </c>
      <c r="J2112" s="138">
        <v>2050</v>
      </c>
      <c r="K2112" s="139">
        <v>1000</v>
      </c>
    </row>
    <row r="2113" spans="1:11" x14ac:dyDescent="0.25">
      <c r="A2113" s="138" t="s">
        <v>1484</v>
      </c>
      <c r="B2113" s="138" t="s">
        <v>1485</v>
      </c>
      <c r="C2113" s="138" t="s">
        <v>196</v>
      </c>
      <c r="D2113" s="138" t="s">
        <v>1500</v>
      </c>
      <c r="E2113" s="138" t="s">
        <v>1222</v>
      </c>
      <c r="F2113" s="138"/>
      <c r="G2113" s="138" t="s">
        <v>1364</v>
      </c>
      <c r="H2113" s="138"/>
      <c r="I2113" s="138" t="s">
        <v>990</v>
      </c>
      <c r="J2113" s="138">
        <v>2020</v>
      </c>
      <c r="K2113" s="139">
        <v>0.5</v>
      </c>
    </row>
    <row r="2114" spans="1:11" x14ac:dyDescent="0.25">
      <c r="A2114" s="138" t="s">
        <v>1484</v>
      </c>
      <c r="B2114" s="138" t="s">
        <v>1485</v>
      </c>
      <c r="C2114" s="138" t="s">
        <v>196</v>
      </c>
      <c r="D2114" s="138" t="s">
        <v>1500</v>
      </c>
      <c r="E2114" s="138" t="s">
        <v>1222</v>
      </c>
      <c r="F2114" s="138"/>
      <c r="G2114" s="138" t="s">
        <v>1364</v>
      </c>
      <c r="H2114" s="138"/>
      <c r="I2114" s="138" t="s">
        <v>990</v>
      </c>
      <c r="J2114" s="138">
        <v>2050</v>
      </c>
      <c r="K2114" s="139">
        <v>0.5</v>
      </c>
    </row>
    <row r="2115" spans="1:11" x14ac:dyDescent="0.25">
      <c r="A2115" s="138" t="s">
        <v>1484</v>
      </c>
      <c r="B2115" s="138" t="s">
        <v>1485</v>
      </c>
      <c r="C2115" s="138" t="s">
        <v>196</v>
      </c>
      <c r="D2115" s="138" t="s">
        <v>1500</v>
      </c>
      <c r="E2115" s="138" t="s">
        <v>1222</v>
      </c>
      <c r="F2115" s="138"/>
      <c r="G2115" s="138" t="s">
        <v>1364</v>
      </c>
      <c r="H2115" s="138"/>
      <c r="I2115" s="138" t="s">
        <v>991</v>
      </c>
      <c r="J2115" s="138">
        <v>2020</v>
      </c>
      <c r="K2115" s="139">
        <v>2</v>
      </c>
    </row>
    <row r="2116" spans="1:11" x14ac:dyDescent="0.25">
      <c r="A2116" s="138" t="s">
        <v>1484</v>
      </c>
      <c r="B2116" s="138" t="s">
        <v>1485</v>
      </c>
      <c r="C2116" s="138" t="s">
        <v>196</v>
      </c>
      <c r="D2116" s="138" t="s">
        <v>1500</v>
      </c>
      <c r="E2116" s="138" t="s">
        <v>1222</v>
      </c>
      <c r="F2116" s="138"/>
      <c r="G2116" s="138" t="s">
        <v>1364</v>
      </c>
      <c r="H2116" s="138"/>
      <c r="I2116" s="138" t="s">
        <v>991</v>
      </c>
      <c r="J2116" s="138">
        <v>2050</v>
      </c>
      <c r="K2116" s="139">
        <v>1</v>
      </c>
    </row>
    <row r="2117" spans="1:11" x14ac:dyDescent="0.25">
      <c r="A2117" s="138" t="s">
        <v>1484</v>
      </c>
      <c r="B2117" s="138" t="s">
        <v>1485</v>
      </c>
      <c r="C2117" s="138" t="s">
        <v>196</v>
      </c>
      <c r="D2117" s="138" t="s">
        <v>1500</v>
      </c>
      <c r="E2117" s="138" t="s">
        <v>1222</v>
      </c>
      <c r="F2117" s="138"/>
      <c r="G2117" s="138" t="s">
        <v>1364</v>
      </c>
      <c r="H2117" s="138"/>
      <c r="I2117" s="138" t="s">
        <v>195</v>
      </c>
      <c r="J2117" s="138">
        <v>2015</v>
      </c>
      <c r="K2117" s="139">
        <v>730</v>
      </c>
    </row>
    <row r="2118" spans="1:11" x14ac:dyDescent="0.25">
      <c r="A2118" s="138" t="s">
        <v>1484</v>
      </c>
      <c r="B2118" s="138" t="s">
        <v>1485</v>
      </c>
      <c r="C2118" s="138" t="s">
        <v>196</v>
      </c>
      <c r="D2118" s="138" t="s">
        <v>1500</v>
      </c>
      <c r="E2118" s="138" t="s">
        <v>1222</v>
      </c>
      <c r="F2118" s="138"/>
      <c r="G2118" s="138" t="s">
        <v>1364</v>
      </c>
      <c r="H2118" s="138"/>
      <c r="I2118" s="138" t="s">
        <v>195</v>
      </c>
      <c r="J2118" s="138">
        <v>2020</v>
      </c>
      <c r="K2118" s="139">
        <v>730</v>
      </c>
    </row>
    <row r="2119" spans="1:11" x14ac:dyDescent="0.25">
      <c r="A2119" s="138" t="s">
        <v>1484</v>
      </c>
      <c r="B2119" s="138" t="s">
        <v>1485</v>
      </c>
      <c r="C2119" s="138" t="s">
        <v>196</v>
      </c>
      <c r="D2119" s="138" t="s">
        <v>1500</v>
      </c>
      <c r="E2119" s="138" t="s">
        <v>1222</v>
      </c>
      <c r="F2119" s="138"/>
      <c r="G2119" s="138" t="s">
        <v>1364</v>
      </c>
      <c r="H2119" s="138"/>
      <c r="I2119" s="138" t="s">
        <v>195</v>
      </c>
      <c r="J2119" s="138">
        <v>2030</v>
      </c>
      <c r="K2119" s="139">
        <v>1100</v>
      </c>
    </row>
    <row r="2120" spans="1:11" x14ac:dyDescent="0.25">
      <c r="A2120" s="138" t="s">
        <v>1484</v>
      </c>
      <c r="B2120" s="138" t="s">
        <v>1485</v>
      </c>
      <c r="C2120" s="138" t="s">
        <v>196</v>
      </c>
      <c r="D2120" s="138" t="s">
        <v>1500</v>
      </c>
      <c r="E2120" s="138" t="s">
        <v>1222</v>
      </c>
      <c r="F2120" s="138"/>
      <c r="G2120" s="138" t="s">
        <v>1364</v>
      </c>
      <c r="H2120" s="138"/>
      <c r="I2120" s="138" t="s">
        <v>195</v>
      </c>
      <c r="J2120" s="138">
        <v>2040</v>
      </c>
      <c r="K2120" s="139">
        <v>1250</v>
      </c>
    </row>
    <row r="2121" spans="1:11" x14ac:dyDescent="0.25">
      <c r="A2121" s="138" t="s">
        <v>1484</v>
      </c>
      <c r="B2121" s="138" t="s">
        <v>1485</v>
      </c>
      <c r="C2121" s="138" t="s">
        <v>196</v>
      </c>
      <c r="D2121" s="138" t="s">
        <v>1500</v>
      </c>
      <c r="E2121" s="138" t="s">
        <v>1222</v>
      </c>
      <c r="F2121" s="138"/>
      <c r="G2121" s="138" t="s">
        <v>1364</v>
      </c>
      <c r="H2121" s="138"/>
      <c r="I2121" s="138" t="s">
        <v>195</v>
      </c>
      <c r="J2121" s="138">
        <v>2050</v>
      </c>
      <c r="K2121" s="139">
        <v>1460</v>
      </c>
    </row>
    <row r="2122" spans="1:11" x14ac:dyDescent="0.25">
      <c r="A2122" s="138" t="s">
        <v>1484</v>
      </c>
      <c r="B2122" s="138" t="s">
        <v>1485</v>
      </c>
      <c r="C2122" s="138" t="s">
        <v>234</v>
      </c>
      <c r="D2122" s="138" t="s">
        <v>1365</v>
      </c>
      <c r="E2122" s="138" t="s">
        <v>1206</v>
      </c>
      <c r="F2122" s="138"/>
      <c r="G2122" s="138"/>
      <c r="H2122" s="138"/>
      <c r="I2122" s="138" t="s">
        <v>195</v>
      </c>
      <c r="J2122" s="138">
        <v>2015</v>
      </c>
      <c r="K2122" s="139">
        <v>75</v>
      </c>
    </row>
    <row r="2123" spans="1:11" x14ac:dyDescent="0.25">
      <c r="A2123" s="138" t="s">
        <v>1484</v>
      </c>
      <c r="B2123" s="138" t="s">
        <v>1485</v>
      </c>
      <c r="C2123" s="138" t="s">
        <v>234</v>
      </c>
      <c r="D2123" s="138" t="s">
        <v>1365</v>
      </c>
      <c r="E2123" s="138" t="s">
        <v>1206</v>
      </c>
      <c r="F2123" s="138"/>
      <c r="G2123" s="138"/>
      <c r="H2123" s="138"/>
      <c r="I2123" s="138" t="s">
        <v>195</v>
      </c>
      <c r="J2123" s="138">
        <v>2020</v>
      </c>
      <c r="K2123" s="139">
        <v>75</v>
      </c>
    </row>
    <row r="2124" spans="1:11" x14ac:dyDescent="0.25">
      <c r="A2124" s="138" t="s">
        <v>1484</v>
      </c>
      <c r="B2124" s="138" t="s">
        <v>1485</v>
      </c>
      <c r="C2124" s="138" t="s">
        <v>234</v>
      </c>
      <c r="D2124" s="138" t="s">
        <v>1365</v>
      </c>
      <c r="E2124" s="138" t="s">
        <v>1206</v>
      </c>
      <c r="F2124" s="138"/>
      <c r="G2124" s="138"/>
      <c r="H2124" s="138"/>
      <c r="I2124" s="138" t="s">
        <v>195</v>
      </c>
      <c r="J2124" s="138">
        <v>2030</v>
      </c>
      <c r="K2124" s="139">
        <v>75</v>
      </c>
    </row>
    <row r="2125" spans="1:11" x14ac:dyDescent="0.25">
      <c r="A2125" s="138" t="s">
        <v>1484</v>
      </c>
      <c r="B2125" s="138" t="s">
        <v>1485</v>
      </c>
      <c r="C2125" s="138" t="s">
        <v>234</v>
      </c>
      <c r="D2125" s="138" t="s">
        <v>1365</v>
      </c>
      <c r="E2125" s="138" t="s">
        <v>1206</v>
      </c>
      <c r="F2125" s="138"/>
      <c r="G2125" s="138"/>
      <c r="H2125" s="138"/>
      <c r="I2125" s="138" t="s">
        <v>195</v>
      </c>
      <c r="J2125" s="138">
        <v>2040</v>
      </c>
      <c r="K2125" s="139">
        <v>75</v>
      </c>
    </row>
    <row r="2126" spans="1:11" x14ac:dyDescent="0.25">
      <c r="A2126" s="138" t="s">
        <v>1484</v>
      </c>
      <c r="B2126" s="138" t="s">
        <v>1485</v>
      </c>
      <c r="C2126" s="138" t="s">
        <v>234</v>
      </c>
      <c r="D2126" s="138" t="s">
        <v>1365</v>
      </c>
      <c r="E2126" s="138" t="s">
        <v>1206</v>
      </c>
      <c r="F2126" s="138"/>
      <c r="G2126" s="138"/>
      <c r="H2126" s="138"/>
      <c r="I2126" s="138" t="s">
        <v>195</v>
      </c>
      <c r="J2126" s="138">
        <v>2050</v>
      </c>
      <c r="K2126" s="139">
        <v>75</v>
      </c>
    </row>
    <row r="2127" spans="1:11" x14ac:dyDescent="0.25">
      <c r="A2127" s="138" t="s">
        <v>1484</v>
      </c>
      <c r="B2127" s="138" t="s">
        <v>1485</v>
      </c>
      <c r="C2127" s="138" t="s">
        <v>234</v>
      </c>
      <c r="D2127" s="138" t="s">
        <v>1366</v>
      </c>
      <c r="E2127" s="138" t="s">
        <v>1206</v>
      </c>
      <c r="F2127" s="138"/>
      <c r="G2127" s="138"/>
      <c r="H2127" s="138"/>
      <c r="I2127" s="138" t="s">
        <v>195</v>
      </c>
      <c r="J2127" s="138">
        <v>2015</v>
      </c>
      <c r="K2127" s="139">
        <v>25</v>
      </c>
    </row>
    <row r="2128" spans="1:11" x14ac:dyDescent="0.25">
      <c r="A2128" s="138" t="s">
        <v>1484</v>
      </c>
      <c r="B2128" s="138" t="s">
        <v>1485</v>
      </c>
      <c r="C2128" s="138" t="s">
        <v>234</v>
      </c>
      <c r="D2128" s="138" t="s">
        <v>1366</v>
      </c>
      <c r="E2128" s="138" t="s">
        <v>1206</v>
      </c>
      <c r="F2128" s="138"/>
      <c r="G2128" s="138"/>
      <c r="H2128" s="138"/>
      <c r="I2128" s="138" t="s">
        <v>195</v>
      </c>
      <c r="J2128" s="138">
        <v>2020</v>
      </c>
      <c r="K2128" s="139">
        <v>25</v>
      </c>
    </row>
    <row r="2129" spans="1:11" x14ac:dyDescent="0.25">
      <c r="A2129" s="138" t="s">
        <v>1484</v>
      </c>
      <c r="B2129" s="138" t="s">
        <v>1485</v>
      </c>
      <c r="C2129" s="138" t="s">
        <v>234</v>
      </c>
      <c r="D2129" s="138" t="s">
        <v>1366</v>
      </c>
      <c r="E2129" s="138" t="s">
        <v>1206</v>
      </c>
      <c r="F2129" s="138"/>
      <c r="G2129" s="138"/>
      <c r="H2129" s="138"/>
      <c r="I2129" s="138" t="s">
        <v>195</v>
      </c>
      <c r="J2129" s="138">
        <v>2030</v>
      </c>
      <c r="K2129" s="139">
        <v>25</v>
      </c>
    </row>
    <row r="2130" spans="1:11" x14ac:dyDescent="0.25">
      <c r="A2130" s="138" t="s">
        <v>1484</v>
      </c>
      <c r="B2130" s="138" t="s">
        <v>1485</v>
      </c>
      <c r="C2130" s="138" t="s">
        <v>234</v>
      </c>
      <c r="D2130" s="138" t="s">
        <v>1366</v>
      </c>
      <c r="E2130" s="138" t="s">
        <v>1206</v>
      </c>
      <c r="F2130" s="138"/>
      <c r="G2130" s="138"/>
      <c r="H2130" s="138"/>
      <c r="I2130" s="138" t="s">
        <v>195</v>
      </c>
      <c r="J2130" s="138">
        <v>2040</v>
      </c>
      <c r="K2130" s="139">
        <v>25</v>
      </c>
    </row>
    <row r="2131" spans="1:11" x14ac:dyDescent="0.25">
      <c r="A2131" s="138" t="s">
        <v>1484</v>
      </c>
      <c r="B2131" s="138" t="s">
        <v>1485</v>
      </c>
      <c r="C2131" s="138" t="s">
        <v>234</v>
      </c>
      <c r="D2131" s="138" t="s">
        <v>1366</v>
      </c>
      <c r="E2131" s="138" t="s">
        <v>1206</v>
      </c>
      <c r="F2131" s="138"/>
      <c r="G2131" s="138"/>
      <c r="H2131" s="138"/>
      <c r="I2131" s="138" t="s">
        <v>195</v>
      </c>
      <c r="J2131" s="138">
        <v>2050</v>
      </c>
      <c r="K2131" s="139">
        <v>25</v>
      </c>
    </row>
    <row r="2132" spans="1:11" x14ac:dyDescent="0.25">
      <c r="A2132" s="138" t="s">
        <v>1484</v>
      </c>
      <c r="B2132" s="138" t="s">
        <v>1485</v>
      </c>
      <c r="C2132" s="138" t="s">
        <v>234</v>
      </c>
      <c r="D2132" s="138" t="s">
        <v>1462</v>
      </c>
      <c r="E2132" s="138" t="s">
        <v>1463</v>
      </c>
      <c r="F2132" s="138"/>
      <c r="G2132" s="138" t="s">
        <v>1501</v>
      </c>
      <c r="H2132" s="138">
        <v>7</v>
      </c>
      <c r="I2132" s="138" t="s">
        <v>990</v>
      </c>
      <c r="J2132" s="138">
        <v>2020</v>
      </c>
      <c r="K2132" s="139">
        <v>0.9</v>
      </c>
    </row>
    <row r="2133" spans="1:11" x14ac:dyDescent="0.25">
      <c r="A2133" s="138" t="s">
        <v>1484</v>
      </c>
      <c r="B2133" s="138" t="s">
        <v>1485</v>
      </c>
      <c r="C2133" s="138" t="s">
        <v>234</v>
      </c>
      <c r="D2133" s="138" t="s">
        <v>1462</v>
      </c>
      <c r="E2133" s="138" t="s">
        <v>1463</v>
      </c>
      <c r="F2133" s="138"/>
      <c r="G2133" s="138" t="s">
        <v>1501</v>
      </c>
      <c r="H2133" s="138">
        <v>7</v>
      </c>
      <c r="I2133" s="138" t="s">
        <v>990</v>
      </c>
      <c r="J2133" s="138">
        <v>2050</v>
      </c>
      <c r="K2133" s="139">
        <v>0.9</v>
      </c>
    </row>
    <row r="2134" spans="1:11" x14ac:dyDescent="0.25">
      <c r="A2134" s="138" t="s">
        <v>1484</v>
      </c>
      <c r="B2134" s="138" t="s">
        <v>1485</v>
      </c>
      <c r="C2134" s="138" t="s">
        <v>234</v>
      </c>
      <c r="D2134" s="138" t="s">
        <v>1462</v>
      </c>
      <c r="E2134" s="138" t="s">
        <v>1463</v>
      </c>
      <c r="F2134" s="138"/>
      <c r="G2134" s="138" t="s">
        <v>1501</v>
      </c>
      <c r="H2134" s="138">
        <v>7</v>
      </c>
      <c r="I2134" s="138" t="s">
        <v>991</v>
      </c>
      <c r="J2134" s="138">
        <v>2020</v>
      </c>
      <c r="K2134" s="139">
        <v>1.1000000000000001</v>
      </c>
    </row>
    <row r="2135" spans="1:11" x14ac:dyDescent="0.25">
      <c r="A2135" s="138" t="s">
        <v>1484</v>
      </c>
      <c r="B2135" s="138" t="s">
        <v>1485</v>
      </c>
      <c r="C2135" s="138" t="s">
        <v>234</v>
      </c>
      <c r="D2135" s="138" t="s">
        <v>1462</v>
      </c>
      <c r="E2135" s="138" t="s">
        <v>1463</v>
      </c>
      <c r="F2135" s="138"/>
      <c r="G2135" s="138" t="s">
        <v>1501</v>
      </c>
      <c r="H2135" s="138">
        <v>7</v>
      </c>
      <c r="I2135" s="138" t="s">
        <v>991</v>
      </c>
      <c r="J2135" s="138">
        <v>2050</v>
      </c>
      <c r="K2135" s="139">
        <v>1.1000000000000001</v>
      </c>
    </row>
    <row r="2136" spans="1:11" x14ac:dyDescent="0.25">
      <c r="A2136" s="138" t="s">
        <v>1484</v>
      </c>
      <c r="B2136" s="138" t="s">
        <v>1485</v>
      </c>
      <c r="C2136" s="138" t="s">
        <v>234</v>
      </c>
      <c r="D2136" s="138" t="s">
        <v>1462</v>
      </c>
      <c r="E2136" s="138" t="s">
        <v>1463</v>
      </c>
      <c r="F2136" s="138"/>
      <c r="G2136" s="138" t="s">
        <v>1501</v>
      </c>
      <c r="H2136" s="138">
        <v>7</v>
      </c>
      <c r="I2136" s="138" t="s">
        <v>195</v>
      </c>
      <c r="J2136" s="138">
        <v>2015</v>
      </c>
      <c r="K2136" s="139">
        <v>3.558085749866572E-2</v>
      </c>
    </row>
    <row r="2137" spans="1:11" x14ac:dyDescent="0.25">
      <c r="A2137" s="138" t="s">
        <v>1484</v>
      </c>
      <c r="B2137" s="138" t="s">
        <v>1485</v>
      </c>
      <c r="C2137" s="138" t="s">
        <v>234</v>
      </c>
      <c r="D2137" s="138" t="s">
        <v>1462</v>
      </c>
      <c r="E2137" s="138" t="s">
        <v>1463</v>
      </c>
      <c r="F2137" s="138"/>
      <c r="G2137" s="138" t="s">
        <v>1501</v>
      </c>
      <c r="H2137" s="138">
        <v>7</v>
      </c>
      <c r="I2137" s="138" t="s">
        <v>195</v>
      </c>
      <c r="J2137" s="138">
        <v>2020</v>
      </c>
      <c r="K2137" s="139">
        <v>3.558085749866572E-2</v>
      </c>
    </row>
    <row r="2138" spans="1:11" x14ac:dyDescent="0.25">
      <c r="A2138" s="138" t="s">
        <v>1484</v>
      </c>
      <c r="B2138" s="138" t="s">
        <v>1485</v>
      </c>
      <c r="C2138" s="138" t="s">
        <v>234</v>
      </c>
      <c r="D2138" s="138" t="s">
        <v>1462</v>
      </c>
      <c r="E2138" s="138" t="s">
        <v>1463</v>
      </c>
      <c r="F2138" s="138"/>
      <c r="G2138" s="138" t="s">
        <v>1501</v>
      </c>
      <c r="H2138" s="138">
        <v>7</v>
      </c>
      <c r="I2138" s="138" t="s">
        <v>195</v>
      </c>
      <c r="J2138" s="138">
        <v>2030</v>
      </c>
      <c r="K2138" s="139">
        <v>3.5419126328217233E-2</v>
      </c>
    </row>
    <row r="2139" spans="1:11" x14ac:dyDescent="0.25">
      <c r="A2139" s="138" t="s">
        <v>1484</v>
      </c>
      <c r="B2139" s="138" t="s">
        <v>1485</v>
      </c>
      <c r="C2139" s="138" t="s">
        <v>234</v>
      </c>
      <c r="D2139" s="138" t="s">
        <v>1462</v>
      </c>
      <c r="E2139" s="138" t="s">
        <v>1463</v>
      </c>
      <c r="F2139" s="138"/>
      <c r="G2139" s="138" t="s">
        <v>1501</v>
      </c>
      <c r="H2139" s="138">
        <v>7</v>
      </c>
      <c r="I2139" s="138" t="s">
        <v>195</v>
      </c>
      <c r="J2139" s="138">
        <v>2040</v>
      </c>
      <c r="K2139" s="139">
        <v>3.5324675324675321E-2</v>
      </c>
    </row>
    <row r="2140" spans="1:11" x14ac:dyDescent="0.25">
      <c r="A2140" s="138" t="s">
        <v>1484</v>
      </c>
      <c r="B2140" s="138" t="s">
        <v>1485</v>
      </c>
      <c r="C2140" s="138" t="s">
        <v>234</v>
      </c>
      <c r="D2140" s="138" t="s">
        <v>1462</v>
      </c>
      <c r="E2140" s="138" t="s">
        <v>1463</v>
      </c>
      <c r="F2140" s="138"/>
      <c r="G2140" s="138" t="s">
        <v>1501</v>
      </c>
      <c r="H2140" s="138">
        <v>7</v>
      </c>
      <c r="I2140" s="138" t="s">
        <v>195</v>
      </c>
      <c r="J2140" s="138">
        <v>2050</v>
      </c>
      <c r="K2140" s="139">
        <v>3.558085749866572E-2</v>
      </c>
    </row>
    <row r="2141" spans="1:11" x14ac:dyDescent="0.25">
      <c r="A2141" s="138" t="s">
        <v>1484</v>
      </c>
      <c r="B2141" s="138" t="s">
        <v>1485</v>
      </c>
      <c r="C2141" s="138" t="s">
        <v>234</v>
      </c>
      <c r="D2141" s="138" t="s">
        <v>1465</v>
      </c>
      <c r="E2141" s="138" t="s">
        <v>1466</v>
      </c>
      <c r="F2141" s="138"/>
      <c r="G2141" s="138" t="s">
        <v>1502</v>
      </c>
      <c r="H2141" s="138" t="s">
        <v>1503</v>
      </c>
      <c r="I2141" s="138" t="s">
        <v>990</v>
      </c>
      <c r="J2141" s="138">
        <v>2020</v>
      </c>
      <c r="K2141" s="139">
        <v>0.9</v>
      </c>
    </row>
    <row r="2142" spans="1:11" x14ac:dyDescent="0.25">
      <c r="A2142" s="138" t="s">
        <v>1484</v>
      </c>
      <c r="B2142" s="138" t="s">
        <v>1485</v>
      </c>
      <c r="C2142" s="138" t="s">
        <v>234</v>
      </c>
      <c r="D2142" s="138" t="s">
        <v>1465</v>
      </c>
      <c r="E2142" s="138" t="s">
        <v>1466</v>
      </c>
      <c r="F2142" s="138"/>
      <c r="G2142" s="138" t="s">
        <v>1502</v>
      </c>
      <c r="H2142" s="138" t="s">
        <v>1503</v>
      </c>
      <c r="I2142" s="138" t="s">
        <v>990</v>
      </c>
      <c r="J2142" s="138">
        <v>2050</v>
      </c>
      <c r="K2142" s="139">
        <v>0.9</v>
      </c>
    </row>
    <row r="2143" spans="1:11" x14ac:dyDescent="0.25">
      <c r="A2143" s="138" t="s">
        <v>1484</v>
      </c>
      <c r="B2143" s="138" t="s">
        <v>1485</v>
      </c>
      <c r="C2143" s="138" t="s">
        <v>234</v>
      </c>
      <c r="D2143" s="138" t="s">
        <v>1465</v>
      </c>
      <c r="E2143" s="138" t="s">
        <v>1466</v>
      </c>
      <c r="F2143" s="138"/>
      <c r="G2143" s="138" t="s">
        <v>1502</v>
      </c>
      <c r="H2143" s="138" t="s">
        <v>1503</v>
      </c>
      <c r="I2143" s="138" t="s">
        <v>991</v>
      </c>
      <c r="J2143" s="138">
        <v>2020</v>
      </c>
      <c r="K2143" s="139">
        <v>1.1000000000000001</v>
      </c>
    </row>
    <row r="2144" spans="1:11" x14ac:dyDescent="0.25">
      <c r="A2144" s="138" t="s">
        <v>1484</v>
      </c>
      <c r="B2144" s="138" t="s">
        <v>1485</v>
      </c>
      <c r="C2144" s="138" t="s">
        <v>234</v>
      </c>
      <c r="D2144" s="138" t="s">
        <v>1465</v>
      </c>
      <c r="E2144" s="138" t="s">
        <v>1466</v>
      </c>
      <c r="F2144" s="138"/>
      <c r="G2144" s="138" t="s">
        <v>1502</v>
      </c>
      <c r="H2144" s="138" t="s">
        <v>1503</v>
      </c>
      <c r="I2144" s="138" t="s">
        <v>991</v>
      </c>
      <c r="J2144" s="138">
        <v>2050</v>
      </c>
      <c r="K2144" s="139">
        <v>1.1000000000000001</v>
      </c>
    </row>
    <row r="2145" spans="1:11" x14ac:dyDescent="0.25">
      <c r="A2145" s="138" t="s">
        <v>1484</v>
      </c>
      <c r="B2145" s="138" t="s">
        <v>1485</v>
      </c>
      <c r="C2145" s="138" t="s">
        <v>234</v>
      </c>
      <c r="D2145" s="138" t="s">
        <v>1465</v>
      </c>
      <c r="E2145" s="138" t="s">
        <v>1466</v>
      </c>
      <c r="F2145" s="138"/>
      <c r="G2145" s="138" t="s">
        <v>1502</v>
      </c>
      <c r="H2145" s="138" t="s">
        <v>1503</v>
      </c>
      <c r="I2145" s="138" t="s">
        <v>195</v>
      </c>
      <c r="J2145" s="138">
        <v>2015</v>
      </c>
      <c r="K2145" s="139">
        <v>0.76498843622131285</v>
      </c>
    </row>
    <row r="2146" spans="1:11" x14ac:dyDescent="0.25">
      <c r="A2146" s="138" t="s">
        <v>1484</v>
      </c>
      <c r="B2146" s="138" t="s">
        <v>1485</v>
      </c>
      <c r="C2146" s="138" t="s">
        <v>234</v>
      </c>
      <c r="D2146" s="138" t="s">
        <v>1465</v>
      </c>
      <c r="E2146" s="138" t="s">
        <v>1466</v>
      </c>
      <c r="F2146" s="138"/>
      <c r="G2146" s="138" t="s">
        <v>1502</v>
      </c>
      <c r="H2146" s="138" t="s">
        <v>1503</v>
      </c>
      <c r="I2146" s="138" t="s">
        <v>195</v>
      </c>
      <c r="J2146" s="138">
        <v>2020</v>
      </c>
      <c r="K2146" s="139">
        <v>0.75609322184664662</v>
      </c>
    </row>
    <row r="2147" spans="1:11" x14ac:dyDescent="0.25">
      <c r="A2147" s="138" t="s">
        <v>1484</v>
      </c>
      <c r="B2147" s="138" t="s">
        <v>1485</v>
      </c>
      <c r="C2147" s="138" t="s">
        <v>234</v>
      </c>
      <c r="D2147" s="138" t="s">
        <v>1465</v>
      </c>
      <c r="E2147" s="138" t="s">
        <v>1466</v>
      </c>
      <c r="F2147" s="138"/>
      <c r="G2147" s="138" t="s">
        <v>1502</v>
      </c>
      <c r="H2147" s="138" t="s">
        <v>1503</v>
      </c>
      <c r="I2147" s="138" t="s">
        <v>195</v>
      </c>
      <c r="J2147" s="138">
        <v>2030</v>
      </c>
      <c r="K2147" s="139">
        <v>0.63754427390791024</v>
      </c>
    </row>
    <row r="2148" spans="1:11" x14ac:dyDescent="0.25">
      <c r="A2148" s="138" t="s">
        <v>1484</v>
      </c>
      <c r="B2148" s="138" t="s">
        <v>1485</v>
      </c>
      <c r="C2148" s="138" t="s">
        <v>234</v>
      </c>
      <c r="D2148" s="138" t="s">
        <v>1465</v>
      </c>
      <c r="E2148" s="138" t="s">
        <v>1466</v>
      </c>
      <c r="F2148" s="138"/>
      <c r="G2148" s="138" t="s">
        <v>1502</v>
      </c>
      <c r="H2148" s="138" t="s">
        <v>1503</v>
      </c>
      <c r="I2148" s="138" t="s">
        <v>195</v>
      </c>
      <c r="J2148" s="138">
        <v>2040</v>
      </c>
      <c r="K2148" s="139">
        <v>0.59840000000000004</v>
      </c>
    </row>
    <row r="2149" spans="1:11" x14ac:dyDescent="0.25">
      <c r="A2149" s="138" t="s">
        <v>1484</v>
      </c>
      <c r="B2149" s="138" t="s">
        <v>1485</v>
      </c>
      <c r="C2149" s="138" t="s">
        <v>234</v>
      </c>
      <c r="D2149" s="138" t="s">
        <v>1465</v>
      </c>
      <c r="E2149" s="138" t="s">
        <v>1466</v>
      </c>
      <c r="F2149" s="138"/>
      <c r="G2149" s="138" t="s">
        <v>1502</v>
      </c>
      <c r="H2149" s="138" t="s">
        <v>1503</v>
      </c>
      <c r="I2149" s="138" t="s">
        <v>195</v>
      </c>
      <c r="J2149" s="138">
        <v>2050</v>
      </c>
      <c r="K2149" s="139">
        <v>0.57818893435331797</v>
      </c>
    </row>
    <row r="2150" spans="1:11" x14ac:dyDescent="0.25">
      <c r="A2150" s="138" t="s">
        <v>1484</v>
      </c>
      <c r="B2150" s="138" t="s">
        <v>1485</v>
      </c>
      <c r="C2150" s="138" t="s">
        <v>234</v>
      </c>
      <c r="D2150" s="138" t="s">
        <v>1504</v>
      </c>
      <c r="E2150" s="138" t="s">
        <v>1466</v>
      </c>
      <c r="F2150" s="138"/>
      <c r="G2150" s="138"/>
      <c r="H2150" s="138"/>
      <c r="I2150" s="138" t="s">
        <v>195</v>
      </c>
      <c r="J2150" s="138">
        <v>2015</v>
      </c>
      <c r="K2150" s="139">
        <v>0</v>
      </c>
    </row>
    <row r="2151" spans="1:11" x14ac:dyDescent="0.25">
      <c r="A2151" s="138" t="s">
        <v>1484</v>
      </c>
      <c r="B2151" s="138" t="s">
        <v>1485</v>
      </c>
      <c r="C2151" s="138" t="s">
        <v>234</v>
      </c>
      <c r="D2151" s="138" t="s">
        <v>1504</v>
      </c>
      <c r="E2151" s="138" t="s">
        <v>1466</v>
      </c>
      <c r="F2151" s="138"/>
      <c r="G2151" s="138"/>
      <c r="H2151" s="138"/>
      <c r="I2151" s="138" t="s">
        <v>195</v>
      </c>
      <c r="J2151" s="138">
        <v>2020</v>
      </c>
      <c r="K2151" s="139">
        <v>0</v>
      </c>
    </row>
    <row r="2152" spans="1:11" x14ac:dyDescent="0.25">
      <c r="A2152" s="138" t="s">
        <v>1484</v>
      </c>
      <c r="B2152" s="138" t="s">
        <v>1485</v>
      </c>
      <c r="C2152" s="138" t="s">
        <v>234</v>
      </c>
      <c r="D2152" s="138" t="s">
        <v>1504</v>
      </c>
      <c r="E2152" s="138" t="s">
        <v>1466</v>
      </c>
      <c r="F2152" s="138"/>
      <c r="G2152" s="138"/>
      <c r="H2152" s="138"/>
      <c r="I2152" s="138" t="s">
        <v>195</v>
      </c>
      <c r="J2152" s="138">
        <v>2030</v>
      </c>
      <c r="K2152" s="139">
        <v>0</v>
      </c>
    </row>
    <row r="2153" spans="1:11" x14ac:dyDescent="0.25">
      <c r="A2153" s="138" t="s">
        <v>1484</v>
      </c>
      <c r="B2153" s="138" t="s">
        <v>1485</v>
      </c>
      <c r="C2153" s="138" t="s">
        <v>234</v>
      </c>
      <c r="D2153" s="138" t="s">
        <v>1504</v>
      </c>
      <c r="E2153" s="138" t="s">
        <v>1466</v>
      </c>
      <c r="F2153" s="138"/>
      <c r="G2153" s="138"/>
      <c r="H2153" s="138"/>
      <c r="I2153" s="138" t="s">
        <v>195</v>
      </c>
      <c r="J2153" s="138">
        <v>2040</v>
      </c>
      <c r="K2153" s="139">
        <v>0</v>
      </c>
    </row>
    <row r="2154" spans="1:11" x14ac:dyDescent="0.25">
      <c r="A2154" s="138" t="s">
        <v>1484</v>
      </c>
      <c r="B2154" s="138" t="s">
        <v>1485</v>
      </c>
      <c r="C2154" s="138" t="s">
        <v>234</v>
      </c>
      <c r="D2154" s="138" t="s">
        <v>1504</v>
      </c>
      <c r="E2154" s="138" t="s">
        <v>1466</v>
      </c>
      <c r="F2154" s="138"/>
      <c r="G2154" s="138"/>
      <c r="H2154" s="138"/>
      <c r="I2154" s="138" t="s">
        <v>195</v>
      </c>
      <c r="J2154" s="138">
        <v>2050</v>
      </c>
      <c r="K2154" s="139">
        <v>0</v>
      </c>
    </row>
    <row r="2155" spans="1:11" x14ac:dyDescent="0.25">
      <c r="A2155" s="138" t="s">
        <v>1484</v>
      </c>
      <c r="B2155" s="138" t="s">
        <v>1485</v>
      </c>
      <c r="C2155" s="138" t="s">
        <v>234</v>
      </c>
      <c r="D2155" s="138" t="s">
        <v>1469</v>
      </c>
      <c r="E2155" s="138" t="s">
        <v>1470</v>
      </c>
      <c r="F2155" s="138"/>
      <c r="G2155" s="138" t="s">
        <v>1501</v>
      </c>
      <c r="H2155" s="138">
        <v>7</v>
      </c>
      <c r="I2155" s="138" t="s">
        <v>990</v>
      </c>
      <c r="J2155" s="138">
        <v>2020</v>
      </c>
      <c r="K2155" s="139">
        <v>0.9</v>
      </c>
    </row>
    <row r="2156" spans="1:11" x14ac:dyDescent="0.25">
      <c r="A2156" s="138" t="s">
        <v>1484</v>
      </c>
      <c r="B2156" s="138" t="s">
        <v>1485</v>
      </c>
      <c r="C2156" s="138" t="s">
        <v>234</v>
      </c>
      <c r="D2156" s="138" t="s">
        <v>1469</v>
      </c>
      <c r="E2156" s="138" t="s">
        <v>1470</v>
      </c>
      <c r="F2156" s="138"/>
      <c r="G2156" s="138" t="s">
        <v>1501</v>
      </c>
      <c r="H2156" s="138">
        <v>7</v>
      </c>
      <c r="I2156" s="138" t="s">
        <v>990</v>
      </c>
      <c r="J2156" s="138">
        <v>2050</v>
      </c>
      <c r="K2156" s="139">
        <v>0.9</v>
      </c>
    </row>
    <row r="2157" spans="1:11" x14ac:dyDescent="0.25">
      <c r="A2157" s="138" t="s">
        <v>1484</v>
      </c>
      <c r="B2157" s="138" t="s">
        <v>1485</v>
      </c>
      <c r="C2157" s="138" t="s">
        <v>234</v>
      </c>
      <c r="D2157" s="138" t="s">
        <v>1469</v>
      </c>
      <c r="E2157" s="138" t="s">
        <v>1470</v>
      </c>
      <c r="F2157" s="138"/>
      <c r="G2157" s="138" t="s">
        <v>1501</v>
      </c>
      <c r="H2157" s="138">
        <v>7</v>
      </c>
      <c r="I2157" s="138" t="s">
        <v>991</v>
      </c>
      <c r="J2157" s="138">
        <v>2020</v>
      </c>
      <c r="K2157" s="139">
        <v>1.1000000000000001</v>
      </c>
    </row>
    <row r="2158" spans="1:11" x14ac:dyDescent="0.25">
      <c r="A2158" s="138" t="s">
        <v>1484</v>
      </c>
      <c r="B2158" s="138" t="s">
        <v>1485</v>
      </c>
      <c r="C2158" s="138" t="s">
        <v>234</v>
      </c>
      <c r="D2158" s="138" t="s">
        <v>1469</v>
      </c>
      <c r="E2158" s="138" t="s">
        <v>1470</v>
      </c>
      <c r="F2158" s="138"/>
      <c r="G2158" s="138" t="s">
        <v>1501</v>
      </c>
      <c r="H2158" s="138">
        <v>7</v>
      </c>
      <c r="I2158" s="138" t="s">
        <v>991</v>
      </c>
      <c r="J2158" s="138">
        <v>2050</v>
      </c>
      <c r="K2158" s="139">
        <v>1.1000000000000001</v>
      </c>
    </row>
    <row r="2159" spans="1:11" x14ac:dyDescent="0.25">
      <c r="A2159" s="138" t="s">
        <v>1484</v>
      </c>
      <c r="B2159" s="138" t="s">
        <v>1485</v>
      </c>
      <c r="C2159" s="138" t="s">
        <v>234</v>
      </c>
      <c r="D2159" s="138" t="s">
        <v>1469</v>
      </c>
      <c r="E2159" s="138" t="s">
        <v>1470</v>
      </c>
      <c r="F2159" s="138"/>
      <c r="G2159" s="138" t="s">
        <v>1501</v>
      </c>
      <c r="H2159" s="138">
        <v>7</v>
      </c>
      <c r="I2159" s="138" t="s">
        <v>195</v>
      </c>
      <c r="J2159" s="138">
        <v>2015</v>
      </c>
      <c r="K2159" s="139">
        <v>8.4812467537895504</v>
      </c>
    </row>
    <row r="2160" spans="1:11" x14ac:dyDescent="0.25">
      <c r="A2160" s="138" t="s">
        <v>1484</v>
      </c>
      <c r="B2160" s="138" t="s">
        <v>1485</v>
      </c>
      <c r="C2160" s="138" t="s">
        <v>234</v>
      </c>
      <c r="D2160" s="138" t="s">
        <v>1469</v>
      </c>
      <c r="E2160" s="138" t="s">
        <v>1470</v>
      </c>
      <c r="F2160" s="138"/>
      <c r="G2160" s="138" t="s">
        <v>1501</v>
      </c>
      <c r="H2160" s="138">
        <v>7</v>
      </c>
      <c r="I2160" s="138" t="s">
        <v>195</v>
      </c>
      <c r="J2160" s="138">
        <v>2020</v>
      </c>
      <c r="K2160" s="139">
        <v>8.4812467537895504</v>
      </c>
    </row>
    <row r="2161" spans="1:11" x14ac:dyDescent="0.25">
      <c r="A2161" s="138" t="s">
        <v>1484</v>
      </c>
      <c r="B2161" s="138" t="s">
        <v>1485</v>
      </c>
      <c r="C2161" s="138" t="s">
        <v>234</v>
      </c>
      <c r="D2161" s="138" t="s">
        <v>1469</v>
      </c>
      <c r="E2161" s="138" t="s">
        <v>1470</v>
      </c>
      <c r="F2161" s="138"/>
      <c r="G2161" s="138" t="s">
        <v>1501</v>
      </c>
      <c r="H2161" s="138">
        <v>7</v>
      </c>
      <c r="I2161" s="138" t="s">
        <v>195</v>
      </c>
      <c r="J2161" s="138">
        <v>2030</v>
      </c>
      <c r="K2161" s="139">
        <v>8.4812467537895539</v>
      </c>
    </row>
    <row r="2162" spans="1:11" x14ac:dyDescent="0.25">
      <c r="A2162" s="138" t="s">
        <v>1484</v>
      </c>
      <c r="B2162" s="138" t="s">
        <v>1485</v>
      </c>
      <c r="C2162" s="138" t="s">
        <v>234</v>
      </c>
      <c r="D2162" s="138" t="s">
        <v>1469</v>
      </c>
      <c r="E2162" s="138" t="s">
        <v>1470</v>
      </c>
      <c r="F2162" s="138"/>
      <c r="G2162" s="138" t="s">
        <v>1501</v>
      </c>
      <c r="H2162" s="138">
        <v>7</v>
      </c>
      <c r="I2162" s="138" t="s">
        <v>195</v>
      </c>
      <c r="J2162" s="138">
        <v>2040</v>
      </c>
      <c r="K2162" s="139">
        <v>8.4812467537895522</v>
      </c>
    </row>
    <row r="2163" spans="1:11" x14ac:dyDescent="0.25">
      <c r="A2163" s="138" t="s">
        <v>1484</v>
      </c>
      <c r="B2163" s="138" t="s">
        <v>1485</v>
      </c>
      <c r="C2163" s="138" t="s">
        <v>234</v>
      </c>
      <c r="D2163" s="138" t="s">
        <v>1469</v>
      </c>
      <c r="E2163" s="138" t="s">
        <v>1470</v>
      </c>
      <c r="F2163" s="138"/>
      <c r="G2163" s="138" t="s">
        <v>1501</v>
      </c>
      <c r="H2163" s="138">
        <v>7</v>
      </c>
      <c r="I2163" s="138" t="s">
        <v>195</v>
      </c>
      <c r="J2163" s="138">
        <v>2050</v>
      </c>
      <c r="K2163" s="139">
        <v>8.4812467537895504</v>
      </c>
    </row>
    <row r="2164" spans="1:11" x14ac:dyDescent="0.25">
      <c r="A2164" s="138" t="s">
        <v>1484</v>
      </c>
      <c r="B2164" s="138" t="s">
        <v>1485</v>
      </c>
      <c r="C2164" s="138" t="s">
        <v>1377</v>
      </c>
      <c r="D2164" s="138" t="s">
        <v>1365</v>
      </c>
      <c r="E2164" s="138" t="s">
        <v>1206</v>
      </c>
      <c r="F2164" s="138"/>
      <c r="G2164" s="138"/>
      <c r="H2164" s="138"/>
      <c r="I2164" s="138" t="s">
        <v>195</v>
      </c>
      <c r="J2164" s="138">
        <v>2015</v>
      </c>
      <c r="K2164" s="139">
        <v>75</v>
      </c>
    </row>
    <row r="2165" spans="1:11" x14ac:dyDescent="0.25">
      <c r="A2165" s="138" t="s">
        <v>1484</v>
      </c>
      <c r="B2165" s="138" t="s">
        <v>1485</v>
      </c>
      <c r="C2165" s="138" t="s">
        <v>1377</v>
      </c>
      <c r="D2165" s="138" t="s">
        <v>1365</v>
      </c>
      <c r="E2165" s="138" t="s">
        <v>1206</v>
      </c>
      <c r="F2165" s="138"/>
      <c r="G2165" s="138"/>
      <c r="H2165" s="138"/>
      <c r="I2165" s="138" t="s">
        <v>195</v>
      </c>
      <c r="J2165" s="138">
        <v>2020</v>
      </c>
      <c r="K2165" s="139">
        <v>75</v>
      </c>
    </row>
    <row r="2166" spans="1:11" x14ac:dyDescent="0.25">
      <c r="A2166" s="138" t="s">
        <v>1484</v>
      </c>
      <c r="B2166" s="138" t="s">
        <v>1485</v>
      </c>
      <c r="C2166" s="138" t="s">
        <v>1377</v>
      </c>
      <c r="D2166" s="138" t="s">
        <v>1365</v>
      </c>
      <c r="E2166" s="138" t="s">
        <v>1206</v>
      </c>
      <c r="F2166" s="138"/>
      <c r="G2166" s="138"/>
      <c r="H2166" s="138"/>
      <c r="I2166" s="138" t="s">
        <v>195</v>
      </c>
      <c r="J2166" s="138">
        <v>2030</v>
      </c>
      <c r="K2166" s="139">
        <v>75</v>
      </c>
    </row>
    <row r="2167" spans="1:11" x14ac:dyDescent="0.25">
      <c r="A2167" s="138" t="s">
        <v>1484</v>
      </c>
      <c r="B2167" s="138" t="s">
        <v>1485</v>
      </c>
      <c r="C2167" s="138" t="s">
        <v>1377</v>
      </c>
      <c r="D2167" s="138" t="s">
        <v>1365</v>
      </c>
      <c r="E2167" s="138" t="s">
        <v>1206</v>
      </c>
      <c r="F2167" s="138"/>
      <c r="G2167" s="138"/>
      <c r="H2167" s="138"/>
      <c r="I2167" s="138" t="s">
        <v>195</v>
      </c>
      <c r="J2167" s="138">
        <v>2040</v>
      </c>
      <c r="K2167" s="139">
        <v>75</v>
      </c>
    </row>
    <row r="2168" spans="1:11" x14ac:dyDescent="0.25">
      <c r="A2168" s="138" t="s">
        <v>1484</v>
      </c>
      <c r="B2168" s="138" t="s">
        <v>1485</v>
      </c>
      <c r="C2168" s="138" t="s">
        <v>1377</v>
      </c>
      <c r="D2168" s="138" t="s">
        <v>1365</v>
      </c>
      <c r="E2168" s="138" t="s">
        <v>1206</v>
      </c>
      <c r="F2168" s="138"/>
      <c r="G2168" s="138"/>
      <c r="H2168" s="138"/>
      <c r="I2168" s="138" t="s">
        <v>195</v>
      </c>
      <c r="J2168" s="138">
        <v>2050</v>
      </c>
      <c r="K2168" s="139">
        <v>75</v>
      </c>
    </row>
    <row r="2169" spans="1:11" x14ac:dyDescent="0.25">
      <c r="A2169" s="138" t="s">
        <v>1484</v>
      </c>
      <c r="B2169" s="138" t="s">
        <v>1485</v>
      </c>
      <c r="C2169" s="138" t="s">
        <v>1377</v>
      </c>
      <c r="D2169" s="138" t="s">
        <v>1366</v>
      </c>
      <c r="E2169" s="138" t="s">
        <v>1206</v>
      </c>
      <c r="F2169" s="138"/>
      <c r="G2169" s="138"/>
      <c r="H2169" s="138"/>
      <c r="I2169" s="138" t="s">
        <v>195</v>
      </c>
      <c r="J2169" s="138">
        <v>2015</v>
      </c>
      <c r="K2169" s="139">
        <v>25</v>
      </c>
    </row>
    <row r="2170" spans="1:11" x14ac:dyDescent="0.25">
      <c r="A2170" s="138" t="s">
        <v>1484</v>
      </c>
      <c r="B2170" s="138" t="s">
        <v>1485</v>
      </c>
      <c r="C2170" s="138" t="s">
        <v>1377</v>
      </c>
      <c r="D2170" s="138" t="s">
        <v>1366</v>
      </c>
      <c r="E2170" s="138" t="s">
        <v>1206</v>
      </c>
      <c r="F2170" s="138"/>
      <c r="G2170" s="138"/>
      <c r="H2170" s="138"/>
      <c r="I2170" s="138" t="s">
        <v>195</v>
      </c>
      <c r="J2170" s="138">
        <v>2020</v>
      </c>
      <c r="K2170" s="139">
        <v>25</v>
      </c>
    </row>
    <row r="2171" spans="1:11" x14ac:dyDescent="0.25">
      <c r="A2171" s="138" t="s">
        <v>1484</v>
      </c>
      <c r="B2171" s="138" t="s">
        <v>1485</v>
      </c>
      <c r="C2171" s="138" t="s">
        <v>1377</v>
      </c>
      <c r="D2171" s="138" t="s">
        <v>1366</v>
      </c>
      <c r="E2171" s="138" t="s">
        <v>1206</v>
      </c>
      <c r="F2171" s="138"/>
      <c r="G2171" s="138"/>
      <c r="H2171" s="138"/>
      <c r="I2171" s="138" t="s">
        <v>195</v>
      </c>
      <c r="J2171" s="138">
        <v>2030</v>
      </c>
      <c r="K2171" s="139">
        <v>25</v>
      </c>
    </row>
    <row r="2172" spans="1:11" x14ac:dyDescent="0.25">
      <c r="A2172" s="138" t="s">
        <v>1484</v>
      </c>
      <c r="B2172" s="138" t="s">
        <v>1485</v>
      </c>
      <c r="C2172" s="138" t="s">
        <v>1377</v>
      </c>
      <c r="D2172" s="138" t="s">
        <v>1366</v>
      </c>
      <c r="E2172" s="138" t="s">
        <v>1206</v>
      </c>
      <c r="F2172" s="138"/>
      <c r="G2172" s="138"/>
      <c r="H2172" s="138"/>
      <c r="I2172" s="138" t="s">
        <v>195</v>
      </c>
      <c r="J2172" s="138">
        <v>2040</v>
      </c>
      <c r="K2172" s="139">
        <v>25</v>
      </c>
    </row>
    <row r="2173" spans="1:11" x14ac:dyDescent="0.25">
      <c r="A2173" s="138" t="s">
        <v>1484</v>
      </c>
      <c r="B2173" s="138" t="s">
        <v>1485</v>
      </c>
      <c r="C2173" s="138" t="s">
        <v>1377</v>
      </c>
      <c r="D2173" s="138" t="s">
        <v>1366</v>
      </c>
      <c r="E2173" s="138" t="s">
        <v>1206</v>
      </c>
      <c r="F2173" s="138"/>
      <c r="G2173" s="138"/>
      <c r="H2173" s="138"/>
      <c r="I2173" s="138" t="s">
        <v>195</v>
      </c>
      <c r="J2173" s="138">
        <v>2050</v>
      </c>
      <c r="K2173" s="139">
        <v>25</v>
      </c>
    </row>
    <row r="2174" spans="1:11" x14ac:dyDescent="0.25">
      <c r="A2174" s="138" t="s">
        <v>1484</v>
      </c>
      <c r="B2174" s="138" t="s">
        <v>1485</v>
      </c>
      <c r="C2174" s="138" t="s">
        <v>1377</v>
      </c>
      <c r="D2174" s="138" t="s">
        <v>1505</v>
      </c>
      <c r="E2174" s="138" t="s">
        <v>1472</v>
      </c>
      <c r="F2174" s="138"/>
      <c r="G2174" s="138" t="s">
        <v>1501</v>
      </c>
      <c r="H2174" s="138">
        <v>7</v>
      </c>
      <c r="I2174" s="138" t="s">
        <v>990</v>
      </c>
      <c r="J2174" s="138">
        <v>2020</v>
      </c>
      <c r="K2174" s="139">
        <v>0.9</v>
      </c>
    </row>
    <row r="2175" spans="1:11" x14ac:dyDescent="0.25">
      <c r="A2175" s="138" t="s">
        <v>1484</v>
      </c>
      <c r="B2175" s="138" t="s">
        <v>1485</v>
      </c>
      <c r="C2175" s="138" t="s">
        <v>1377</v>
      </c>
      <c r="D2175" s="138" t="s">
        <v>1505</v>
      </c>
      <c r="E2175" s="138" t="s">
        <v>1472</v>
      </c>
      <c r="F2175" s="138"/>
      <c r="G2175" s="138" t="s">
        <v>1501</v>
      </c>
      <c r="H2175" s="138">
        <v>7</v>
      </c>
      <c r="I2175" s="138" t="s">
        <v>990</v>
      </c>
      <c r="J2175" s="138">
        <v>2050</v>
      </c>
      <c r="K2175" s="139">
        <v>0.9</v>
      </c>
    </row>
    <row r="2176" spans="1:11" x14ac:dyDescent="0.25">
      <c r="A2176" s="138" t="s">
        <v>1484</v>
      </c>
      <c r="B2176" s="138" t="s">
        <v>1485</v>
      </c>
      <c r="C2176" s="138" t="s">
        <v>1377</v>
      </c>
      <c r="D2176" s="138" t="s">
        <v>1505</v>
      </c>
      <c r="E2176" s="138" t="s">
        <v>1472</v>
      </c>
      <c r="F2176" s="138"/>
      <c r="G2176" s="138" t="s">
        <v>1501</v>
      </c>
      <c r="H2176" s="138">
        <v>7</v>
      </c>
      <c r="I2176" s="138" t="s">
        <v>991</v>
      </c>
      <c r="J2176" s="138">
        <v>2020</v>
      </c>
      <c r="K2176" s="139">
        <v>1.1000000000000001</v>
      </c>
    </row>
    <row r="2177" spans="1:11" x14ac:dyDescent="0.25">
      <c r="A2177" s="138" t="s">
        <v>1484</v>
      </c>
      <c r="B2177" s="138" t="s">
        <v>1485</v>
      </c>
      <c r="C2177" s="138" t="s">
        <v>1377</v>
      </c>
      <c r="D2177" s="138" t="s">
        <v>1505</v>
      </c>
      <c r="E2177" s="138" t="s">
        <v>1472</v>
      </c>
      <c r="F2177" s="138"/>
      <c r="G2177" s="138" t="s">
        <v>1501</v>
      </c>
      <c r="H2177" s="138">
        <v>7</v>
      </c>
      <c r="I2177" s="138" t="s">
        <v>991</v>
      </c>
      <c r="J2177" s="138">
        <v>2050</v>
      </c>
      <c r="K2177" s="139">
        <v>1.1000000000000001</v>
      </c>
    </row>
    <row r="2178" spans="1:11" x14ac:dyDescent="0.25">
      <c r="A2178" s="138" t="s">
        <v>1484</v>
      </c>
      <c r="B2178" s="138" t="s">
        <v>1485</v>
      </c>
      <c r="C2178" s="138" t="s">
        <v>1377</v>
      </c>
      <c r="D2178" s="138" t="s">
        <v>1505</v>
      </c>
      <c r="E2178" s="138" t="s">
        <v>1472</v>
      </c>
      <c r="F2178" s="138"/>
      <c r="G2178" s="138" t="s">
        <v>1501</v>
      </c>
      <c r="H2178" s="138">
        <v>7</v>
      </c>
      <c r="I2178" s="138" t="s">
        <v>195</v>
      </c>
      <c r="J2178" s="138">
        <v>2015</v>
      </c>
      <c r="K2178" s="139">
        <v>5.1948051948051938E-2</v>
      </c>
    </row>
    <row r="2179" spans="1:11" x14ac:dyDescent="0.25">
      <c r="A2179" s="138" t="s">
        <v>1484</v>
      </c>
      <c r="B2179" s="138" t="s">
        <v>1485</v>
      </c>
      <c r="C2179" s="138" t="s">
        <v>1377</v>
      </c>
      <c r="D2179" s="138" t="s">
        <v>1505</v>
      </c>
      <c r="E2179" s="138" t="s">
        <v>1472</v>
      </c>
      <c r="F2179" s="138"/>
      <c r="G2179" s="138" t="s">
        <v>1501</v>
      </c>
      <c r="H2179" s="138">
        <v>7</v>
      </c>
      <c r="I2179" s="138" t="s">
        <v>195</v>
      </c>
      <c r="J2179" s="138">
        <v>2020</v>
      </c>
      <c r="K2179" s="139">
        <v>5.1948051948051938E-2</v>
      </c>
    </row>
    <row r="2180" spans="1:11" x14ac:dyDescent="0.25">
      <c r="A2180" s="138" t="s">
        <v>1484</v>
      </c>
      <c r="B2180" s="138" t="s">
        <v>1485</v>
      </c>
      <c r="C2180" s="138" t="s">
        <v>1377</v>
      </c>
      <c r="D2180" s="138" t="s">
        <v>1505</v>
      </c>
      <c r="E2180" s="138" t="s">
        <v>1472</v>
      </c>
      <c r="F2180" s="138"/>
      <c r="G2180" s="138" t="s">
        <v>1501</v>
      </c>
      <c r="H2180" s="138">
        <v>7</v>
      </c>
      <c r="I2180" s="138" t="s">
        <v>195</v>
      </c>
      <c r="J2180" s="138">
        <v>2030</v>
      </c>
      <c r="K2180" s="139">
        <v>5.1948051948051938E-2</v>
      </c>
    </row>
    <row r="2181" spans="1:11" x14ac:dyDescent="0.25">
      <c r="A2181" s="138" t="s">
        <v>1484</v>
      </c>
      <c r="B2181" s="138" t="s">
        <v>1485</v>
      </c>
      <c r="C2181" s="138" t="s">
        <v>1377</v>
      </c>
      <c r="D2181" s="138" t="s">
        <v>1505</v>
      </c>
      <c r="E2181" s="138" t="s">
        <v>1472</v>
      </c>
      <c r="F2181" s="138"/>
      <c r="G2181" s="138" t="s">
        <v>1501</v>
      </c>
      <c r="H2181" s="138">
        <v>7</v>
      </c>
      <c r="I2181" s="138" t="s">
        <v>195</v>
      </c>
      <c r="J2181" s="138">
        <v>2040</v>
      </c>
      <c r="K2181" s="139">
        <v>5.1948051948051938E-2</v>
      </c>
    </row>
    <row r="2182" spans="1:11" x14ac:dyDescent="0.25">
      <c r="A2182" s="138" t="s">
        <v>1484</v>
      </c>
      <c r="B2182" s="138" t="s">
        <v>1485</v>
      </c>
      <c r="C2182" s="138" t="s">
        <v>1377</v>
      </c>
      <c r="D2182" s="138" t="s">
        <v>1505</v>
      </c>
      <c r="E2182" s="138" t="s">
        <v>1472</v>
      </c>
      <c r="F2182" s="138"/>
      <c r="G2182" s="138" t="s">
        <v>1501</v>
      </c>
      <c r="H2182" s="138">
        <v>7</v>
      </c>
      <c r="I2182" s="138" t="s">
        <v>195</v>
      </c>
      <c r="J2182" s="138">
        <v>2050</v>
      </c>
      <c r="K2182" s="139">
        <v>5.1948051948051938E-2</v>
      </c>
    </row>
    <row r="2183" spans="1:11" x14ac:dyDescent="0.25">
      <c r="A2183" s="138" t="s">
        <v>1484</v>
      </c>
      <c r="B2183" s="138" t="s">
        <v>1485</v>
      </c>
      <c r="C2183" s="138" t="s">
        <v>1377</v>
      </c>
      <c r="D2183" s="138" t="s">
        <v>1379</v>
      </c>
      <c r="E2183" s="138" t="s">
        <v>1380</v>
      </c>
      <c r="F2183" s="138"/>
      <c r="G2183" s="138"/>
      <c r="H2183" s="138"/>
      <c r="I2183" s="138" t="s">
        <v>195</v>
      </c>
      <c r="J2183" s="138">
        <v>2015</v>
      </c>
      <c r="K2183" s="139">
        <v>0.77</v>
      </c>
    </row>
    <row r="2184" spans="1:11" x14ac:dyDescent="0.25">
      <c r="A2184" s="138" t="s">
        <v>1484</v>
      </c>
      <c r="B2184" s="138" t="s">
        <v>1485</v>
      </c>
      <c r="C2184" s="138" t="s">
        <v>1377</v>
      </c>
      <c r="D2184" s="138" t="s">
        <v>1379</v>
      </c>
      <c r="E2184" s="138" t="s">
        <v>1380</v>
      </c>
      <c r="F2184" s="138"/>
      <c r="G2184" s="138"/>
      <c r="H2184" s="138"/>
      <c r="I2184" s="138" t="s">
        <v>195</v>
      </c>
      <c r="J2184" s="138">
        <v>2020</v>
      </c>
      <c r="K2184" s="139">
        <v>0.77</v>
      </c>
    </row>
    <row r="2185" spans="1:11" x14ac:dyDescent="0.25">
      <c r="A2185" s="138" t="s">
        <v>1484</v>
      </c>
      <c r="B2185" s="138" t="s">
        <v>1485</v>
      </c>
      <c r="C2185" s="138" t="s">
        <v>1377</v>
      </c>
      <c r="D2185" s="138" t="s">
        <v>1379</v>
      </c>
      <c r="E2185" s="138" t="s">
        <v>1380</v>
      </c>
      <c r="F2185" s="138"/>
      <c r="G2185" s="138"/>
      <c r="H2185" s="138"/>
      <c r="I2185" s="138" t="s">
        <v>195</v>
      </c>
      <c r="J2185" s="138">
        <v>2030</v>
      </c>
      <c r="K2185" s="139">
        <v>0.77</v>
      </c>
    </row>
    <row r="2186" spans="1:11" x14ac:dyDescent="0.25">
      <c r="A2186" s="138" t="s">
        <v>1484</v>
      </c>
      <c r="B2186" s="138" t="s">
        <v>1485</v>
      </c>
      <c r="C2186" s="138" t="s">
        <v>1377</v>
      </c>
      <c r="D2186" s="138" t="s">
        <v>1379</v>
      </c>
      <c r="E2186" s="138" t="s">
        <v>1380</v>
      </c>
      <c r="F2186" s="138"/>
      <c r="G2186" s="138"/>
      <c r="H2186" s="138"/>
      <c r="I2186" s="138" t="s">
        <v>195</v>
      </c>
      <c r="J2186" s="138">
        <v>2040</v>
      </c>
      <c r="K2186" s="139">
        <v>0.77</v>
      </c>
    </row>
    <row r="2187" spans="1:11" x14ac:dyDescent="0.25">
      <c r="A2187" s="138" t="s">
        <v>1484</v>
      </c>
      <c r="B2187" s="138" t="s">
        <v>1485</v>
      </c>
      <c r="C2187" s="138" t="s">
        <v>1377</v>
      </c>
      <c r="D2187" s="138" t="s">
        <v>1379</v>
      </c>
      <c r="E2187" s="138" t="s">
        <v>1380</v>
      </c>
      <c r="F2187" s="138"/>
      <c r="G2187" s="138"/>
      <c r="H2187" s="138"/>
      <c r="I2187" s="138" t="s">
        <v>195</v>
      </c>
      <c r="J2187" s="138">
        <v>2050</v>
      </c>
      <c r="K2187" s="139">
        <v>0.77</v>
      </c>
    </row>
    <row r="2188" spans="1:11" x14ac:dyDescent="0.25">
      <c r="A2188" s="138" t="s">
        <v>1484</v>
      </c>
      <c r="B2188" s="138" t="s">
        <v>1485</v>
      </c>
      <c r="C2188" s="138" t="s">
        <v>1377</v>
      </c>
      <c r="D2188" s="138" t="s">
        <v>1506</v>
      </c>
      <c r="E2188" s="138" t="s">
        <v>1214</v>
      </c>
      <c r="F2188" s="138"/>
      <c r="G2188" s="138"/>
      <c r="H2188" s="138"/>
      <c r="I2188" s="138" t="s">
        <v>195</v>
      </c>
      <c r="J2188" s="138">
        <v>2015</v>
      </c>
      <c r="K2188" s="139">
        <v>44.1</v>
      </c>
    </row>
    <row r="2189" spans="1:11" x14ac:dyDescent="0.25">
      <c r="A2189" s="138" t="s">
        <v>1484</v>
      </c>
      <c r="B2189" s="138" t="s">
        <v>1485</v>
      </c>
      <c r="C2189" s="138" t="s">
        <v>1377</v>
      </c>
      <c r="D2189" s="138" t="s">
        <v>1506</v>
      </c>
      <c r="E2189" s="138" t="s">
        <v>1214</v>
      </c>
      <c r="F2189" s="138"/>
      <c r="G2189" s="138"/>
      <c r="H2189" s="138"/>
      <c r="I2189" s="138" t="s">
        <v>195</v>
      </c>
      <c r="J2189" s="138">
        <v>2020</v>
      </c>
      <c r="K2189" s="139">
        <v>44.1</v>
      </c>
    </row>
    <row r="2190" spans="1:11" x14ac:dyDescent="0.25">
      <c r="A2190" s="138" t="s">
        <v>1484</v>
      </c>
      <c r="B2190" s="138" t="s">
        <v>1485</v>
      </c>
      <c r="C2190" s="138" t="s">
        <v>1377</v>
      </c>
      <c r="D2190" s="138" t="s">
        <v>1506</v>
      </c>
      <c r="E2190" s="138" t="s">
        <v>1214</v>
      </c>
      <c r="F2190" s="138"/>
      <c r="G2190" s="138"/>
      <c r="H2190" s="138"/>
      <c r="I2190" s="138" t="s">
        <v>195</v>
      </c>
      <c r="J2190" s="138">
        <v>2030</v>
      </c>
      <c r="K2190" s="139">
        <v>44.1</v>
      </c>
    </row>
    <row r="2191" spans="1:11" x14ac:dyDescent="0.25">
      <c r="A2191" s="138" t="s">
        <v>1484</v>
      </c>
      <c r="B2191" s="138" t="s">
        <v>1485</v>
      </c>
      <c r="C2191" s="138" t="s">
        <v>1377</v>
      </c>
      <c r="D2191" s="138" t="s">
        <v>1506</v>
      </c>
      <c r="E2191" s="138" t="s">
        <v>1214</v>
      </c>
      <c r="F2191" s="138"/>
      <c r="G2191" s="138"/>
      <c r="H2191" s="138"/>
      <c r="I2191" s="138" t="s">
        <v>195</v>
      </c>
      <c r="J2191" s="138">
        <v>2040</v>
      </c>
      <c r="K2191" s="139">
        <v>44.1</v>
      </c>
    </row>
    <row r="2192" spans="1:11" x14ac:dyDescent="0.25">
      <c r="A2192" s="138" t="s">
        <v>1484</v>
      </c>
      <c r="B2192" s="138" t="s">
        <v>1485</v>
      </c>
      <c r="C2192" s="138" t="s">
        <v>1377</v>
      </c>
      <c r="D2192" s="138" t="s">
        <v>1506</v>
      </c>
      <c r="E2192" s="138" t="s">
        <v>1214</v>
      </c>
      <c r="F2192" s="138"/>
      <c r="G2192" s="138"/>
      <c r="H2192" s="138"/>
      <c r="I2192" s="138" t="s">
        <v>195</v>
      </c>
      <c r="J2192" s="138">
        <v>2050</v>
      </c>
      <c r="K2192" s="139">
        <v>44.1</v>
      </c>
    </row>
    <row r="2193" spans="1:11" x14ac:dyDescent="0.25">
      <c r="A2193" s="138" t="s">
        <v>1484</v>
      </c>
      <c r="B2193" s="138" t="s">
        <v>1485</v>
      </c>
      <c r="C2193" s="138" t="s">
        <v>1377</v>
      </c>
      <c r="D2193" s="138" t="s">
        <v>1507</v>
      </c>
      <c r="E2193" s="138" t="s">
        <v>1472</v>
      </c>
      <c r="F2193" s="138"/>
      <c r="G2193" s="138" t="s">
        <v>1502</v>
      </c>
      <c r="H2193" s="138" t="s">
        <v>1503</v>
      </c>
      <c r="I2193" s="138" t="s">
        <v>990</v>
      </c>
      <c r="J2193" s="138">
        <v>2020</v>
      </c>
      <c r="K2193" s="139">
        <v>0.9</v>
      </c>
    </row>
    <row r="2194" spans="1:11" x14ac:dyDescent="0.25">
      <c r="A2194" s="138" t="s">
        <v>1484</v>
      </c>
      <c r="B2194" s="138" t="s">
        <v>1485</v>
      </c>
      <c r="C2194" s="138" t="s">
        <v>1377</v>
      </c>
      <c r="D2194" s="138" t="s">
        <v>1507</v>
      </c>
      <c r="E2194" s="138" t="s">
        <v>1472</v>
      </c>
      <c r="F2194" s="138"/>
      <c r="G2194" s="138" t="s">
        <v>1502</v>
      </c>
      <c r="H2194" s="138" t="s">
        <v>1503</v>
      </c>
      <c r="I2194" s="138" t="s">
        <v>990</v>
      </c>
      <c r="J2194" s="138">
        <v>2050</v>
      </c>
      <c r="K2194" s="139">
        <v>0.9</v>
      </c>
    </row>
    <row r="2195" spans="1:11" x14ac:dyDescent="0.25">
      <c r="A2195" s="138" t="s">
        <v>1484</v>
      </c>
      <c r="B2195" s="138" t="s">
        <v>1485</v>
      </c>
      <c r="C2195" s="138" t="s">
        <v>1377</v>
      </c>
      <c r="D2195" s="138" t="s">
        <v>1507</v>
      </c>
      <c r="E2195" s="138" t="s">
        <v>1472</v>
      </c>
      <c r="F2195" s="138"/>
      <c r="G2195" s="138" t="s">
        <v>1502</v>
      </c>
      <c r="H2195" s="138" t="s">
        <v>1503</v>
      </c>
      <c r="I2195" s="138" t="s">
        <v>991</v>
      </c>
      <c r="J2195" s="138">
        <v>2020</v>
      </c>
      <c r="K2195" s="139">
        <v>1.1000000000000001</v>
      </c>
    </row>
    <row r="2196" spans="1:11" x14ac:dyDescent="0.25">
      <c r="A2196" s="138" t="s">
        <v>1484</v>
      </c>
      <c r="B2196" s="138" t="s">
        <v>1485</v>
      </c>
      <c r="C2196" s="138" t="s">
        <v>1377</v>
      </c>
      <c r="D2196" s="138" t="s">
        <v>1507</v>
      </c>
      <c r="E2196" s="138" t="s">
        <v>1472</v>
      </c>
      <c r="F2196" s="138"/>
      <c r="G2196" s="138" t="s">
        <v>1502</v>
      </c>
      <c r="H2196" s="138" t="s">
        <v>1503</v>
      </c>
      <c r="I2196" s="138" t="s">
        <v>991</v>
      </c>
      <c r="J2196" s="138">
        <v>2050</v>
      </c>
      <c r="K2196" s="139">
        <v>1.1000000000000001</v>
      </c>
    </row>
    <row r="2197" spans="1:11" x14ac:dyDescent="0.25">
      <c r="A2197" s="138" t="s">
        <v>1484</v>
      </c>
      <c r="B2197" s="138" t="s">
        <v>1485</v>
      </c>
      <c r="C2197" s="138" t="s">
        <v>1377</v>
      </c>
      <c r="D2197" s="138" t="s">
        <v>1507</v>
      </c>
      <c r="E2197" s="138" t="s">
        <v>1472</v>
      </c>
      <c r="F2197" s="138"/>
      <c r="G2197" s="138" t="s">
        <v>1502</v>
      </c>
      <c r="H2197" s="138" t="s">
        <v>1503</v>
      </c>
      <c r="I2197" s="138" t="s">
        <v>195</v>
      </c>
      <c r="J2197" s="138">
        <v>2015</v>
      </c>
      <c r="K2197" s="139">
        <v>1.116883116883117</v>
      </c>
    </row>
    <row r="2198" spans="1:11" x14ac:dyDescent="0.25">
      <c r="A2198" s="138" t="s">
        <v>1484</v>
      </c>
      <c r="B2198" s="138" t="s">
        <v>1485</v>
      </c>
      <c r="C2198" s="138" t="s">
        <v>1377</v>
      </c>
      <c r="D2198" s="138" t="s">
        <v>1507</v>
      </c>
      <c r="E2198" s="138" t="s">
        <v>1472</v>
      </c>
      <c r="F2198" s="138"/>
      <c r="G2198" s="138" t="s">
        <v>1502</v>
      </c>
      <c r="H2198" s="138" t="s">
        <v>1503</v>
      </c>
      <c r="I2198" s="138" t="s">
        <v>195</v>
      </c>
      <c r="J2198" s="138">
        <v>2020</v>
      </c>
      <c r="K2198" s="139">
        <v>1.1038961038961039</v>
      </c>
    </row>
    <row r="2199" spans="1:11" x14ac:dyDescent="0.25">
      <c r="A2199" s="138" t="s">
        <v>1484</v>
      </c>
      <c r="B2199" s="138" t="s">
        <v>1485</v>
      </c>
      <c r="C2199" s="138" t="s">
        <v>1377</v>
      </c>
      <c r="D2199" s="138" t="s">
        <v>1507</v>
      </c>
      <c r="E2199" s="138" t="s">
        <v>1472</v>
      </c>
      <c r="F2199" s="138"/>
      <c r="G2199" s="138" t="s">
        <v>1502</v>
      </c>
      <c r="H2199" s="138" t="s">
        <v>1503</v>
      </c>
      <c r="I2199" s="138" t="s">
        <v>195</v>
      </c>
      <c r="J2199" s="138">
        <v>2030</v>
      </c>
      <c r="K2199" s="139">
        <v>0.93506493506493504</v>
      </c>
    </row>
    <row r="2200" spans="1:11" x14ac:dyDescent="0.25">
      <c r="A2200" s="138" t="s">
        <v>1484</v>
      </c>
      <c r="B2200" s="138" t="s">
        <v>1485</v>
      </c>
      <c r="C2200" s="138" t="s">
        <v>1377</v>
      </c>
      <c r="D2200" s="138" t="s">
        <v>1507</v>
      </c>
      <c r="E2200" s="138" t="s">
        <v>1472</v>
      </c>
      <c r="F2200" s="138"/>
      <c r="G2200" s="138" t="s">
        <v>1502</v>
      </c>
      <c r="H2200" s="138" t="s">
        <v>1503</v>
      </c>
      <c r="I2200" s="138" t="s">
        <v>195</v>
      </c>
      <c r="J2200" s="138">
        <v>2040</v>
      </c>
      <c r="K2200" s="139">
        <v>0.88</v>
      </c>
    </row>
    <row r="2201" spans="1:11" x14ac:dyDescent="0.25">
      <c r="A2201" s="138" t="s">
        <v>1484</v>
      </c>
      <c r="B2201" s="138" t="s">
        <v>1485</v>
      </c>
      <c r="C2201" s="138" t="s">
        <v>1377</v>
      </c>
      <c r="D2201" s="138" t="s">
        <v>1507</v>
      </c>
      <c r="E2201" s="138" t="s">
        <v>1472</v>
      </c>
      <c r="F2201" s="138"/>
      <c r="G2201" s="138" t="s">
        <v>1502</v>
      </c>
      <c r="H2201" s="138" t="s">
        <v>1503</v>
      </c>
      <c r="I2201" s="138" t="s">
        <v>195</v>
      </c>
      <c r="J2201" s="138">
        <v>2050</v>
      </c>
      <c r="K2201" s="139">
        <v>0.84415584415584421</v>
      </c>
    </row>
    <row r="2202" spans="1:11" x14ac:dyDescent="0.25">
      <c r="A2202" s="138" t="s">
        <v>1484</v>
      </c>
      <c r="B2202" s="138" t="s">
        <v>1485</v>
      </c>
      <c r="C2202" s="138" t="s">
        <v>1377</v>
      </c>
      <c r="D2202" s="138" t="s">
        <v>1508</v>
      </c>
      <c r="E2202" s="138" t="s">
        <v>1472</v>
      </c>
      <c r="F2202" s="138"/>
      <c r="G2202" s="138"/>
      <c r="H2202" s="138"/>
      <c r="I2202" s="138" t="s">
        <v>195</v>
      </c>
      <c r="J2202" s="138">
        <v>2015</v>
      </c>
      <c r="K2202" s="139">
        <v>0</v>
      </c>
    </row>
    <row r="2203" spans="1:11" x14ac:dyDescent="0.25">
      <c r="A2203" s="138" t="s">
        <v>1484</v>
      </c>
      <c r="B2203" s="138" t="s">
        <v>1485</v>
      </c>
      <c r="C2203" s="138" t="s">
        <v>1377</v>
      </c>
      <c r="D2203" s="138" t="s">
        <v>1508</v>
      </c>
      <c r="E2203" s="138" t="s">
        <v>1472</v>
      </c>
      <c r="F2203" s="138"/>
      <c r="G2203" s="138"/>
      <c r="H2203" s="138"/>
      <c r="I2203" s="138" t="s">
        <v>195</v>
      </c>
      <c r="J2203" s="138">
        <v>2020</v>
      </c>
      <c r="K2203" s="139">
        <v>0</v>
      </c>
    </row>
    <row r="2204" spans="1:11" x14ac:dyDescent="0.25">
      <c r="A2204" s="138" t="s">
        <v>1484</v>
      </c>
      <c r="B2204" s="138" t="s">
        <v>1485</v>
      </c>
      <c r="C2204" s="138" t="s">
        <v>1377</v>
      </c>
      <c r="D2204" s="138" t="s">
        <v>1508</v>
      </c>
      <c r="E2204" s="138" t="s">
        <v>1472</v>
      </c>
      <c r="F2204" s="138"/>
      <c r="G2204" s="138"/>
      <c r="H2204" s="138"/>
      <c r="I2204" s="138" t="s">
        <v>195</v>
      </c>
      <c r="J2204" s="138">
        <v>2030</v>
      </c>
      <c r="K2204" s="139">
        <v>0</v>
      </c>
    </row>
    <row r="2205" spans="1:11" x14ac:dyDescent="0.25">
      <c r="A2205" s="138" t="s">
        <v>1484</v>
      </c>
      <c r="B2205" s="138" t="s">
        <v>1485</v>
      </c>
      <c r="C2205" s="138" t="s">
        <v>1377</v>
      </c>
      <c r="D2205" s="138" t="s">
        <v>1508</v>
      </c>
      <c r="E2205" s="138" t="s">
        <v>1472</v>
      </c>
      <c r="F2205" s="138"/>
      <c r="G2205" s="138"/>
      <c r="H2205" s="138"/>
      <c r="I2205" s="138" t="s">
        <v>195</v>
      </c>
      <c r="J2205" s="138">
        <v>2040</v>
      </c>
      <c r="K2205" s="139">
        <v>0</v>
      </c>
    </row>
    <row r="2206" spans="1:11" x14ac:dyDescent="0.25">
      <c r="A2206" s="138" t="s">
        <v>1484</v>
      </c>
      <c r="B2206" s="138" t="s">
        <v>1485</v>
      </c>
      <c r="C2206" s="138" t="s">
        <v>1377</v>
      </c>
      <c r="D2206" s="138" t="s">
        <v>1508</v>
      </c>
      <c r="E2206" s="138" t="s">
        <v>1472</v>
      </c>
      <c r="F2206" s="138"/>
      <c r="G2206" s="138"/>
      <c r="H2206" s="138"/>
      <c r="I2206" s="138" t="s">
        <v>195</v>
      </c>
      <c r="J2206" s="138">
        <v>2050</v>
      </c>
      <c r="K2206" s="139">
        <v>0</v>
      </c>
    </row>
    <row r="2207" spans="1:11" x14ac:dyDescent="0.25">
      <c r="A2207" s="138" t="s">
        <v>1484</v>
      </c>
      <c r="B2207" s="138" t="s">
        <v>1485</v>
      </c>
      <c r="C2207" s="138" t="s">
        <v>1377</v>
      </c>
      <c r="D2207" s="138" t="s">
        <v>1509</v>
      </c>
      <c r="E2207" s="138" t="s">
        <v>1472</v>
      </c>
      <c r="F2207" s="138"/>
      <c r="G2207" s="138" t="s">
        <v>1501</v>
      </c>
      <c r="H2207" s="138">
        <v>7</v>
      </c>
      <c r="I2207" s="138" t="s">
        <v>990</v>
      </c>
      <c r="J2207" s="138">
        <v>2020</v>
      </c>
      <c r="K2207" s="139">
        <v>0.9</v>
      </c>
    </row>
    <row r="2208" spans="1:11" x14ac:dyDescent="0.25">
      <c r="A2208" s="138" t="s">
        <v>1484</v>
      </c>
      <c r="B2208" s="138" t="s">
        <v>1485</v>
      </c>
      <c r="C2208" s="138" t="s">
        <v>1377</v>
      </c>
      <c r="D2208" s="138" t="s">
        <v>1509</v>
      </c>
      <c r="E2208" s="138" t="s">
        <v>1472</v>
      </c>
      <c r="F2208" s="138"/>
      <c r="G2208" s="138" t="s">
        <v>1501</v>
      </c>
      <c r="H2208" s="138">
        <v>7</v>
      </c>
      <c r="I2208" s="138" t="s">
        <v>990</v>
      </c>
      <c r="J2208" s="138">
        <v>2050</v>
      </c>
      <c r="K2208" s="139">
        <v>0.9</v>
      </c>
    </row>
    <row r="2209" spans="1:11" x14ac:dyDescent="0.25">
      <c r="A2209" s="138" t="s">
        <v>1484</v>
      </c>
      <c r="B2209" s="138" t="s">
        <v>1485</v>
      </c>
      <c r="C2209" s="138" t="s">
        <v>1377</v>
      </c>
      <c r="D2209" s="138" t="s">
        <v>1509</v>
      </c>
      <c r="E2209" s="138" t="s">
        <v>1472</v>
      </c>
      <c r="F2209" s="138"/>
      <c r="G2209" s="138" t="s">
        <v>1501</v>
      </c>
      <c r="H2209" s="138">
        <v>7</v>
      </c>
      <c r="I2209" s="138" t="s">
        <v>991</v>
      </c>
      <c r="J2209" s="138">
        <v>2020</v>
      </c>
      <c r="K2209" s="139">
        <v>1.1000000000000001</v>
      </c>
    </row>
    <row r="2210" spans="1:11" x14ac:dyDescent="0.25">
      <c r="A2210" s="138" t="s">
        <v>1484</v>
      </c>
      <c r="B2210" s="138" t="s">
        <v>1485</v>
      </c>
      <c r="C2210" s="138" t="s">
        <v>1377</v>
      </c>
      <c r="D2210" s="138" t="s">
        <v>1509</v>
      </c>
      <c r="E2210" s="138" t="s">
        <v>1472</v>
      </c>
      <c r="F2210" s="138"/>
      <c r="G2210" s="138" t="s">
        <v>1501</v>
      </c>
      <c r="H2210" s="138">
        <v>7</v>
      </c>
      <c r="I2210" s="138" t="s">
        <v>991</v>
      </c>
      <c r="J2210" s="138">
        <v>2050</v>
      </c>
      <c r="K2210" s="139">
        <v>1.1000000000000001</v>
      </c>
    </row>
    <row r="2211" spans="1:11" x14ac:dyDescent="0.25">
      <c r="A2211" s="138" t="s">
        <v>1484</v>
      </c>
      <c r="B2211" s="138" t="s">
        <v>1485</v>
      </c>
      <c r="C2211" s="138" t="s">
        <v>1377</v>
      </c>
      <c r="D2211" s="138" t="s">
        <v>1509</v>
      </c>
      <c r="E2211" s="138" t="s">
        <v>1472</v>
      </c>
      <c r="F2211" s="138"/>
      <c r="G2211" s="138" t="s">
        <v>1501</v>
      </c>
      <c r="H2211" s="138">
        <v>7</v>
      </c>
      <c r="I2211" s="138" t="s">
        <v>195</v>
      </c>
      <c r="J2211" s="138">
        <v>2015</v>
      </c>
      <c r="K2211" s="139">
        <v>0.1038961038961039</v>
      </c>
    </row>
    <row r="2212" spans="1:11" x14ac:dyDescent="0.25">
      <c r="A2212" s="138" t="s">
        <v>1484</v>
      </c>
      <c r="B2212" s="138" t="s">
        <v>1485</v>
      </c>
      <c r="C2212" s="138" t="s">
        <v>1377</v>
      </c>
      <c r="D2212" s="138" t="s">
        <v>1509</v>
      </c>
      <c r="E2212" s="138" t="s">
        <v>1472</v>
      </c>
      <c r="F2212" s="138"/>
      <c r="G2212" s="138" t="s">
        <v>1501</v>
      </c>
      <c r="H2212" s="138">
        <v>7</v>
      </c>
      <c r="I2212" s="138" t="s">
        <v>195</v>
      </c>
      <c r="J2212" s="138">
        <v>2020</v>
      </c>
      <c r="K2212" s="139">
        <v>0.1038961038961039</v>
      </c>
    </row>
    <row r="2213" spans="1:11" x14ac:dyDescent="0.25">
      <c r="A2213" s="138" t="s">
        <v>1484</v>
      </c>
      <c r="B2213" s="138" t="s">
        <v>1485</v>
      </c>
      <c r="C2213" s="138" t="s">
        <v>1377</v>
      </c>
      <c r="D2213" s="138" t="s">
        <v>1509</v>
      </c>
      <c r="E2213" s="138" t="s">
        <v>1472</v>
      </c>
      <c r="F2213" s="138"/>
      <c r="G2213" s="138" t="s">
        <v>1501</v>
      </c>
      <c r="H2213" s="138">
        <v>7</v>
      </c>
      <c r="I2213" s="138" t="s">
        <v>195</v>
      </c>
      <c r="J2213" s="138">
        <v>2030</v>
      </c>
      <c r="K2213" s="139">
        <v>0.1038961038961039</v>
      </c>
    </row>
    <row r="2214" spans="1:11" x14ac:dyDescent="0.25">
      <c r="A2214" s="138" t="s">
        <v>1484</v>
      </c>
      <c r="B2214" s="138" t="s">
        <v>1485</v>
      </c>
      <c r="C2214" s="138" t="s">
        <v>1377</v>
      </c>
      <c r="D2214" s="138" t="s">
        <v>1509</v>
      </c>
      <c r="E2214" s="138" t="s">
        <v>1472</v>
      </c>
      <c r="F2214" s="138"/>
      <c r="G2214" s="138" t="s">
        <v>1501</v>
      </c>
      <c r="H2214" s="138">
        <v>7</v>
      </c>
      <c r="I2214" s="138" t="s">
        <v>195</v>
      </c>
      <c r="J2214" s="138">
        <v>2040</v>
      </c>
      <c r="K2214" s="139">
        <v>0.1038961038961039</v>
      </c>
    </row>
    <row r="2215" spans="1:11" x14ac:dyDescent="0.25">
      <c r="A2215" s="138" t="s">
        <v>1484</v>
      </c>
      <c r="B2215" s="138" t="s">
        <v>1485</v>
      </c>
      <c r="C2215" s="138" t="s">
        <v>1377</v>
      </c>
      <c r="D2215" s="138" t="s">
        <v>1509</v>
      </c>
      <c r="E2215" s="138" t="s">
        <v>1472</v>
      </c>
      <c r="F2215" s="138"/>
      <c r="G2215" s="138" t="s">
        <v>1501</v>
      </c>
      <c r="H2215" s="138">
        <v>7</v>
      </c>
      <c r="I2215" s="138" t="s">
        <v>195</v>
      </c>
      <c r="J2215" s="138">
        <v>2050</v>
      </c>
      <c r="K2215" s="139">
        <v>0.1038961038961039</v>
      </c>
    </row>
    <row r="2216" spans="1:11" x14ac:dyDescent="0.25">
      <c r="A2216" s="138" t="s">
        <v>1510</v>
      </c>
      <c r="B2216" s="138" t="s">
        <v>1511</v>
      </c>
      <c r="C2216" s="138" t="s">
        <v>196</v>
      </c>
      <c r="D2216" s="138" t="s">
        <v>201</v>
      </c>
      <c r="E2216" s="138" t="s">
        <v>203</v>
      </c>
      <c r="F2216" s="138"/>
      <c r="G2216" s="138"/>
      <c r="H2216" s="138"/>
      <c r="I2216" s="138" t="s">
        <v>195</v>
      </c>
      <c r="J2216" s="138">
        <v>2015</v>
      </c>
      <c r="K2216" s="139">
        <v>2</v>
      </c>
    </row>
    <row r="2217" spans="1:11" x14ac:dyDescent="0.25">
      <c r="A2217" s="138" t="s">
        <v>1510</v>
      </c>
      <c r="B2217" s="138" t="s">
        <v>1511</v>
      </c>
      <c r="C2217" s="138" t="s">
        <v>196</v>
      </c>
      <c r="D2217" s="138" t="s">
        <v>201</v>
      </c>
      <c r="E2217" s="138" t="s">
        <v>203</v>
      </c>
      <c r="F2217" s="138"/>
      <c r="G2217" s="138"/>
      <c r="H2217" s="138"/>
      <c r="I2217" s="138" t="s">
        <v>195</v>
      </c>
      <c r="J2217" s="138">
        <v>2020</v>
      </c>
      <c r="K2217" s="139">
        <v>2</v>
      </c>
    </row>
    <row r="2218" spans="1:11" x14ac:dyDescent="0.25">
      <c r="A2218" s="138" t="s">
        <v>1510</v>
      </c>
      <c r="B2218" s="138" t="s">
        <v>1511</v>
      </c>
      <c r="C2218" s="138" t="s">
        <v>196</v>
      </c>
      <c r="D2218" s="138" t="s">
        <v>201</v>
      </c>
      <c r="E2218" s="138" t="s">
        <v>203</v>
      </c>
      <c r="F2218" s="138"/>
      <c r="G2218" s="138"/>
      <c r="H2218" s="138"/>
      <c r="I2218" s="138" t="s">
        <v>195</v>
      </c>
      <c r="J2218" s="138">
        <v>2030</v>
      </c>
      <c r="K2218" s="139">
        <v>2</v>
      </c>
    </row>
    <row r="2219" spans="1:11" x14ac:dyDescent="0.25">
      <c r="A2219" s="138" t="s">
        <v>1510</v>
      </c>
      <c r="B2219" s="138" t="s">
        <v>1511</v>
      </c>
      <c r="C2219" s="138" t="s">
        <v>196</v>
      </c>
      <c r="D2219" s="138" t="s">
        <v>201</v>
      </c>
      <c r="E2219" s="138" t="s">
        <v>203</v>
      </c>
      <c r="F2219" s="138"/>
      <c r="G2219" s="138"/>
      <c r="H2219" s="138"/>
      <c r="I2219" s="138" t="s">
        <v>195</v>
      </c>
      <c r="J2219" s="138">
        <v>2040</v>
      </c>
      <c r="K2219" s="139">
        <v>2</v>
      </c>
    </row>
    <row r="2220" spans="1:11" x14ac:dyDescent="0.25">
      <c r="A2220" s="138" t="s">
        <v>1510</v>
      </c>
      <c r="B2220" s="138" t="s">
        <v>1511</v>
      </c>
      <c r="C2220" s="138" t="s">
        <v>196</v>
      </c>
      <c r="D2220" s="138" t="s">
        <v>201</v>
      </c>
      <c r="E2220" s="138" t="s">
        <v>203</v>
      </c>
      <c r="F2220" s="138"/>
      <c r="G2220" s="138"/>
      <c r="H2220" s="138"/>
      <c r="I2220" s="138" t="s">
        <v>195</v>
      </c>
      <c r="J2220" s="138">
        <v>2050</v>
      </c>
      <c r="K2220" s="139">
        <v>2</v>
      </c>
    </row>
    <row r="2221" spans="1:11" x14ac:dyDescent="0.25">
      <c r="A2221" s="138" t="s">
        <v>1510</v>
      </c>
      <c r="B2221" s="138" t="s">
        <v>1511</v>
      </c>
      <c r="C2221" s="138" t="s">
        <v>196</v>
      </c>
      <c r="D2221" s="138" t="s">
        <v>1486</v>
      </c>
      <c r="E2221" s="138" t="s">
        <v>1354</v>
      </c>
      <c r="F2221" s="138"/>
      <c r="G2221" s="138" t="s">
        <v>1487</v>
      </c>
      <c r="H2221" s="138"/>
      <c r="I2221" s="138" t="s">
        <v>990</v>
      </c>
      <c r="J2221" s="138">
        <v>2020</v>
      </c>
      <c r="K2221" s="139">
        <v>0.9</v>
      </c>
    </row>
    <row r="2222" spans="1:11" x14ac:dyDescent="0.25">
      <c r="A2222" s="138" t="s">
        <v>1510</v>
      </c>
      <c r="B2222" s="138" t="s">
        <v>1511</v>
      </c>
      <c r="C2222" s="138" t="s">
        <v>196</v>
      </c>
      <c r="D2222" s="138" t="s">
        <v>1486</v>
      </c>
      <c r="E2222" s="138" t="s">
        <v>1354</v>
      </c>
      <c r="F2222" s="138"/>
      <c r="G2222" s="138" t="s">
        <v>1487</v>
      </c>
      <c r="H2222" s="138"/>
      <c r="I2222" s="138" t="s">
        <v>990</v>
      </c>
      <c r="J2222" s="138">
        <v>2050</v>
      </c>
      <c r="K2222" s="139">
        <v>0.9</v>
      </c>
    </row>
    <row r="2223" spans="1:11" x14ac:dyDescent="0.25">
      <c r="A2223" s="138" t="s">
        <v>1510</v>
      </c>
      <c r="B2223" s="138" t="s">
        <v>1511</v>
      </c>
      <c r="C2223" s="138" t="s">
        <v>196</v>
      </c>
      <c r="D2223" s="138" t="s">
        <v>1486</v>
      </c>
      <c r="E2223" s="138" t="s">
        <v>1354</v>
      </c>
      <c r="F2223" s="138"/>
      <c r="G2223" s="138" t="s">
        <v>1487</v>
      </c>
      <c r="H2223" s="138"/>
      <c r="I2223" s="138" t="s">
        <v>991</v>
      </c>
      <c r="J2223" s="138">
        <v>2020</v>
      </c>
      <c r="K2223" s="139">
        <v>1.1000000000000001</v>
      </c>
    </row>
    <row r="2224" spans="1:11" x14ac:dyDescent="0.25">
      <c r="A2224" s="138" t="s">
        <v>1510</v>
      </c>
      <c r="B2224" s="138" t="s">
        <v>1511</v>
      </c>
      <c r="C2224" s="138" t="s">
        <v>196</v>
      </c>
      <c r="D2224" s="138" t="s">
        <v>1486</v>
      </c>
      <c r="E2224" s="138" t="s">
        <v>1354</v>
      </c>
      <c r="F2224" s="138"/>
      <c r="G2224" s="138" t="s">
        <v>1487</v>
      </c>
      <c r="H2224" s="138"/>
      <c r="I2224" s="138" t="s">
        <v>991</v>
      </c>
      <c r="J2224" s="138">
        <v>2050</v>
      </c>
      <c r="K2224" s="139">
        <v>1.1000000000000001</v>
      </c>
    </row>
    <row r="2225" spans="1:11" x14ac:dyDescent="0.25">
      <c r="A2225" s="138" t="s">
        <v>1510</v>
      </c>
      <c r="B2225" s="138" t="s">
        <v>1511</v>
      </c>
      <c r="C2225" s="138" t="s">
        <v>196</v>
      </c>
      <c r="D2225" s="138" t="s">
        <v>1486</v>
      </c>
      <c r="E2225" s="138" t="s">
        <v>1354</v>
      </c>
      <c r="F2225" s="138"/>
      <c r="G2225" s="138" t="s">
        <v>1487</v>
      </c>
      <c r="H2225" s="138"/>
      <c r="I2225" s="138" t="s">
        <v>195</v>
      </c>
      <c r="J2225" s="138">
        <v>2015</v>
      </c>
      <c r="K2225" s="139">
        <v>2.6550000000000001E-2</v>
      </c>
    </row>
    <row r="2226" spans="1:11" x14ac:dyDescent="0.25">
      <c r="A2226" s="138" t="s">
        <v>1510</v>
      </c>
      <c r="B2226" s="138" t="s">
        <v>1511</v>
      </c>
      <c r="C2226" s="138" t="s">
        <v>196</v>
      </c>
      <c r="D2226" s="138" t="s">
        <v>1486</v>
      </c>
      <c r="E2226" s="138" t="s">
        <v>1354</v>
      </c>
      <c r="F2226" s="138"/>
      <c r="G2226" s="138" t="s">
        <v>1487</v>
      </c>
      <c r="H2226" s="138"/>
      <c r="I2226" s="138" t="s">
        <v>195</v>
      </c>
      <c r="J2226" s="138">
        <v>2020</v>
      </c>
      <c r="K2226" s="139">
        <v>2.6550000000000001E-2</v>
      </c>
    </row>
    <row r="2227" spans="1:11" x14ac:dyDescent="0.25">
      <c r="A2227" s="138" t="s">
        <v>1510</v>
      </c>
      <c r="B2227" s="138" t="s">
        <v>1511</v>
      </c>
      <c r="C2227" s="138" t="s">
        <v>196</v>
      </c>
      <c r="D2227" s="138" t="s">
        <v>1486</v>
      </c>
      <c r="E2227" s="138" t="s">
        <v>1354</v>
      </c>
      <c r="F2227" s="138"/>
      <c r="G2227" s="138" t="s">
        <v>1487</v>
      </c>
      <c r="H2227" s="138"/>
      <c r="I2227" s="138" t="s">
        <v>195</v>
      </c>
      <c r="J2227" s="138">
        <v>2030</v>
      </c>
      <c r="K2227" s="139">
        <v>2.6550000000000001E-2</v>
      </c>
    </row>
    <row r="2228" spans="1:11" x14ac:dyDescent="0.25">
      <c r="A2228" s="138" t="s">
        <v>1510</v>
      </c>
      <c r="B2228" s="138" t="s">
        <v>1511</v>
      </c>
      <c r="C2228" s="138" t="s">
        <v>196</v>
      </c>
      <c r="D2228" s="138" t="s">
        <v>1486</v>
      </c>
      <c r="E2228" s="138" t="s">
        <v>1354</v>
      </c>
      <c r="F2228" s="138"/>
      <c r="G2228" s="138" t="s">
        <v>1487</v>
      </c>
      <c r="H2228" s="138"/>
      <c r="I2228" s="138" t="s">
        <v>195</v>
      </c>
      <c r="J2228" s="138">
        <v>2040</v>
      </c>
      <c r="K2228" s="139">
        <v>2.6550000000000001E-2</v>
      </c>
    </row>
    <row r="2229" spans="1:11" x14ac:dyDescent="0.25">
      <c r="A2229" s="138" t="s">
        <v>1510</v>
      </c>
      <c r="B2229" s="138" t="s">
        <v>1511</v>
      </c>
      <c r="C2229" s="138" t="s">
        <v>196</v>
      </c>
      <c r="D2229" s="138" t="s">
        <v>1486</v>
      </c>
      <c r="E2229" s="138" t="s">
        <v>1354</v>
      </c>
      <c r="F2229" s="138"/>
      <c r="G2229" s="138" t="s">
        <v>1487</v>
      </c>
      <c r="H2229" s="138"/>
      <c r="I2229" s="138" t="s">
        <v>195</v>
      </c>
      <c r="J2229" s="138">
        <v>2050</v>
      </c>
      <c r="K2229" s="139">
        <v>2.6550000000000001E-2</v>
      </c>
    </row>
    <row r="2230" spans="1:11" x14ac:dyDescent="0.25">
      <c r="A2230" s="138" t="s">
        <v>1510</v>
      </c>
      <c r="B2230" s="138" t="s">
        <v>1511</v>
      </c>
      <c r="C2230" s="138" t="s">
        <v>196</v>
      </c>
      <c r="D2230" s="138" t="s">
        <v>1488</v>
      </c>
      <c r="E2230" s="138" t="s">
        <v>1489</v>
      </c>
      <c r="F2230" s="138"/>
      <c r="G2230" s="138" t="s">
        <v>1512</v>
      </c>
      <c r="H2230" s="138" t="s">
        <v>1513</v>
      </c>
      <c r="I2230" s="138" t="s">
        <v>990</v>
      </c>
      <c r="J2230" s="138">
        <v>2020</v>
      </c>
      <c r="K2230" s="139">
        <v>0.9</v>
      </c>
    </row>
    <row r="2231" spans="1:11" x14ac:dyDescent="0.25">
      <c r="A2231" s="138" t="s">
        <v>1510</v>
      </c>
      <c r="B2231" s="138" t="s">
        <v>1511</v>
      </c>
      <c r="C2231" s="138" t="s">
        <v>196</v>
      </c>
      <c r="D2231" s="138" t="s">
        <v>1488</v>
      </c>
      <c r="E2231" s="138" t="s">
        <v>1489</v>
      </c>
      <c r="F2231" s="138"/>
      <c r="G2231" s="138" t="s">
        <v>1512</v>
      </c>
      <c r="H2231" s="138" t="s">
        <v>1513</v>
      </c>
      <c r="I2231" s="138" t="s">
        <v>990</v>
      </c>
      <c r="J2231" s="138">
        <v>2050</v>
      </c>
      <c r="K2231" s="139">
        <v>0.9</v>
      </c>
    </row>
    <row r="2232" spans="1:11" x14ac:dyDescent="0.25">
      <c r="A2232" s="138" t="s">
        <v>1510</v>
      </c>
      <c r="B2232" s="138" t="s">
        <v>1511</v>
      </c>
      <c r="C2232" s="138" t="s">
        <v>196</v>
      </c>
      <c r="D2232" s="138" t="s">
        <v>1488</v>
      </c>
      <c r="E2232" s="138" t="s">
        <v>1489</v>
      </c>
      <c r="F2232" s="138"/>
      <c r="G2232" s="138" t="s">
        <v>1512</v>
      </c>
      <c r="H2232" s="138" t="s">
        <v>1513</v>
      </c>
      <c r="I2232" s="138" t="s">
        <v>991</v>
      </c>
      <c r="J2232" s="138">
        <v>2020</v>
      </c>
      <c r="K2232" s="139">
        <v>1.1000000000000001</v>
      </c>
    </row>
    <row r="2233" spans="1:11" x14ac:dyDescent="0.25">
      <c r="A2233" s="138" t="s">
        <v>1510</v>
      </c>
      <c r="B2233" s="138" t="s">
        <v>1511</v>
      </c>
      <c r="C2233" s="138" t="s">
        <v>196</v>
      </c>
      <c r="D2233" s="138" t="s">
        <v>1488</v>
      </c>
      <c r="E2233" s="138" t="s">
        <v>1489</v>
      </c>
      <c r="F2233" s="138"/>
      <c r="G2233" s="138" t="s">
        <v>1512</v>
      </c>
      <c r="H2233" s="138" t="s">
        <v>1513</v>
      </c>
      <c r="I2233" s="138" t="s">
        <v>991</v>
      </c>
      <c r="J2233" s="138">
        <v>2050</v>
      </c>
      <c r="K2233" s="139">
        <v>1.1000000000000001</v>
      </c>
    </row>
    <row r="2234" spans="1:11" x14ac:dyDescent="0.25">
      <c r="A2234" s="138" t="s">
        <v>1510</v>
      </c>
      <c r="B2234" s="138" t="s">
        <v>1511</v>
      </c>
      <c r="C2234" s="138" t="s">
        <v>196</v>
      </c>
      <c r="D2234" s="138" t="s">
        <v>1488</v>
      </c>
      <c r="E2234" s="138" t="s">
        <v>1489</v>
      </c>
      <c r="F2234" s="138"/>
      <c r="G2234" s="138" t="s">
        <v>1512</v>
      </c>
      <c r="H2234" s="138" t="s">
        <v>1513</v>
      </c>
      <c r="I2234" s="138" t="s">
        <v>195</v>
      </c>
      <c r="J2234" s="138">
        <v>2015</v>
      </c>
      <c r="K2234" s="139">
        <v>3.0000000000000001E-3</v>
      </c>
    </row>
    <row r="2235" spans="1:11" x14ac:dyDescent="0.25">
      <c r="A2235" s="138" t="s">
        <v>1510</v>
      </c>
      <c r="B2235" s="138" t="s">
        <v>1511</v>
      </c>
      <c r="C2235" s="138" t="s">
        <v>196</v>
      </c>
      <c r="D2235" s="138" t="s">
        <v>1488</v>
      </c>
      <c r="E2235" s="138" t="s">
        <v>1489</v>
      </c>
      <c r="F2235" s="138"/>
      <c r="G2235" s="138" t="s">
        <v>1512</v>
      </c>
      <c r="H2235" s="138" t="s">
        <v>1513</v>
      </c>
      <c r="I2235" s="138" t="s">
        <v>195</v>
      </c>
      <c r="J2235" s="138">
        <v>2020</v>
      </c>
      <c r="K2235" s="139">
        <v>3.0000000000000001E-3</v>
      </c>
    </row>
    <row r="2236" spans="1:11" x14ac:dyDescent="0.25">
      <c r="A2236" s="138" t="s">
        <v>1510</v>
      </c>
      <c r="B2236" s="138" t="s">
        <v>1511</v>
      </c>
      <c r="C2236" s="138" t="s">
        <v>196</v>
      </c>
      <c r="D2236" s="138" t="s">
        <v>1488</v>
      </c>
      <c r="E2236" s="138" t="s">
        <v>1489</v>
      </c>
      <c r="F2236" s="138"/>
      <c r="G2236" s="138" t="s">
        <v>1512</v>
      </c>
      <c r="H2236" s="138" t="s">
        <v>1513</v>
      </c>
      <c r="I2236" s="138" t="s">
        <v>195</v>
      </c>
      <c r="J2236" s="138">
        <v>2030</v>
      </c>
      <c r="K2236" s="139">
        <v>3.0000000000000001E-3</v>
      </c>
    </row>
    <row r="2237" spans="1:11" x14ac:dyDescent="0.25">
      <c r="A2237" s="138" t="s">
        <v>1510</v>
      </c>
      <c r="B2237" s="138" t="s">
        <v>1511</v>
      </c>
      <c r="C2237" s="138" t="s">
        <v>196</v>
      </c>
      <c r="D2237" s="138" t="s">
        <v>1488</v>
      </c>
      <c r="E2237" s="138" t="s">
        <v>1489</v>
      </c>
      <c r="F2237" s="138"/>
      <c r="G2237" s="138" t="s">
        <v>1512</v>
      </c>
      <c r="H2237" s="138" t="s">
        <v>1513</v>
      </c>
      <c r="I2237" s="138" t="s">
        <v>195</v>
      </c>
      <c r="J2237" s="138">
        <v>2040</v>
      </c>
      <c r="K2237" s="139">
        <v>3.0000000000000001E-3</v>
      </c>
    </row>
    <row r="2238" spans="1:11" x14ac:dyDescent="0.25">
      <c r="A2238" s="138" t="s">
        <v>1510</v>
      </c>
      <c r="B2238" s="138" t="s">
        <v>1511</v>
      </c>
      <c r="C2238" s="138" t="s">
        <v>196</v>
      </c>
      <c r="D2238" s="138" t="s">
        <v>1488</v>
      </c>
      <c r="E2238" s="138" t="s">
        <v>1489</v>
      </c>
      <c r="F2238" s="138"/>
      <c r="G2238" s="138" t="s">
        <v>1512</v>
      </c>
      <c r="H2238" s="138" t="s">
        <v>1513</v>
      </c>
      <c r="I2238" s="138" t="s">
        <v>195</v>
      </c>
      <c r="J2238" s="138">
        <v>2050</v>
      </c>
      <c r="K2238" s="139">
        <v>3.0000000000000001E-3</v>
      </c>
    </row>
    <row r="2239" spans="1:11" x14ac:dyDescent="0.25">
      <c r="A2239" s="138" t="s">
        <v>1510</v>
      </c>
      <c r="B2239" s="138" t="s">
        <v>1511</v>
      </c>
      <c r="C2239" s="138" t="s">
        <v>196</v>
      </c>
      <c r="D2239" s="138" t="s">
        <v>1491</v>
      </c>
      <c r="E2239" s="138" t="s">
        <v>1489</v>
      </c>
      <c r="F2239" s="138"/>
      <c r="G2239" s="138" t="s">
        <v>1512</v>
      </c>
      <c r="H2239" s="138" t="s">
        <v>1513</v>
      </c>
      <c r="I2239" s="138" t="s">
        <v>990</v>
      </c>
      <c r="J2239" s="138">
        <v>2020</v>
      </c>
      <c r="K2239" s="139">
        <v>0.9</v>
      </c>
    </row>
    <row r="2240" spans="1:11" x14ac:dyDescent="0.25">
      <c r="A2240" s="138" t="s">
        <v>1510</v>
      </c>
      <c r="B2240" s="138" t="s">
        <v>1511</v>
      </c>
      <c r="C2240" s="138" t="s">
        <v>196</v>
      </c>
      <c r="D2240" s="138" t="s">
        <v>1491</v>
      </c>
      <c r="E2240" s="138" t="s">
        <v>1489</v>
      </c>
      <c r="F2240" s="138"/>
      <c r="G2240" s="138" t="s">
        <v>1512</v>
      </c>
      <c r="H2240" s="138" t="s">
        <v>1513</v>
      </c>
      <c r="I2240" s="138" t="s">
        <v>990</v>
      </c>
      <c r="J2240" s="138">
        <v>2050</v>
      </c>
      <c r="K2240" s="139">
        <v>0.9</v>
      </c>
    </row>
    <row r="2241" spans="1:11" x14ac:dyDescent="0.25">
      <c r="A2241" s="138" t="s">
        <v>1510</v>
      </c>
      <c r="B2241" s="138" t="s">
        <v>1511</v>
      </c>
      <c r="C2241" s="138" t="s">
        <v>196</v>
      </c>
      <c r="D2241" s="138" t="s">
        <v>1491</v>
      </c>
      <c r="E2241" s="138" t="s">
        <v>1489</v>
      </c>
      <c r="F2241" s="138"/>
      <c r="G2241" s="138" t="s">
        <v>1512</v>
      </c>
      <c r="H2241" s="138" t="s">
        <v>1513</v>
      </c>
      <c r="I2241" s="138" t="s">
        <v>991</v>
      </c>
      <c r="J2241" s="138">
        <v>2020</v>
      </c>
      <c r="K2241" s="139">
        <v>1.1000000000000001</v>
      </c>
    </row>
    <row r="2242" spans="1:11" x14ac:dyDescent="0.25">
      <c r="A2242" s="138" t="s">
        <v>1510</v>
      </c>
      <c r="B2242" s="138" t="s">
        <v>1511</v>
      </c>
      <c r="C2242" s="138" t="s">
        <v>196</v>
      </c>
      <c r="D2242" s="138" t="s">
        <v>1491</v>
      </c>
      <c r="E2242" s="138" t="s">
        <v>1489</v>
      </c>
      <c r="F2242" s="138"/>
      <c r="G2242" s="138" t="s">
        <v>1512</v>
      </c>
      <c r="H2242" s="138" t="s">
        <v>1513</v>
      </c>
      <c r="I2242" s="138" t="s">
        <v>991</v>
      </c>
      <c r="J2242" s="138">
        <v>2050</v>
      </c>
      <c r="K2242" s="139">
        <v>1.1000000000000001</v>
      </c>
    </row>
    <row r="2243" spans="1:11" x14ac:dyDescent="0.25">
      <c r="A2243" s="138" t="s">
        <v>1510</v>
      </c>
      <c r="B2243" s="138" t="s">
        <v>1511</v>
      </c>
      <c r="C2243" s="138" t="s">
        <v>196</v>
      </c>
      <c r="D2243" s="138" t="s">
        <v>1491</v>
      </c>
      <c r="E2243" s="138" t="s">
        <v>1489</v>
      </c>
      <c r="F2243" s="138"/>
      <c r="G2243" s="138" t="s">
        <v>1512</v>
      </c>
      <c r="H2243" s="138" t="s">
        <v>1513</v>
      </c>
      <c r="I2243" s="138" t="s">
        <v>195</v>
      </c>
      <c r="J2243" s="138">
        <v>2015</v>
      </c>
      <c r="K2243" s="139">
        <v>0.77900000000000003</v>
      </c>
    </row>
    <row r="2244" spans="1:11" x14ac:dyDescent="0.25">
      <c r="A2244" s="138" t="s">
        <v>1510</v>
      </c>
      <c r="B2244" s="138" t="s">
        <v>1511</v>
      </c>
      <c r="C2244" s="138" t="s">
        <v>196</v>
      </c>
      <c r="D2244" s="138" t="s">
        <v>1491</v>
      </c>
      <c r="E2244" s="138" t="s">
        <v>1489</v>
      </c>
      <c r="F2244" s="138"/>
      <c r="G2244" s="138" t="s">
        <v>1512</v>
      </c>
      <c r="H2244" s="138" t="s">
        <v>1513</v>
      </c>
      <c r="I2244" s="138" t="s">
        <v>195</v>
      </c>
      <c r="J2244" s="138">
        <v>2020</v>
      </c>
      <c r="K2244" s="139">
        <v>0.77900000000000003</v>
      </c>
    </row>
    <row r="2245" spans="1:11" x14ac:dyDescent="0.25">
      <c r="A2245" s="138" t="s">
        <v>1510</v>
      </c>
      <c r="B2245" s="138" t="s">
        <v>1511</v>
      </c>
      <c r="C2245" s="138" t="s">
        <v>196</v>
      </c>
      <c r="D2245" s="138" t="s">
        <v>1491</v>
      </c>
      <c r="E2245" s="138" t="s">
        <v>1489</v>
      </c>
      <c r="F2245" s="138"/>
      <c r="G2245" s="138" t="s">
        <v>1512</v>
      </c>
      <c r="H2245" s="138" t="s">
        <v>1513</v>
      </c>
      <c r="I2245" s="138" t="s">
        <v>195</v>
      </c>
      <c r="J2245" s="138">
        <v>2030</v>
      </c>
      <c r="K2245" s="139">
        <v>0.77900000000000003</v>
      </c>
    </row>
    <row r="2246" spans="1:11" x14ac:dyDescent="0.25">
      <c r="A2246" s="138" t="s">
        <v>1510</v>
      </c>
      <c r="B2246" s="138" t="s">
        <v>1511</v>
      </c>
      <c r="C2246" s="138" t="s">
        <v>196</v>
      </c>
      <c r="D2246" s="138" t="s">
        <v>1491</v>
      </c>
      <c r="E2246" s="138" t="s">
        <v>1489</v>
      </c>
      <c r="F2246" s="138"/>
      <c r="G2246" s="138" t="s">
        <v>1512</v>
      </c>
      <c r="H2246" s="138" t="s">
        <v>1513</v>
      </c>
      <c r="I2246" s="138" t="s">
        <v>195</v>
      </c>
      <c r="J2246" s="138">
        <v>2040</v>
      </c>
      <c r="K2246" s="139">
        <v>0.77900000000000003</v>
      </c>
    </row>
    <row r="2247" spans="1:11" x14ac:dyDescent="0.25">
      <c r="A2247" s="138" t="s">
        <v>1510</v>
      </c>
      <c r="B2247" s="138" t="s">
        <v>1511</v>
      </c>
      <c r="C2247" s="138" t="s">
        <v>196</v>
      </c>
      <c r="D2247" s="138" t="s">
        <v>1491</v>
      </c>
      <c r="E2247" s="138" t="s">
        <v>1489</v>
      </c>
      <c r="F2247" s="138"/>
      <c r="G2247" s="138" t="s">
        <v>1512</v>
      </c>
      <c r="H2247" s="138" t="s">
        <v>1513</v>
      </c>
      <c r="I2247" s="138" t="s">
        <v>195</v>
      </c>
      <c r="J2247" s="138">
        <v>2050</v>
      </c>
      <c r="K2247" s="139">
        <v>0.77900000000000003</v>
      </c>
    </row>
    <row r="2248" spans="1:11" x14ac:dyDescent="0.25">
      <c r="A2248" s="138" t="s">
        <v>1510</v>
      </c>
      <c r="B2248" s="138" t="s">
        <v>1511</v>
      </c>
      <c r="C2248" s="138" t="s">
        <v>196</v>
      </c>
      <c r="D2248" s="138" t="s">
        <v>1218</v>
      </c>
      <c r="E2248" s="138" t="s">
        <v>1206</v>
      </c>
      <c r="F2248" s="138"/>
      <c r="G2248" s="138" t="s">
        <v>372</v>
      </c>
      <c r="H2248" s="138"/>
      <c r="I2248" s="138" t="s">
        <v>195</v>
      </c>
      <c r="J2248" s="138">
        <v>2015</v>
      </c>
      <c r="K2248" s="139">
        <v>0</v>
      </c>
    </row>
    <row r="2249" spans="1:11" x14ac:dyDescent="0.25">
      <c r="A2249" s="138" t="s">
        <v>1510</v>
      </c>
      <c r="B2249" s="138" t="s">
        <v>1511</v>
      </c>
      <c r="C2249" s="138" t="s">
        <v>196</v>
      </c>
      <c r="D2249" s="138" t="s">
        <v>1218</v>
      </c>
      <c r="E2249" s="138" t="s">
        <v>1206</v>
      </c>
      <c r="F2249" s="138"/>
      <c r="G2249" s="138" t="s">
        <v>372</v>
      </c>
      <c r="H2249" s="138"/>
      <c r="I2249" s="138" t="s">
        <v>195</v>
      </c>
      <c r="J2249" s="138">
        <v>2020</v>
      </c>
      <c r="K2249" s="139">
        <v>0</v>
      </c>
    </row>
    <row r="2250" spans="1:11" x14ac:dyDescent="0.25">
      <c r="A2250" s="138" t="s">
        <v>1510</v>
      </c>
      <c r="B2250" s="138" t="s">
        <v>1511</v>
      </c>
      <c r="C2250" s="138" t="s">
        <v>196</v>
      </c>
      <c r="D2250" s="138" t="s">
        <v>1218</v>
      </c>
      <c r="E2250" s="138" t="s">
        <v>1206</v>
      </c>
      <c r="F2250" s="138"/>
      <c r="G2250" s="138" t="s">
        <v>372</v>
      </c>
      <c r="H2250" s="138"/>
      <c r="I2250" s="138" t="s">
        <v>195</v>
      </c>
      <c r="J2250" s="138">
        <v>2030</v>
      </c>
      <c r="K2250" s="139">
        <v>0</v>
      </c>
    </row>
    <row r="2251" spans="1:11" x14ac:dyDescent="0.25">
      <c r="A2251" s="138" t="s">
        <v>1510</v>
      </c>
      <c r="B2251" s="138" t="s">
        <v>1511</v>
      </c>
      <c r="C2251" s="138" t="s">
        <v>196</v>
      </c>
      <c r="D2251" s="138" t="s">
        <v>1218</v>
      </c>
      <c r="E2251" s="138" t="s">
        <v>1206</v>
      </c>
      <c r="F2251" s="138"/>
      <c r="G2251" s="138" t="s">
        <v>372</v>
      </c>
      <c r="H2251" s="138"/>
      <c r="I2251" s="138" t="s">
        <v>195</v>
      </c>
      <c r="J2251" s="138">
        <v>2040</v>
      </c>
      <c r="K2251" s="139">
        <v>0</v>
      </c>
    </row>
    <row r="2252" spans="1:11" x14ac:dyDescent="0.25">
      <c r="A2252" s="138" t="s">
        <v>1510</v>
      </c>
      <c r="B2252" s="138" t="s">
        <v>1511</v>
      </c>
      <c r="C2252" s="138" t="s">
        <v>196</v>
      </c>
      <c r="D2252" s="138" t="s">
        <v>1218</v>
      </c>
      <c r="E2252" s="138" t="s">
        <v>1206</v>
      </c>
      <c r="F2252" s="138"/>
      <c r="G2252" s="138" t="s">
        <v>372</v>
      </c>
      <c r="H2252" s="138"/>
      <c r="I2252" s="138" t="s">
        <v>195</v>
      </c>
      <c r="J2252" s="138">
        <v>2050</v>
      </c>
      <c r="K2252" s="139">
        <v>0</v>
      </c>
    </row>
    <row r="2253" spans="1:11" x14ac:dyDescent="0.25">
      <c r="A2253" s="138" t="s">
        <v>1510</v>
      </c>
      <c r="B2253" s="138" t="s">
        <v>1511</v>
      </c>
      <c r="C2253" s="138" t="s">
        <v>196</v>
      </c>
      <c r="D2253" s="138" t="s">
        <v>1514</v>
      </c>
      <c r="E2253" s="138" t="s">
        <v>1354</v>
      </c>
      <c r="F2253" s="138"/>
      <c r="G2253" s="138" t="s">
        <v>1487</v>
      </c>
      <c r="H2253" s="138"/>
      <c r="I2253" s="138" t="s">
        <v>990</v>
      </c>
      <c r="J2253" s="138">
        <v>2020</v>
      </c>
      <c r="K2253" s="139">
        <v>0.9</v>
      </c>
    </row>
    <row r="2254" spans="1:11" x14ac:dyDescent="0.25">
      <c r="A2254" s="138" t="s">
        <v>1510</v>
      </c>
      <c r="B2254" s="138" t="s">
        <v>1511</v>
      </c>
      <c r="C2254" s="138" t="s">
        <v>196</v>
      </c>
      <c r="D2254" s="138" t="s">
        <v>1514</v>
      </c>
      <c r="E2254" s="138" t="s">
        <v>1354</v>
      </c>
      <c r="F2254" s="138"/>
      <c r="G2254" s="138" t="s">
        <v>1487</v>
      </c>
      <c r="H2254" s="138"/>
      <c r="I2254" s="138" t="s">
        <v>990</v>
      </c>
      <c r="J2254" s="138">
        <v>2050</v>
      </c>
      <c r="K2254" s="139">
        <v>0.9</v>
      </c>
    </row>
    <row r="2255" spans="1:11" x14ac:dyDescent="0.25">
      <c r="A2255" s="138" t="s">
        <v>1510</v>
      </c>
      <c r="B2255" s="138" t="s">
        <v>1511</v>
      </c>
      <c r="C2255" s="138" t="s">
        <v>196</v>
      </c>
      <c r="D2255" s="138" t="s">
        <v>1514</v>
      </c>
      <c r="E2255" s="138" t="s">
        <v>1354</v>
      </c>
      <c r="F2255" s="138"/>
      <c r="G2255" s="138" t="s">
        <v>1487</v>
      </c>
      <c r="H2255" s="138"/>
      <c r="I2255" s="138" t="s">
        <v>991</v>
      </c>
      <c r="J2255" s="138">
        <v>2020</v>
      </c>
      <c r="K2255" s="139">
        <v>1.1000000000000001</v>
      </c>
    </row>
    <row r="2256" spans="1:11" x14ac:dyDescent="0.25">
      <c r="A2256" s="138" t="s">
        <v>1510</v>
      </c>
      <c r="B2256" s="138" t="s">
        <v>1511</v>
      </c>
      <c r="C2256" s="138" t="s">
        <v>196</v>
      </c>
      <c r="D2256" s="138" t="s">
        <v>1514</v>
      </c>
      <c r="E2256" s="138" t="s">
        <v>1354</v>
      </c>
      <c r="F2256" s="138"/>
      <c r="G2256" s="138" t="s">
        <v>1487</v>
      </c>
      <c r="H2256" s="138"/>
      <c r="I2256" s="138" t="s">
        <v>991</v>
      </c>
      <c r="J2256" s="138">
        <v>2050</v>
      </c>
      <c r="K2256" s="139">
        <v>1.1000000000000001</v>
      </c>
    </row>
    <row r="2257" spans="1:11" x14ac:dyDescent="0.25">
      <c r="A2257" s="138" t="s">
        <v>1510</v>
      </c>
      <c r="B2257" s="138" t="s">
        <v>1511</v>
      </c>
      <c r="C2257" s="138" t="s">
        <v>196</v>
      </c>
      <c r="D2257" s="138" t="s">
        <v>1514</v>
      </c>
      <c r="E2257" s="138" t="s">
        <v>1354</v>
      </c>
      <c r="F2257" s="138"/>
      <c r="G2257" s="138" t="s">
        <v>1487</v>
      </c>
      <c r="H2257" s="138"/>
      <c r="I2257" s="138" t="s">
        <v>195</v>
      </c>
      <c r="J2257" s="138">
        <v>2015</v>
      </c>
      <c r="K2257" s="139">
        <v>0.1</v>
      </c>
    </row>
    <row r="2258" spans="1:11" x14ac:dyDescent="0.25">
      <c r="A2258" s="138" t="s">
        <v>1510</v>
      </c>
      <c r="B2258" s="138" t="s">
        <v>1511</v>
      </c>
      <c r="C2258" s="138" t="s">
        <v>196</v>
      </c>
      <c r="D2258" s="138" t="s">
        <v>1514</v>
      </c>
      <c r="E2258" s="138" t="s">
        <v>1354</v>
      </c>
      <c r="F2258" s="138"/>
      <c r="G2258" s="138" t="s">
        <v>1487</v>
      </c>
      <c r="H2258" s="138"/>
      <c r="I2258" s="138" t="s">
        <v>195</v>
      </c>
      <c r="J2258" s="138">
        <v>2020</v>
      </c>
      <c r="K2258" s="139">
        <v>0.1</v>
      </c>
    </row>
    <row r="2259" spans="1:11" x14ac:dyDescent="0.25">
      <c r="A2259" s="138" t="s">
        <v>1510</v>
      </c>
      <c r="B2259" s="138" t="s">
        <v>1511</v>
      </c>
      <c r="C2259" s="138" t="s">
        <v>196</v>
      </c>
      <c r="D2259" s="138" t="s">
        <v>1514</v>
      </c>
      <c r="E2259" s="138" t="s">
        <v>1354</v>
      </c>
      <c r="F2259" s="138"/>
      <c r="G2259" s="138" t="s">
        <v>1487</v>
      </c>
      <c r="H2259" s="138"/>
      <c r="I2259" s="138" t="s">
        <v>195</v>
      </c>
      <c r="J2259" s="138">
        <v>2030</v>
      </c>
      <c r="K2259" s="139">
        <v>0.1</v>
      </c>
    </row>
    <row r="2260" spans="1:11" x14ac:dyDescent="0.25">
      <c r="A2260" s="138" t="s">
        <v>1510</v>
      </c>
      <c r="B2260" s="138" t="s">
        <v>1511</v>
      </c>
      <c r="C2260" s="138" t="s">
        <v>196</v>
      </c>
      <c r="D2260" s="138" t="s">
        <v>1514</v>
      </c>
      <c r="E2260" s="138" t="s">
        <v>1354</v>
      </c>
      <c r="F2260" s="138"/>
      <c r="G2260" s="138" t="s">
        <v>1487</v>
      </c>
      <c r="H2260" s="138"/>
      <c r="I2260" s="138" t="s">
        <v>195</v>
      </c>
      <c r="J2260" s="138">
        <v>2040</v>
      </c>
      <c r="K2260" s="139">
        <v>0.1</v>
      </c>
    </row>
    <row r="2261" spans="1:11" x14ac:dyDescent="0.25">
      <c r="A2261" s="138" t="s">
        <v>1510</v>
      </c>
      <c r="B2261" s="138" t="s">
        <v>1511</v>
      </c>
      <c r="C2261" s="138" t="s">
        <v>196</v>
      </c>
      <c r="D2261" s="138" t="s">
        <v>1514</v>
      </c>
      <c r="E2261" s="138" t="s">
        <v>1354</v>
      </c>
      <c r="F2261" s="138"/>
      <c r="G2261" s="138" t="s">
        <v>1487</v>
      </c>
      <c r="H2261" s="138"/>
      <c r="I2261" s="138" t="s">
        <v>195</v>
      </c>
      <c r="J2261" s="138">
        <v>2050</v>
      </c>
      <c r="K2261" s="139">
        <v>0.1</v>
      </c>
    </row>
    <row r="2262" spans="1:11" x14ac:dyDescent="0.25">
      <c r="A2262" s="138" t="s">
        <v>1510</v>
      </c>
      <c r="B2262" s="138" t="s">
        <v>1511</v>
      </c>
      <c r="C2262" s="138" t="s">
        <v>196</v>
      </c>
      <c r="D2262" s="138" t="s">
        <v>1515</v>
      </c>
      <c r="E2262" s="138" t="s">
        <v>1516</v>
      </c>
      <c r="F2262" s="138"/>
      <c r="G2262" s="138" t="s">
        <v>1487</v>
      </c>
      <c r="H2262" s="138"/>
      <c r="I2262" s="138" t="s">
        <v>990</v>
      </c>
      <c r="J2262" s="138">
        <v>2020</v>
      </c>
      <c r="K2262" s="139">
        <v>0.9</v>
      </c>
    </row>
    <row r="2263" spans="1:11" x14ac:dyDescent="0.25">
      <c r="A2263" s="138" t="s">
        <v>1510</v>
      </c>
      <c r="B2263" s="138" t="s">
        <v>1511</v>
      </c>
      <c r="C2263" s="138" t="s">
        <v>196</v>
      </c>
      <c r="D2263" s="138" t="s">
        <v>1515</v>
      </c>
      <c r="E2263" s="138" t="s">
        <v>1516</v>
      </c>
      <c r="F2263" s="138"/>
      <c r="G2263" s="138" t="s">
        <v>1487</v>
      </c>
      <c r="H2263" s="138"/>
      <c r="I2263" s="138" t="s">
        <v>990</v>
      </c>
      <c r="J2263" s="138">
        <v>2050</v>
      </c>
      <c r="K2263" s="139">
        <v>0.9</v>
      </c>
    </row>
    <row r="2264" spans="1:11" x14ac:dyDescent="0.25">
      <c r="A2264" s="138" t="s">
        <v>1510</v>
      </c>
      <c r="B2264" s="138" t="s">
        <v>1511</v>
      </c>
      <c r="C2264" s="138" t="s">
        <v>196</v>
      </c>
      <c r="D2264" s="138" t="s">
        <v>1515</v>
      </c>
      <c r="E2264" s="138" t="s">
        <v>1516</v>
      </c>
      <c r="F2264" s="138"/>
      <c r="G2264" s="138" t="s">
        <v>1487</v>
      </c>
      <c r="H2264" s="138"/>
      <c r="I2264" s="138" t="s">
        <v>991</v>
      </c>
      <c r="J2264" s="138">
        <v>2020</v>
      </c>
      <c r="K2264" s="139">
        <v>1.1000000000000001</v>
      </c>
    </row>
    <row r="2265" spans="1:11" x14ac:dyDescent="0.25">
      <c r="A2265" s="138" t="s">
        <v>1510</v>
      </c>
      <c r="B2265" s="138" t="s">
        <v>1511</v>
      </c>
      <c r="C2265" s="138" t="s">
        <v>196</v>
      </c>
      <c r="D2265" s="138" t="s">
        <v>1515</v>
      </c>
      <c r="E2265" s="138" t="s">
        <v>1516</v>
      </c>
      <c r="F2265" s="138"/>
      <c r="G2265" s="138" t="s">
        <v>1487</v>
      </c>
      <c r="H2265" s="138"/>
      <c r="I2265" s="138" t="s">
        <v>991</v>
      </c>
      <c r="J2265" s="138">
        <v>2050</v>
      </c>
      <c r="K2265" s="139">
        <v>1.1000000000000001</v>
      </c>
    </row>
    <row r="2266" spans="1:11" x14ac:dyDescent="0.25">
      <c r="A2266" s="138" t="s">
        <v>1510</v>
      </c>
      <c r="B2266" s="138" t="s">
        <v>1511</v>
      </c>
      <c r="C2266" s="138" t="s">
        <v>196</v>
      </c>
      <c r="D2266" s="138" t="s">
        <v>1515</v>
      </c>
      <c r="E2266" s="138" t="s">
        <v>1516</v>
      </c>
      <c r="F2266" s="138"/>
      <c r="G2266" s="138" t="s">
        <v>1487</v>
      </c>
      <c r="H2266" s="138"/>
      <c r="I2266" s="138" t="s">
        <v>195</v>
      </c>
      <c r="J2266" s="138">
        <v>2015</v>
      </c>
      <c r="K2266" s="139">
        <v>0.66</v>
      </c>
    </row>
    <row r="2267" spans="1:11" x14ac:dyDescent="0.25">
      <c r="A2267" s="138" t="s">
        <v>1510</v>
      </c>
      <c r="B2267" s="138" t="s">
        <v>1511</v>
      </c>
      <c r="C2267" s="138" t="s">
        <v>196</v>
      </c>
      <c r="D2267" s="138" t="s">
        <v>1515</v>
      </c>
      <c r="E2267" s="138" t="s">
        <v>1516</v>
      </c>
      <c r="F2267" s="138"/>
      <c r="G2267" s="138" t="s">
        <v>1487</v>
      </c>
      <c r="H2267" s="138"/>
      <c r="I2267" s="138" t="s">
        <v>195</v>
      </c>
      <c r="J2267" s="138">
        <v>2020</v>
      </c>
      <c r="K2267" s="139">
        <v>0.66</v>
      </c>
    </row>
    <row r="2268" spans="1:11" x14ac:dyDescent="0.25">
      <c r="A2268" s="138" t="s">
        <v>1510</v>
      </c>
      <c r="B2268" s="138" t="s">
        <v>1511</v>
      </c>
      <c r="C2268" s="138" t="s">
        <v>196</v>
      </c>
      <c r="D2268" s="138" t="s">
        <v>1515</v>
      </c>
      <c r="E2268" s="138" t="s">
        <v>1516</v>
      </c>
      <c r="F2268" s="138"/>
      <c r="G2268" s="138" t="s">
        <v>1487</v>
      </c>
      <c r="H2268" s="138"/>
      <c r="I2268" s="138" t="s">
        <v>195</v>
      </c>
      <c r="J2268" s="138">
        <v>2030</v>
      </c>
      <c r="K2268" s="139">
        <v>0.66</v>
      </c>
    </row>
    <row r="2269" spans="1:11" x14ac:dyDescent="0.25">
      <c r="A2269" s="138" t="s">
        <v>1510</v>
      </c>
      <c r="B2269" s="138" t="s">
        <v>1511</v>
      </c>
      <c r="C2269" s="138" t="s">
        <v>196</v>
      </c>
      <c r="D2269" s="138" t="s">
        <v>1515</v>
      </c>
      <c r="E2269" s="138" t="s">
        <v>1516</v>
      </c>
      <c r="F2269" s="138"/>
      <c r="G2269" s="138" t="s">
        <v>1487</v>
      </c>
      <c r="H2269" s="138"/>
      <c r="I2269" s="138" t="s">
        <v>195</v>
      </c>
      <c r="J2269" s="138">
        <v>2040</v>
      </c>
      <c r="K2269" s="139">
        <v>0.66</v>
      </c>
    </row>
    <row r="2270" spans="1:11" x14ac:dyDescent="0.25">
      <c r="A2270" s="138" t="s">
        <v>1510</v>
      </c>
      <c r="B2270" s="138" t="s">
        <v>1511</v>
      </c>
      <c r="C2270" s="138" t="s">
        <v>196</v>
      </c>
      <c r="D2270" s="138" t="s">
        <v>1515</v>
      </c>
      <c r="E2270" s="138" t="s">
        <v>1516</v>
      </c>
      <c r="F2270" s="138"/>
      <c r="G2270" s="138" t="s">
        <v>1487</v>
      </c>
      <c r="H2270" s="138"/>
      <c r="I2270" s="138" t="s">
        <v>195</v>
      </c>
      <c r="J2270" s="138">
        <v>2050</v>
      </c>
      <c r="K2270" s="139">
        <v>0.66</v>
      </c>
    </row>
    <row r="2271" spans="1:11" x14ac:dyDescent="0.25">
      <c r="A2271" s="138" t="s">
        <v>1510</v>
      </c>
      <c r="B2271" s="138" t="s">
        <v>1511</v>
      </c>
      <c r="C2271" s="138" t="s">
        <v>196</v>
      </c>
      <c r="D2271" s="138" t="s">
        <v>1494</v>
      </c>
      <c r="E2271" s="138" t="s">
        <v>1489</v>
      </c>
      <c r="F2271" s="138"/>
      <c r="G2271" s="138" t="s">
        <v>1517</v>
      </c>
      <c r="H2271" s="138" t="s">
        <v>1513</v>
      </c>
      <c r="I2271" s="138" t="s">
        <v>990</v>
      </c>
      <c r="J2271" s="138">
        <v>2020</v>
      </c>
      <c r="K2271" s="139">
        <v>0.9</v>
      </c>
    </row>
    <row r="2272" spans="1:11" x14ac:dyDescent="0.25">
      <c r="A2272" s="138" t="s">
        <v>1510</v>
      </c>
      <c r="B2272" s="138" t="s">
        <v>1511</v>
      </c>
      <c r="C2272" s="138" t="s">
        <v>196</v>
      </c>
      <c r="D2272" s="138" t="s">
        <v>1494</v>
      </c>
      <c r="E2272" s="138" t="s">
        <v>1489</v>
      </c>
      <c r="F2272" s="138"/>
      <c r="G2272" s="138" t="s">
        <v>1517</v>
      </c>
      <c r="H2272" s="138" t="s">
        <v>1513</v>
      </c>
      <c r="I2272" s="138" t="s">
        <v>990</v>
      </c>
      <c r="J2272" s="138">
        <v>2050</v>
      </c>
      <c r="K2272" s="139">
        <v>0.9</v>
      </c>
    </row>
    <row r="2273" spans="1:11" x14ac:dyDescent="0.25">
      <c r="A2273" s="138" t="s">
        <v>1510</v>
      </c>
      <c r="B2273" s="138" t="s">
        <v>1511</v>
      </c>
      <c r="C2273" s="138" t="s">
        <v>196</v>
      </c>
      <c r="D2273" s="138" t="s">
        <v>1494</v>
      </c>
      <c r="E2273" s="138" t="s">
        <v>1489</v>
      </c>
      <c r="F2273" s="138"/>
      <c r="G2273" s="138" t="s">
        <v>1517</v>
      </c>
      <c r="H2273" s="138" t="s">
        <v>1513</v>
      </c>
      <c r="I2273" s="138" t="s">
        <v>991</v>
      </c>
      <c r="J2273" s="138">
        <v>2020</v>
      </c>
      <c r="K2273" s="139">
        <v>1.1000000000000001</v>
      </c>
    </row>
    <row r="2274" spans="1:11" x14ac:dyDescent="0.25">
      <c r="A2274" s="138" t="s">
        <v>1510</v>
      </c>
      <c r="B2274" s="138" t="s">
        <v>1511</v>
      </c>
      <c r="C2274" s="138" t="s">
        <v>196</v>
      </c>
      <c r="D2274" s="138" t="s">
        <v>1494</v>
      </c>
      <c r="E2274" s="138" t="s">
        <v>1489</v>
      </c>
      <c r="F2274" s="138"/>
      <c r="G2274" s="138" t="s">
        <v>1517</v>
      </c>
      <c r="H2274" s="138" t="s">
        <v>1513</v>
      </c>
      <c r="I2274" s="138" t="s">
        <v>991</v>
      </c>
      <c r="J2274" s="138">
        <v>2050</v>
      </c>
      <c r="K2274" s="139">
        <v>1.1000000000000001</v>
      </c>
    </row>
    <row r="2275" spans="1:11" x14ac:dyDescent="0.25">
      <c r="A2275" s="138" t="s">
        <v>1510</v>
      </c>
      <c r="B2275" s="138" t="s">
        <v>1511</v>
      </c>
      <c r="C2275" s="138" t="s">
        <v>196</v>
      </c>
      <c r="D2275" s="138" t="s">
        <v>1494</v>
      </c>
      <c r="E2275" s="138" t="s">
        <v>1489</v>
      </c>
      <c r="F2275" s="138"/>
      <c r="G2275" s="138" t="s">
        <v>1517</v>
      </c>
      <c r="H2275" s="138" t="s">
        <v>1513</v>
      </c>
      <c r="I2275" s="138" t="s">
        <v>195</v>
      </c>
      <c r="J2275" s="138">
        <v>2015</v>
      </c>
      <c r="K2275" s="139">
        <v>9.9000000000000005E-2</v>
      </c>
    </row>
    <row r="2276" spans="1:11" x14ac:dyDescent="0.25">
      <c r="A2276" s="138" t="s">
        <v>1510</v>
      </c>
      <c r="B2276" s="138" t="s">
        <v>1511</v>
      </c>
      <c r="C2276" s="138" t="s">
        <v>196</v>
      </c>
      <c r="D2276" s="138" t="s">
        <v>1494</v>
      </c>
      <c r="E2276" s="138" t="s">
        <v>1489</v>
      </c>
      <c r="F2276" s="138"/>
      <c r="G2276" s="138" t="s">
        <v>1517</v>
      </c>
      <c r="H2276" s="138" t="s">
        <v>1513</v>
      </c>
      <c r="I2276" s="138" t="s">
        <v>195</v>
      </c>
      <c r="J2276" s="138">
        <v>2020</v>
      </c>
      <c r="K2276" s="139">
        <v>9.9000000000000005E-2</v>
      </c>
    </row>
    <row r="2277" spans="1:11" x14ac:dyDescent="0.25">
      <c r="A2277" s="138" t="s">
        <v>1510</v>
      </c>
      <c r="B2277" s="138" t="s">
        <v>1511</v>
      </c>
      <c r="C2277" s="138" t="s">
        <v>196</v>
      </c>
      <c r="D2277" s="138" t="s">
        <v>1494</v>
      </c>
      <c r="E2277" s="138" t="s">
        <v>1489</v>
      </c>
      <c r="F2277" s="138"/>
      <c r="G2277" s="138" t="s">
        <v>1517</v>
      </c>
      <c r="H2277" s="138" t="s">
        <v>1513</v>
      </c>
      <c r="I2277" s="138" t="s">
        <v>195</v>
      </c>
      <c r="J2277" s="138">
        <v>2030</v>
      </c>
      <c r="K2277" s="139">
        <v>9.9000000000000005E-2</v>
      </c>
    </row>
    <row r="2278" spans="1:11" x14ac:dyDescent="0.25">
      <c r="A2278" s="138" t="s">
        <v>1510</v>
      </c>
      <c r="B2278" s="138" t="s">
        <v>1511</v>
      </c>
      <c r="C2278" s="138" t="s">
        <v>196</v>
      </c>
      <c r="D2278" s="138" t="s">
        <v>1494</v>
      </c>
      <c r="E2278" s="138" t="s">
        <v>1489</v>
      </c>
      <c r="F2278" s="138"/>
      <c r="G2278" s="138" t="s">
        <v>1517</v>
      </c>
      <c r="H2278" s="138" t="s">
        <v>1513</v>
      </c>
      <c r="I2278" s="138" t="s">
        <v>195</v>
      </c>
      <c r="J2278" s="138">
        <v>2040</v>
      </c>
      <c r="K2278" s="139">
        <v>9.9000000000000005E-2</v>
      </c>
    </row>
    <row r="2279" spans="1:11" x14ac:dyDescent="0.25">
      <c r="A2279" s="138" t="s">
        <v>1510</v>
      </c>
      <c r="B2279" s="138" t="s">
        <v>1511</v>
      </c>
      <c r="C2279" s="138" t="s">
        <v>196</v>
      </c>
      <c r="D2279" s="138" t="s">
        <v>1494</v>
      </c>
      <c r="E2279" s="138" t="s">
        <v>1489</v>
      </c>
      <c r="F2279" s="138"/>
      <c r="G2279" s="138" t="s">
        <v>1517</v>
      </c>
      <c r="H2279" s="138" t="s">
        <v>1513</v>
      </c>
      <c r="I2279" s="138" t="s">
        <v>195</v>
      </c>
      <c r="J2279" s="138">
        <v>2050</v>
      </c>
      <c r="K2279" s="139">
        <v>9.9000000000000005E-2</v>
      </c>
    </row>
    <row r="2280" spans="1:11" x14ac:dyDescent="0.25">
      <c r="A2280" s="138" t="s">
        <v>1510</v>
      </c>
      <c r="B2280" s="138" t="s">
        <v>1511</v>
      </c>
      <c r="C2280" s="138" t="s">
        <v>196</v>
      </c>
      <c r="D2280" s="138" t="s">
        <v>1496</v>
      </c>
      <c r="E2280" s="138" t="s">
        <v>1354</v>
      </c>
      <c r="F2280" s="138"/>
      <c r="G2280" s="138" t="s">
        <v>1487</v>
      </c>
      <c r="H2280" s="138"/>
      <c r="I2280" s="138" t="s">
        <v>990</v>
      </c>
      <c r="J2280" s="138">
        <v>2020</v>
      </c>
      <c r="K2280" s="139">
        <v>0.9</v>
      </c>
    </row>
    <row r="2281" spans="1:11" x14ac:dyDescent="0.25">
      <c r="A2281" s="138" t="s">
        <v>1510</v>
      </c>
      <c r="B2281" s="138" t="s">
        <v>1511</v>
      </c>
      <c r="C2281" s="138" t="s">
        <v>196</v>
      </c>
      <c r="D2281" s="138" t="s">
        <v>1496</v>
      </c>
      <c r="E2281" s="138" t="s">
        <v>1354</v>
      </c>
      <c r="F2281" s="138"/>
      <c r="G2281" s="138" t="s">
        <v>1487</v>
      </c>
      <c r="H2281" s="138"/>
      <c r="I2281" s="138" t="s">
        <v>990</v>
      </c>
      <c r="J2281" s="138">
        <v>2050</v>
      </c>
      <c r="K2281" s="139">
        <v>0.9</v>
      </c>
    </row>
    <row r="2282" spans="1:11" x14ac:dyDescent="0.25">
      <c r="A2282" s="138" t="s">
        <v>1510</v>
      </c>
      <c r="B2282" s="138" t="s">
        <v>1511</v>
      </c>
      <c r="C2282" s="138" t="s">
        <v>196</v>
      </c>
      <c r="D2282" s="138" t="s">
        <v>1496</v>
      </c>
      <c r="E2282" s="138" t="s">
        <v>1354</v>
      </c>
      <c r="F2282" s="138"/>
      <c r="G2282" s="138" t="s">
        <v>1487</v>
      </c>
      <c r="H2282" s="138"/>
      <c r="I2282" s="138" t="s">
        <v>991</v>
      </c>
      <c r="J2282" s="138">
        <v>2020</v>
      </c>
      <c r="K2282" s="139">
        <v>1.1000000000000001</v>
      </c>
    </row>
    <row r="2283" spans="1:11" x14ac:dyDescent="0.25">
      <c r="A2283" s="138" t="s">
        <v>1510</v>
      </c>
      <c r="B2283" s="138" t="s">
        <v>1511</v>
      </c>
      <c r="C2283" s="138" t="s">
        <v>196</v>
      </c>
      <c r="D2283" s="138" t="s">
        <v>1496</v>
      </c>
      <c r="E2283" s="138" t="s">
        <v>1354</v>
      </c>
      <c r="F2283" s="138"/>
      <c r="G2283" s="138" t="s">
        <v>1487</v>
      </c>
      <c r="H2283" s="138"/>
      <c r="I2283" s="138" t="s">
        <v>991</v>
      </c>
      <c r="J2283" s="138">
        <v>2050</v>
      </c>
      <c r="K2283" s="139">
        <v>1.1000000000000001</v>
      </c>
    </row>
    <row r="2284" spans="1:11" x14ac:dyDescent="0.25">
      <c r="A2284" s="138" t="s">
        <v>1510</v>
      </c>
      <c r="B2284" s="138" t="s">
        <v>1511</v>
      </c>
      <c r="C2284" s="138" t="s">
        <v>196</v>
      </c>
      <c r="D2284" s="138" t="s">
        <v>1496</v>
      </c>
      <c r="E2284" s="138" t="s">
        <v>1354</v>
      </c>
      <c r="F2284" s="138"/>
      <c r="G2284" s="138" t="s">
        <v>1487</v>
      </c>
      <c r="H2284" s="138"/>
      <c r="I2284" s="138" t="s">
        <v>195</v>
      </c>
      <c r="J2284" s="138">
        <v>2015</v>
      </c>
      <c r="K2284" s="139">
        <v>9.2399999999999996E-2</v>
      </c>
    </row>
    <row r="2285" spans="1:11" x14ac:dyDescent="0.25">
      <c r="A2285" s="138" t="s">
        <v>1510</v>
      </c>
      <c r="B2285" s="138" t="s">
        <v>1511</v>
      </c>
      <c r="C2285" s="138" t="s">
        <v>196</v>
      </c>
      <c r="D2285" s="138" t="s">
        <v>1496</v>
      </c>
      <c r="E2285" s="138" t="s">
        <v>1354</v>
      </c>
      <c r="F2285" s="138"/>
      <c r="G2285" s="138" t="s">
        <v>1487</v>
      </c>
      <c r="H2285" s="138"/>
      <c r="I2285" s="138" t="s">
        <v>195</v>
      </c>
      <c r="J2285" s="138">
        <v>2020</v>
      </c>
      <c r="K2285" s="139">
        <v>9.2399999999999996E-2</v>
      </c>
    </row>
    <row r="2286" spans="1:11" x14ac:dyDescent="0.25">
      <c r="A2286" s="138" t="s">
        <v>1510</v>
      </c>
      <c r="B2286" s="138" t="s">
        <v>1511</v>
      </c>
      <c r="C2286" s="138" t="s">
        <v>196</v>
      </c>
      <c r="D2286" s="138" t="s">
        <v>1496</v>
      </c>
      <c r="E2286" s="138" t="s">
        <v>1354</v>
      </c>
      <c r="F2286" s="138"/>
      <c r="G2286" s="138" t="s">
        <v>1487</v>
      </c>
      <c r="H2286" s="138"/>
      <c r="I2286" s="138" t="s">
        <v>195</v>
      </c>
      <c r="J2286" s="138">
        <v>2030</v>
      </c>
      <c r="K2286" s="139">
        <v>9.2399999999999996E-2</v>
      </c>
    </row>
    <row r="2287" spans="1:11" x14ac:dyDescent="0.25">
      <c r="A2287" s="138" t="s">
        <v>1510</v>
      </c>
      <c r="B2287" s="138" t="s">
        <v>1511</v>
      </c>
      <c r="C2287" s="138" t="s">
        <v>196</v>
      </c>
      <c r="D2287" s="138" t="s">
        <v>1496</v>
      </c>
      <c r="E2287" s="138" t="s">
        <v>1354</v>
      </c>
      <c r="F2287" s="138"/>
      <c r="G2287" s="138" t="s">
        <v>1487</v>
      </c>
      <c r="H2287" s="138"/>
      <c r="I2287" s="138" t="s">
        <v>195</v>
      </c>
      <c r="J2287" s="138">
        <v>2040</v>
      </c>
      <c r="K2287" s="139">
        <v>9.2399999999999996E-2</v>
      </c>
    </row>
    <row r="2288" spans="1:11" x14ac:dyDescent="0.25">
      <c r="A2288" s="138" t="s">
        <v>1510</v>
      </c>
      <c r="B2288" s="138" t="s">
        <v>1511</v>
      </c>
      <c r="C2288" s="138" t="s">
        <v>196</v>
      </c>
      <c r="D2288" s="138" t="s">
        <v>1496</v>
      </c>
      <c r="E2288" s="138" t="s">
        <v>1354</v>
      </c>
      <c r="F2288" s="138"/>
      <c r="G2288" s="138" t="s">
        <v>1487</v>
      </c>
      <c r="H2288" s="138"/>
      <c r="I2288" s="138" t="s">
        <v>195</v>
      </c>
      <c r="J2288" s="138">
        <v>2050</v>
      </c>
      <c r="K2288" s="139">
        <v>9.2399999999999996E-2</v>
      </c>
    </row>
    <row r="2289" spans="1:11" x14ac:dyDescent="0.25">
      <c r="A2289" s="138" t="s">
        <v>1510</v>
      </c>
      <c r="B2289" s="138" t="s">
        <v>1511</v>
      </c>
      <c r="C2289" s="138" t="s">
        <v>196</v>
      </c>
      <c r="D2289" s="138" t="s">
        <v>1497</v>
      </c>
      <c r="E2289" s="138" t="s">
        <v>1354</v>
      </c>
      <c r="F2289" s="138"/>
      <c r="G2289" s="138" t="s">
        <v>1487</v>
      </c>
      <c r="H2289" s="138"/>
      <c r="I2289" s="138" t="s">
        <v>990</v>
      </c>
      <c r="J2289" s="138">
        <v>2020</v>
      </c>
      <c r="K2289" s="139">
        <v>0.9</v>
      </c>
    </row>
    <row r="2290" spans="1:11" x14ac:dyDescent="0.25">
      <c r="A2290" s="138" t="s">
        <v>1510</v>
      </c>
      <c r="B2290" s="138" t="s">
        <v>1511</v>
      </c>
      <c r="C2290" s="138" t="s">
        <v>196</v>
      </c>
      <c r="D2290" s="138" t="s">
        <v>1497</v>
      </c>
      <c r="E2290" s="138" t="s">
        <v>1354</v>
      </c>
      <c r="F2290" s="138"/>
      <c r="G2290" s="138" t="s">
        <v>1487</v>
      </c>
      <c r="H2290" s="138"/>
      <c r="I2290" s="138" t="s">
        <v>990</v>
      </c>
      <c r="J2290" s="138">
        <v>2050</v>
      </c>
      <c r="K2290" s="139">
        <v>0.9</v>
      </c>
    </row>
    <row r="2291" spans="1:11" x14ac:dyDescent="0.25">
      <c r="A2291" s="138" t="s">
        <v>1510</v>
      </c>
      <c r="B2291" s="138" t="s">
        <v>1511</v>
      </c>
      <c r="C2291" s="138" t="s">
        <v>196</v>
      </c>
      <c r="D2291" s="138" t="s">
        <v>1497</v>
      </c>
      <c r="E2291" s="138" t="s">
        <v>1354</v>
      </c>
      <c r="F2291" s="138"/>
      <c r="G2291" s="138" t="s">
        <v>1487</v>
      </c>
      <c r="H2291" s="138"/>
      <c r="I2291" s="138" t="s">
        <v>991</v>
      </c>
      <c r="J2291" s="138">
        <v>2020</v>
      </c>
      <c r="K2291" s="139">
        <v>1.1000000000000001</v>
      </c>
    </row>
    <row r="2292" spans="1:11" x14ac:dyDescent="0.25">
      <c r="A2292" s="138" t="s">
        <v>1510</v>
      </c>
      <c r="B2292" s="138" t="s">
        <v>1511</v>
      </c>
      <c r="C2292" s="138" t="s">
        <v>196</v>
      </c>
      <c r="D2292" s="138" t="s">
        <v>1497</v>
      </c>
      <c r="E2292" s="138" t="s">
        <v>1354</v>
      </c>
      <c r="F2292" s="138"/>
      <c r="G2292" s="138" t="s">
        <v>1487</v>
      </c>
      <c r="H2292" s="138"/>
      <c r="I2292" s="138" t="s">
        <v>991</v>
      </c>
      <c r="J2292" s="138">
        <v>2050</v>
      </c>
      <c r="K2292" s="139">
        <v>1.1000000000000001</v>
      </c>
    </row>
    <row r="2293" spans="1:11" x14ac:dyDescent="0.25">
      <c r="A2293" s="138" t="s">
        <v>1510</v>
      </c>
      <c r="B2293" s="138" t="s">
        <v>1511</v>
      </c>
      <c r="C2293" s="138" t="s">
        <v>196</v>
      </c>
      <c r="D2293" s="138" t="s">
        <v>1497</v>
      </c>
      <c r="E2293" s="138" t="s">
        <v>1354</v>
      </c>
      <c r="F2293" s="138"/>
      <c r="G2293" s="138" t="s">
        <v>1487</v>
      </c>
      <c r="H2293" s="138"/>
      <c r="I2293" s="138" t="s">
        <v>195</v>
      </c>
      <c r="J2293" s="138">
        <v>2015</v>
      </c>
      <c r="K2293" s="139">
        <v>6.5100000000000005E-2</v>
      </c>
    </row>
    <row r="2294" spans="1:11" x14ac:dyDescent="0.25">
      <c r="A2294" s="138" t="s">
        <v>1510</v>
      </c>
      <c r="B2294" s="138" t="s">
        <v>1511</v>
      </c>
      <c r="C2294" s="138" t="s">
        <v>196</v>
      </c>
      <c r="D2294" s="138" t="s">
        <v>1497</v>
      </c>
      <c r="E2294" s="138" t="s">
        <v>1354</v>
      </c>
      <c r="F2294" s="138"/>
      <c r="G2294" s="138" t="s">
        <v>1487</v>
      </c>
      <c r="H2294" s="138"/>
      <c r="I2294" s="138" t="s">
        <v>195</v>
      </c>
      <c r="J2294" s="138">
        <v>2020</v>
      </c>
      <c r="K2294" s="139">
        <v>6.5100000000000005E-2</v>
      </c>
    </row>
    <row r="2295" spans="1:11" x14ac:dyDescent="0.25">
      <c r="A2295" s="138" t="s">
        <v>1510</v>
      </c>
      <c r="B2295" s="138" t="s">
        <v>1511</v>
      </c>
      <c r="C2295" s="138" t="s">
        <v>196</v>
      </c>
      <c r="D2295" s="138" t="s">
        <v>1497</v>
      </c>
      <c r="E2295" s="138" t="s">
        <v>1354</v>
      </c>
      <c r="F2295" s="138"/>
      <c r="G2295" s="138" t="s">
        <v>1487</v>
      </c>
      <c r="H2295" s="138"/>
      <c r="I2295" s="138" t="s">
        <v>195</v>
      </c>
      <c r="J2295" s="138">
        <v>2030</v>
      </c>
      <c r="K2295" s="139">
        <v>6.5100000000000005E-2</v>
      </c>
    </row>
    <row r="2296" spans="1:11" x14ac:dyDescent="0.25">
      <c r="A2296" s="138" t="s">
        <v>1510</v>
      </c>
      <c r="B2296" s="138" t="s">
        <v>1511</v>
      </c>
      <c r="C2296" s="138" t="s">
        <v>196</v>
      </c>
      <c r="D2296" s="138" t="s">
        <v>1497</v>
      </c>
      <c r="E2296" s="138" t="s">
        <v>1354</v>
      </c>
      <c r="F2296" s="138"/>
      <c r="G2296" s="138" t="s">
        <v>1487</v>
      </c>
      <c r="H2296" s="138"/>
      <c r="I2296" s="138" t="s">
        <v>195</v>
      </c>
      <c r="J2296" s="138">
        <v>2040</v>
      </c>
      <c r="K2296" s="139">
        <v>6.5100000000000005E-2</v>
      </c>
    </row>
    <row r="2297" spans="1:11" x14ac:dyDescent="0.25">
      <c r="A2297" s="138" t="s">
        <v>1510</v>
      </c>
      <c r="B2297" s="138" t="s">
        <v>1511</v>
      </c>
      <c r="C2297" s="138" t="s">
        <v>196</v>
      </c>
      <c r="D2297" s="138" t="s">
        <v>1497</v>
      </c>
      <c r="E2297" s="138" t="s">
        <v>1354</v>
      </c>
      <c r="F2297" s="138"/>
      <c r="G2297" s="138" t="s">
        <v>1487</v>
      </c>
      <c r="H2297" s="138"/>
      <c r="I2297" s="138" t="s">
        <v>195</v>
      </c>
      <c r="J2297" s="138">
        <v>2050</v>
      </c>
      <c r="K2297" s="139">
        <v>6.5100000000000005E-2</v>
      </c>
    </row>
    <row r="2298" spans="1:11" x14ac:dyDescent="0.25">
      <c r="A2298" s="138" t="s">
        <v>1510</v>
      </c>
      <c r="B2298" s="138" t="s">
        <v>1511</v>
      </c>
      <c r="C2298" s="138" t="s">
        <v>196</v>
      </c>
      <c r="D2298" s="138" t="s">
        <v>1498</v>
      </c>
      <c r="E2298" s="138" t="s">
        <v>1489</v>
      </c>
      <c r="F2298" s="138"/>
      <c r="G2298" s="138" t="s">
        <v>1512</v>
      </c>
      <c r="H2298" s="138" t="s">
        <v>1513</v>
      </c>
      <c r="I2298" s="138" t="s">
        <v>990</v>
      </c>
      <c r="J2298" s="138">
        <v>2020</v>
      </c>
      <c r="K2298" s="139">
        <v>0.9</v>
      </c>
    </row>
    <row r="2299" spans="1:11" x14ac:dyDescent="0.25">
      <c r="A2299" s="138" t="s">
        <v>1510</v>
      </c>
      <c r="B2299" s="138" t="s">
        <v>1511</v>
      </c>
      <c r="C2299" s="138" t="s">
        <v>196</v>
      </c>
      <c r="D2299" s="138" t="s">
        <v>1498</v>
      </c>
      <c r="E2299" s="138" t="s">
        <v>1489</v>
      </c>
      <c r="F2299" s="138"/>
      <c r="G2299" s="138" t="s">
        <v>1512</v>
      </c>
      <c r="H2299" s="138" t="s">
        <v>1513</v>
      </c>
      <c r="I2299" s="138" t="s">
        <v>990</v>
      </c>
      <c r="J2299" s="138">
        <v>2050</v>
      </c>
      <c r="K2299" s="139">
        <v>0.9</v>
      </c>
    </row>
    <row r="2300" spans="1:11" x14ac:dyDescent="0.25">
      <c r="A2300" s="138" t="s">
        <v>1510</v>
      </c>
      <c r="B2300" s="138" t="s">
        <v>1511</v>
      </c>
      <c r="C2300" s="138" t="s">
        <v>196</v>
      </c>
      <c r="D2300" s="138" t="s">
        <v>1498</v>
      </c>
      <c r="E2300" s="138" t="s">
        <v>1489</v>
      </c>
      <c r="F2300" s="138"/>
      <c r="G2300" s="138" t="s">
        <v>1512</v>
      </c>
      <c r="H2300" s="138" t="s">
        <v>1513</v>
      </c>
      <c r="I2300" s="138" t="s">
        <v>991</v>
      </c>
      <c r="J2300" s="138">
        <v>2020</v>
      </c>
      <c r="K2300" s="139">
        <v>1.1000000000000001</v>
      </c>
    </row>
    <row r="2301" spans="1:11" x14ac:dyDescent="0.25">
      <c r="A2301" s="138" t="s">
        <v>1510</v>
      </c>
      <c r="B2301" s="138" t="s">
        <v>1511</v>
      </c>
      <c r="C2301" s="138" t="s">
        <v>196</v>
      </c>
      <c r="D2301" s="138" t="s">
        <v>1498</v>
      </c>
      <c r="E2301" s="138" t="s">
        <v>1489</v>
      </c>
      <c r="F2301" s="138"/>
      <c r="G2301" s="138" t="s">
        <v>1512</v>
      </c>
      <c r="H2301" s="138" t="s">
        <v>1513</v>
      </c>
      <c r="I2301" s="138" t="s">
        <v>991</v>
      </c>
      <c r="J2301" s="138">
        <v>2050</v>
      </c>
      <c r="K2301" s="139">
        <v>1.1000000000000001</v>
      </c>
    </row>
    <row r="2302" spans="1:11" x14ac:dyDescent="0.25">
      <c r="A2302" s="138" t="s">
        <v>1510</v>
      </c>
      <c r="B2302" s="138" t="s">
        <v>1511</v>
      </c>
      <c r="C2302" s="138" t="s">
        <v>196</v>
      </c>
      <c r="D2302" s="138" t="s">
        <v>1498</v>
      </c>
      <c r="E2302" s="138" t="s">
        <v>1489</v>
      </c>
      <c r="F2302" s="138"/>
      <c r="G2302" s="138" t="s">
        <v>1512</v>
      </c>
      <c r="H2302" s="138" t="s">
        <v>1513</v>
      </c>
      <c r="I2302" s="138" t="s">
        <v>195</v>
      </c>
      <c r="J2302" s="138">
        <v>2015</v>
      </c>
      <c r="K2302" s="139">
        <v>0.11899999999999999</v>
      </c>
    </row>
    <row r="2303" spans="1:11" x14ac:dyDescent="0.25">
      <c r="A2303" s="138" t="s">
        <v>1510</v>
      </c>
      <c r="B2303" s="138" t="s">
        <v>1511</v>
      </c>
      <c r="C2303" s="138" t="s">
        <v>196</v>
      </c>
      <c r="D2303" s="138" t="s">
        <v>1498</v>
      </c>
      <c r="E2303" s="138" t="s">
        <v>1489</v>
      </c>
      <c r="F2303" s="138"/>
      <c r="G2303" s="138" t="s">
        <v>1512</v>
      </c>
      <c r="H2303" s="138" t="s">
        <v>1513</v>
      </c>
      <c r="I2303" s="138" t="s">
        <v>195</v>
      </c>
      <c r="J2303" s="138">
        <v>2020</v>
      </c>
      <c r="K2303" s="139">
        <v>0.11899999999999999</v>
      </c>
    </row>
    <row r="2304" spans="1:11" x14ac:dyDescent="0.25">
      <c r="A2304" s="138" t="s">
        <v>1510</v>
      </c>
      <c r="B2304" s="138" t="s">
        <v>1511</v>
      </c>
      <c r="C2304" s="138" t="s">
        <v>196</v>
      </c>
      <c r="D2304" s="138" t="s">
        <v>1498</v>
      </c>
      <c r="E2304" s="138" t="s">
        <v>1489</v>
      </c>
      <c r="F2304" s="138"/>
      <c r="G2304" s="138" t="s">
        <v>1512</v>
      </c>
      <c r="H2304" s="138" t="s">
        <v>1513</v>
      </c>
      <c r="I2304" s="138" t="s">
        <v>195</v>
      </c>
      <c r="J2304" s="138">
        <v>2030</v>
      </c>
      <c r="K2304" s="139">
        <v>0.11899999999999999</v>
      </c>
    </row>
    <row r="2305" spans="1:11" x14ac:dyDescent="0.25">
      <c r="A2305" s="138" t="s">
        <v>1510</v>
      </c>
      <c r="B2305" s="138" t="s">
        <v>1511</v>
      </c>
      <c r="C2305" s="138" t="s">
        <v>196</v>
      </c>
      <c r="D2305" s="138" t="s">
        <v>1498</v>
      </c>
      <c r="E2305" s="138" t="s">
        <v>1489</v>
      </c>
      <c r="F2305" s="138"/>
      <c r="G2305" s="138" t="s">
        <v>1512</v>
      </c>
      <c r="H2305" s="138" t="s">
        <v>1513</v>
      </c>
      <c r="I2305" s="138" t="s">
        <v>195</v>
      </c>
      <c r="J2305" s="138">
        <v>2040</v>
      </c>
      <c r="K2305" s="139">
        <v>0.11899999999999999</v>
      </c>
    </row>
    <row r="2306" spans="1:11" x14ac:dyDescent="0.25">
      <c r="A2306" s="138" t="s">
        <v>1510</v>
      </c>
      <c r="B2306" s="138" t="s">
        <v>1511</v>
      </c>
      <c r="C2306" s="138" t="s">
        <v>196</v>
      </c>
      <c r="D2306" s="138" t="s">
        <v>1498</v>
      </c>
      <c r="E2306" s="138" t="s">
        <v>1489</v>
      </c>
      <c r="F2306" s="138"/>
      <c r="G2306" s="138" t="s">
        <v>1512</v>
      </c>
      <c r="H2306" s="138" t="s">
        <v>1513</v>
      </c>
      <c r="I2306" s="138" t="s">
        <v>195</v>
      </c>
      <c r="J2306" s="138">
        <v>2050</v>
      </c>
      <c r="K2306" s="139">
        <v>0.11899999999999999</v>
      </c>
    </row>
    <row r="2307" spans="1:11" x14ac:dyDescent="0.25">
      <c r="A2307" s="138" t="s">
        <v>1510</v>
      </c>
      <c r="B2307" s="138" t="s">
        <v>1511</v>
      </c>
      <c r="C2307" s="138" t="s">
        <v>196</v>
      </c>
      <c r="D2307" s="138" t="s">
        <v>355</v>
      </c>
      <c r="E2307" s="138" t="s">
        <v>1295</v>
      </c>
      <c r="F2307" s="138"/>
      <c r="G2307" s="138"/>
      <c r="H2307" s="138"/>
      <c r="I2307" s="138" t="s">
        <v>195</v>
      </c>
      <c r="J2307" s="138">
        <v>2015</v>
      </c>
      <c r="K2307" s="139">
        <v>2</v>
      </c>
    </row>
    <row r="2308" spans="1:11" x14ac:dyDescent="0.25">
      <c r="A2308" s="138" t="s">
        <v>1510</v>
      </c>
      <c r="B2308" s="138" t="s">
        <v>1511</v>
      </c>
      <c r="C2308" s="138" t="s">
        <v>196</v>
      </c>
      <c r="D2308" s="138" t="s">
        <v>355</v>
      </c>
      <c r="E2308" s="138" t="s">
        <v>1295</v>
      </c>
      <c r="F2308" s="138"/>
      <c r="G2308" s="138"/>
      <c r="H2308" s="138"/>
      <c r="I2308" s="138" t="s">
        <v>195</v>
      </c>
      <c r="J2308" s="138">
        <v>2020</v>
      </c>
      <c r="K2308" s="139">
        <v>2</v>
      </c>
    </row>
    <row r="2309" spans="1:11" x14ac:dyDescent="0.25">
      <c r="A2309" s="138" t="s">
        <v>1510</v>
      </c>
      <c r="B2309" s="138" t="s">
        <v>1511</v>
      </c>
      <c r="C2309" s="138" t="s">
        <v>196</v>
      </c>
      <c r="D2309" s="138" t="s">
        <v>355</v>
      </c>
      <c r="E2309" s="138" t="s">
        <v>1295</v>
      </c>
      <c r="F2309" s="138"/>
      <c r="G2309" s="138"/>
      <c r="H2309" s="138"/>
      <c r="I2309" s="138" t="s">
        <v>195</v>
      </c>
      <c r="J2309" s="138">
        <v>2030</v>
      </c>
      <c r="K2309" s="139">
        <v>2</v>
      </c>
    </row>
    <row r="2310" spans="1:11" x14ac:dyDescent="0.25">
      <c r="A2310" s="138" t="s">
        <v>1510</v>
      </c>
      <c r="B2310" s="138" t="s">
        <v>1511</v>
      </c>
      <c r="C2310" s="138" t="s">
        <v>196</v>
      </c>
      <c r="D2310" s="138" t="s">
        <v>355</v>
      </c>
      <c r="E2310" s="138" t="s">
        <v>1295</v>
      </c>
      <c r="F2310" s="138"/>
      <c r="G2310" s="138"/>
      <c r="H2310" s="138"/>
      <c r="I2310" s="138" t="s">
        <v>195</v>
      </c>
      <c r="J2310" s="138">
        <v>2040</v>
      </c>
      <c r="K2310" s="139">
        <v>2</v>
      </c>
    </row>
    <row r="2311" spans="1:11" x14ac:dyDescent="0.25">
      <c r="A2311" s="138" t="s">
        <v>1510</v>
      </c>
      <c r="B2311" s="138" t="s">
        <v>1511</v>
      </c>
      <c r="C2311" s="138" t="s">
        <v>196</v>
      </c>
      <c r="D2311" s="138" t="s">
        <v>355</v>
      </c>
      <c r="E2311" s="138" t="s">
        <v>1295</v>
      </c>
      <c r="F2311" s="138"/>
      <c r="G2311" s="138"/>
      <c r="H2311" s="138"/>
      <c r="I2311" s="138" t="s">
        <v>195</v>
      </c>
      <c r="J2311" s="138">
        <v>2050</v>
      </c>
      <c r="K2311" s="139">
        <v>2</v>
      </c>
    </row>
    <row r="2312" spans="1:11" x14ac:dyDescent="0.25">
      <c r="A2312" s="138" t="s">
        <v>1510</v>
      </c>
      <c r="B2312" s="138" t="s">
        <v>1511</v>
      </c>
      <c r="C2312" s="138" t="s">
        <v>196</v>
      </c>
      <c r="D2312" s="138" t="s">
        <v>216</v>
      </c>
      <c r="E2312" s="138" t="s">
        <v>203</v>
      </c>
      <c r="F2312" s="138"/>
      <c r="G2312" s="138"/>
      <c r="H2312" s="138"/>
      <c r="I2312" s="138" t="s">
        <v>195</v>
      </c>
      <c r="J2312" s="138">
        <v>2015</v>
      </c>
      <c r="K2312" s="139">
        <v>25</v>
      </c>
    </row>
    <row r="2313" spans="1:11" x14ac:dyDescent="0.25">
      <c r="A2313" s="138" t="s">
        <v>1510</v>
      </c>
      <c r="B2313" s="138" t="s">
        <v>1511</v>
      </c>
      <c r="C2313" s="138" t="s">
        <v>196</v>
      </c>
      <c r="D2313" s="138" t="s">
        <v>216</v>
      </c>
      <c r="E2313" s="138" t="s">
        <v>203</v>
      </c>
      <c r="F2313" s="138"/>
      <c r="G2313" s="138"/>
      <c r="H2313" s="138"/>
      <c r="I2313" s="138" t="s">
        <v>195</v>
      </c>
      <c r="J2313" s="138">
        <v>2020</v>
      </c>
      <c r="K2313" s="139">
        <v>25</v>
      </c>
    </row>
    <row r="2314" spans="1:11" x14ac:dyDescent="0.25">
      <c r="A2314" s="138" t="s">
        <v>1510</v>
      </c>
      <c r="B2314" s="138" t="s">
        <v>1511</v>
      </c>
      <c r="C2314" s="138" t="s">
        <v>196</v>
      </c>
      <c r="D2314" s="138" t="s">
        <v>216</v>
      </c>
      <c r="E2314" s="138" t="s">
        <v>203</v>
      </c>
      <c r="F2314" s="138"/>
      <c r="G2314" s="138"/>
      <c r="H2314" s="138"/>
      <c r="I2314" s="138" t="s">
        <v>195</v>
      </c>
      <c r="J2314" s="138">
        <v>2030</v>
      </c>
      <c r="K2314" s="139">
        <v>25</v>
      </c>
    </row>
    <row r="2315" spans="1:11" x14ac:dyDescent="0.25">
      <c r="A2315" s="138" t="s">
        <v>1510</v>
      </c>
      <c r="B2315" s="138" t="s">
        <v>1511</v>
      </c>
      <c r="C2315" s="138" t="s">
        <v>196</v>
      </c>
      <c r="D2315" s="138" t="s">
        <v>216</v>
      </c>
      <c r="E2315" s="138" t="s">
        <v>203</v>
      </c>
      <c r="F2315" s="138"/>
      <c r="G2315" s="138"/>
      <c r="H2315" s="138"/>
      <c r="I2315" s="138" t="s">
        <v>195</v>
      </c>
      <c r="J2315" s="138">
        <v>2040</v>
      </c>
      <c r="K2315" s="139">
        <v>25</v>
      </c>
    </row>
    <row r="2316" spans="1:11" x14ac:dyDescent="0.25">
      <c r="A2316" s="138" t="s">
        <v>1510</v>
      </c>
      <c r="B2316" s="138" t="s">
        <v>1511</v>
      </c>
      <c r="C2316" s="138" t="s">
        <v>196</v>
      </c>
      <c r="D2316" s="138" t="s">
        <v>216</v>
      </c>
      <c r="E2316" s="138" t="s">
        <v>203</v>
      </c>
      <c r="F2316" s="138"/>
      <c r="G2316" s="138"/>
      <c r="H2316" s="138"/>
      <c r="I2316" s="138" t="s">
        <v>195</v>
      </c>
      <c r="J2316" s="138">
        <v>2050</v>
      </c>
      <c r="K2316" s="139">
        <v>25</v>
      </c>
    </row>
    <row r="2317" spans="1:11" x14ac:dyDescent="0.25">
      <c r="A2317" s="138" t="s">
        <v>1510</v>
      </c>
      <c r="B2317" s="138" t="s">
        <v>1511</v>
      </c>
      <c r="C2317" s="138" t="s">
        <v>196</v>
      </c>
      <c r="D2317" s="138" t="s">
        <v>1518</v>
      </c>
      <c r="E2317" s="138" t="s">
        <v>1222</v>
      </c>
      <c r="F2317" s="138"/>
      <c r="G2317" s="138" t="s">
        <v>1364</v>
      </c>
      <c r="H2317" s="138"/>
      <c r="I2317" s="138" t="s">
        <v>990</v>
      </c>
      <c r="J2317" s="138">
        <v>2020</v>
      </c>
      <c r="K2317" s="139">
        <v>0.5</v>
      </c>
    </row>
    <row r="2318" spans="1:11" x14ac:dyDescent="0.25">
      <c r="A2318" s="138" t="s">
        <v>1510</v>
      </c>
      <c r="B2318" s="138" t="s">
        <v>1511</v>
      </c>
      <c r="C2318" s="138" t="s">
        <v>196</v>
      </c>
      <c r="D2318" s="138" t="s">
        <v>1518</v>
      </c>
      <c r="E2318" s="138" t="s">
        <v>1222</v>
      </c>
      <c r="F2318" s="138"/>
      <c r="G2318" s="138" t="s">
        <v>1364</v>
      </c>
      <c r="H2318" s="138"/>
      <c r="I2318" s="138" t="s">
        <v>990</v>
      </c>
      <c r="J2318" s="138">
        <v>2050</v>
      </c>
      <c r="K2318" s="139">
        <v>0.5</v>
      </c>
    </row>
    <row r="2319" spans="1:11" x14ac:dyDescent="0.25">
      <c r="A2319" s="138" t="s">
        <v>1510</v>
      </c>
      <c r="B2319" s="138" t="s">
        <v>1511</v>
      </c>
      <c r="C2319" s="138" t="s">
        <v>196</v>
      </c>
      <c r="D2319" s="138" t="s">
        <v>1518</v>
      </c>
      <c r="E2319" s="138" t="s">
        <v>1222</v>
      </c>
      <c r="F2319" s="138"/>
      <c r="G2319" s="138" t="s">
        <v>1364</v>
      </c>
      <c r="H2319" s="138"/>
      <c r="I2319" s="138" t="s">
        <v>991</v>
      </c>
      <c r="J2319" s="138">
        <v>2020</v>
      </c>
      <c r="K2319" s="139">
        <v>2</v>
      </c>
    </row>
    <row r="2320" spans="1:11" x14ac:dyDescent="0.25">
      <c r="A2320" s="138" t="s">
        <v>1510</v>
      </c>
      <c r="B2320" s="138" t="s">
        <v>1511</v>
      </c>
      <c r="C2320" s="138" t="s">
        <v>196</v>
      </c>
      <c r="D2320" s="138" t="s">
        <v>1518</v>
      </c>
      <c r="E2320" s="138" t="s">
        <v>1222</v>
      </c>
      <c r="F2320" s="138"/>
      <c r="G2320" s="138" t="s">
        <v>1364</v>
      </c>
      <c r="H2320" s="138"/>
      <c r="I2320" s="138" t="s">
        <v>991</v>
      </c>
      <c r="J2320" s="138">
        <v>2050</v>
      </c>
      <c r="K2320" s="139">
        <v>1</v>
      </c>
    </row>
    <row r="2321" spans="1:11" x14ac:dyDescent="0.25">
      <c r="A2321" s="138" t="s">
        <v>1510</v>
      </c>
      <c r="B2321" s="138" t="s">
        <v>1511</v>
      </c>
      <c r="C2321" s="138" t="s">
        <v>196</v>
      </c>
      <c r="D2321" s="138" t="s">
        <v>1518</v>
      </c>
      <c r="E2321" s="138" t="s">
        <v>1222</v>
      </c>
      <c r="F2321" s="138"/>
      <c r="G2321" s="138" t="s">
        <v>1364</v>
      </c>
      <c r="H2321" s="138"/>
      <c r="I2321" s="138" t="s">
        <v>195</v>
      </c>
      <c r="J2321" s="138">
        <v>2015</v>
      </c>
      <c r="K2321" s="139">
        <v>580</v>
      </c>
    </row>
    <row r="2322" spans="1:11" x14ac:dyDescent="0.25">
      <c r="A2322" s="138" t="s">
        <v>1510</v>
      </c>
      <c r="B2322" s="138" t="s">
        <v>1511</v>
      </c>
      <c r="C2322" s="138" t="s">
        <v>196</v>
      </c>
      <c r="D2322" s="138" t="s">
        <v>1518</v>
      </c>
      <c r="E2322" s="138" t="s">
        <v>1222</v>
      </c>
      <c r="F2322" s="138"/>
      <c r="G2322" s="138" t="s">
        <v>1364</v>
      </c>
      <c r="H2322" s="138"/>
      <c r="I2322" s="138" t="s">
        <v>195</v>
      </c>
      <c r="J2322" s="138">
        <v>2020</v>
      </c>
      <c r="K2322" s="139">
        <v>580</v>
      </c>
    </row>
    <row r="2323" spans="1:11" x14ac:dyDescent="0.25">
      <c r="A2323" s="138" t="s">
        <v>1510</v>
      </c>
      <c r="B2323" s="138" t="s">
        <v>1511</v>
      </c>
      <c r="C2323" s="138" t="s">
        <v>196</v>
      </c>
      <c r="D2323" s="138" t="s">
        <v>1518</v>
      </c>
      <c r="E2323" s="138" t="s">
        <v>1222</v>
      </c>
      <c r="F2323" s="138"/>
      <c r="G2323" s="138" t="s">
        <v>1364</v>
      </c>
      <c r="H2323" s="138"/>
      <c r="I2323" s="138" t="s">
        <v>195</v>
      </c>
      <c r="J2323" s="138">
        <v>2030</v>
      </c>
      <c r="K2323" s="139">
        <v>875</v>
      </c>
    </row>
    <row r="2324" spans="1:11" x14ac:dyDescent="0.25">
      <c r="A2324" s="138" t="s">
        <v>1510</v>
      </c>
      <c r="B2324" s="138" t="s">
        <v>1511</v>
      </c>
      <c r="C2324" s="138" t="s">
        <v>196</v>
      </c>
      <c r="D2324" s="138" t="s">
        <v>1518</v>
      </c>
      <c r="E2324" s="138" t="s">
        <v>1222</v>
      </c>
      <c r="F2324" s="138"/>
      <c r="G2324" s="138" t="s">
        <v>1364</v>
      </c>
      <c r="H2324" s="138"/>
      <c r="I2324" s="138" t="s">
        <v>195</v>
      </c>
      <c r="J2324" s="138">
        <v>2040</v>
      </c>
      <c r="K2324" s="139">
        <v>1020</v>
      </c>
    </row>
    <row r="2325" spans="1:11" x14ac:dyDescent="0.25">
      <c r="A2325" s="138" t="s">
        <v>1510</v>
      </c>
      <c r="B2325" s="138" t="s">
        <v>1511</v>
      </c>
      <c r="C2325" s="138" t="s">
        <v>196</v>
      </c>
      <c r="D2325" s="138" t="s">
        <v>1518</v>
      </c>
      <c r="E2325" s="138" t="s">
        <v>1222</v>
      </c>
      <c r="F2325" s="138"/>
      <c r="G2325" s="138" t="s">
        <v>1364</v>
      </c>
      <c r="H2325" s="138"/>
      <c r="I2325" s="138" t="s">
        <v>195</v>
      </c>
      <c r="J2325" s="138">
        <v>2050</v>
      </c>
      <c r="K2325" s="139">
        <v>1165</v>
      </c>
    </row>
    <row r="2326" spans="1:11" x14ac:dyDescent="0.25">
      <c r="A2326" s="138" t="s">
        <v>1510</v>
      </c>
      <c r="B2326" s="138" t="s">
        <v>1511</v>
      </c>
      <c r="C2326" s="138" t="s">
        <v>196</v>
      </c>
      <c r="D2326" s="138" t="s">
        <v>1499</v>
      </c>
      <c r="E2326" s="138" t="s">
        <v>1360</v>
      </c>
      <c r="F2326" s="138"/>
      <c r="G2326" s="138" t="s">
        <v>1361</v>
      </c>
      <c r="H2326" s="138"/>
      <c r="I2326" s="138" t="s">
        <v>990</v>
      </c>
      <c r="J2326" s="138">
        <v>2020</v>
      </c>
      <c r="K2326" s="139">
        <v>0.5</v>
      </c>
    </row>
    <row r="2327" spans="1:11" x14ac:dyDescent="0.25">
      <c r="A2327" s="138" t="s">
        <v>1510</v>
      </c>
      <c r="B2327" s="138" t="s">
        <v>1511</v>
      </c>
      <c r="C2327" s="138" t="s">
        <v>196</v>
      </c>
      <c r="D2327" s="138" t="s">
        <v>1499</v>
      </c>
      <c r="E2327" s="138" t="s">
        <v>1360</v>
      </c>
      <c r="F2327" s="138"/>
      <c r="G2327" s="138" t="s">
        <v>1361</v>
      </c>
      <c r="H2327" s="138"/>
      <c r="I2327" s="138" t="s">
        <v>990</v>
      </c>
      <c r="J2327" s="138">
        <v>2050</v>
      </c>
      <c r="K2327" s="139">
        <v>0.5</v>
      </c>
    </row>
    <row r="2328" spans="1:11" x14ac:dyDescent="0.25">
      <c r="A2328" s="138" t="s">
        <v>1510</v>
      </c>
      <c r="B2328" s="138" t="s">
        <v>1511</v>
      </c>
      <c r="C2328" s="138" t="s">
        <v>196</v>
      </c>
      <c r="D2328" s="138" t="s">
        <v>1499</v>
      </c>
      <c r="E2328" s="138" t="s">
        <v>1360</v>
      </c>
      <c r="F2328" s="138"/>
      <c r="G2328" s="138" t="s">
        <v>1361</v>
      </c>
      <c r="H2328" s="138"/>
      <c r="I2328" s="138" t="s">
        <v>991</v>
      </c>
      <c r="J2328" s="138">
        <v>2020</v>
      </c>
      <c r="K2328" s="139">
        <v>2</v>
      </c>
    </row>
    <row r="2329" spans="1:11" x14ac:dyDescent="0.25">
      <c r="A2329" s="138" t="s">
        <v>1510</v>
      </c>
      <c r="B2329" s="138" t="s">
        <v>1511</v>
      </c>
      <c r="C2329" s="138" t="s">
        <v>196</v>
      </c>
      <c r="D2329" s="138" t="s">
        <v>1499</v>
      </c>
      <c r="E2329" s="138" t="s">
        <v>1360</v>
      </c>
      <c r="F2329" s="138"/>
      <c r="G2329" s="138" t="s">
        <v>1361</v>
      </c>
      <c r="H2329" s="138"/>
      <c r="I2329" s="138" t="s">
        <v>991</v>
      </c>
      <c r="J2329" s="138">
        <v>2050</v>
      </c>
      <c r="K2329" s="139">
        <v>1</v>
      </c>
    </row>
    <row r="2330" spans="1:11" x14ac:dyDescent="0.25">
      <c r="A2330" s="138" t="s">
        <v>1510</v>
      </c>
      <c r="B2330" s="138" t="s">
        <v>1511</v>
      </c>
      <c r="C2330" s="138" t="s">
        <v>196</v>
      </c>
      <c r="D2330" s="138" t="s">
        <v>1499</v>
      </c>
      <c r="E2330" s="138" t="s">
        <v>1360</v>
      </c>
      <c r="F2330" s="138"/>
      <c r="G2330" s="138" t="s">
        <v>1361</v>
      </c>
      <c r="H2330" s="138"/>
      <c r="I2330" s="138" t="s">
        <v>195</v>
      </c>
      <c r="J2330" s="138">
        <v>2015</v>
      </c>
      <c r="K2330" s="139">
        <v>400</v>
      </c>
    </row>
    <row r="2331" spans="1:11" x14ac:dyDescent="0.25">
      <c r="A2331" s="138" t="s">
        <v>1510</v>
      </c>
      <c r="B2331" s="138" t="s">
        <v>1511</v>
      </c>
      <c r="C2331" s="138" t="s">
        <v>196</v>
      </c>
      <c r="D2331" s="138" t="s">
        <v>1499</v>
      </c>
      <c r="E2331" s="138" t="s">
        <v>1360</v>
      </c>
      <c r="F2331" s="138"/>
      <c r="G2331" s="138" t="s">
        <v>1361</v>
      </c>
      <c r="H2331" s="138"/>
      <c r="I2331" s="138" t="s">
        <v>195</v>
      </c>
      <c r="J2331" s="138">
        <v>2020</v>
      </c>
      <c r="K2331" s="139">
        <v>400</v>
      </c>
    </row>
    <row r="2332" spans="1:11" x14ac:dyDescent="0.25">
      <c r="A2332" s="138" t="s">
        <v>1510</v>
      </c>
      <c r="B2332" s="138" t="s">
        <v>1511</v>
      </c>
      <c r="C2332" s="138" t="s">
        <v>196</v>
      </c>
      <c r="D2332" s="138" t="s">
        <v>1499</v>
      </c>
      <c r="E2332" s="138" t="s">
        <v>1360</v>
      </c>
      <c r="F2332" s="138"/>
      <c r="G2332" s="138" t="s">
        <v>1361</v>
      </c>
      <c r="H2332" s="138"/>
      <c r="I2332" s="138" t="s">
        <v>195</v>
      </c>
      <c r="J2332" s="138">
        <v>2030</v>
      </c>
      <c r="K2332" s="139">
        <v>600</v>
      </c>
    </row>
    <row r="2333" spans="1:11" x14ac:dyDescent="0.25">
      <c r="A2333" s="138" t="s">
        <v>1510</v>
      </c>
      <c r="B2333" s="138" t="s">
        <v>1511</v>
      </c>
      <c r="C2333" s="138" t="s">
        <v>196</v>
      </c>
      <c r="D2333" s="138" t="s">
        <v>1499</v>
      </c>
      <c r="E2333" s="138" t="s">
        <v>1360</v>
      </c>
      <c r="F2333" s="138"/>
      <c r="G2333" s="138" t="s">
        <v>1361</v>
      </c>
      <c r="H2333" s="138"/>
      <c r="I2333" s="138" t="s">
        <v>195</v>
      </c>
      <c r="J2333" s="138">
        <v>2040</v>
      </c>
      <c r="K2333" s="139">
        <v>700</v>
      </c>
    </row>
    <row r="2334" spans="1:11" x14ac:dyDescent="0.25">
      <c r="A2334" s="138" t="s">
        <v>1510</v>
      </c>
      <c r="B2334" s="138" t="s">
        <v>1511</v>
      </c>
      <c r="C2334" s="138" t="s">
        <v>196</v>
      </c>
      <c r="D2334" s="138" t="s">
        <v>1499</v>
      </c>
      <c r="E2334" s="138" t="s">
        <v>1360</v>
      </c>
      <c r="F2334" s="138"/>
      <c r="G2334" s="138" t="s">
        <v>1361</v>
      </c>
      <c r="H2334" s="138"/>
      <c r="I2334" s="138" t="s">
        <v>195</v>
      </c>
      <c r="J2334" s="138">
        <v>2050</v>
      </c>
      <c r="K2334" s="139">
        <v>800</v>
      </c>
    </row>
    <row r="2335" spans="1:11" x14ac:dyDescent="0.25">
      <c r="A2335" s="138" t="s">
        <v>1510</v>
      </c>
      <c r="B2335" s="138" t="s">
        <v>1511</v>
      </c>
      <c r="C2335" s="138" t="s">
        <v>234</v>
      </c>
      <c r="D2335" s="138" t="s">
        <v>1365</v>
      </c>
      <c r="E2335" s="138" t="s">
        <v>1206</v>
      </c>
      <c r="F2335" s="138"/>
      <c r="G2335" s="138"/>
      <c r="H2335" s="138"/>
      <c r="I2335" s="138" t="s">
        <v>195</v>
      </c>
      <c r="J2335" s="138">
        <v>2015</v>
      </c>
      <c r="K2335" s="139">
        <v>75</v>
      </c>
    </row>
    <row r="2336" spans="1:11" x14ac:dyDescent="0.25">
      <c r="A2336" s="138" t="s">
        <v>1510</v>
      </c>
      <c r="B2336" s="138" t="s">
        <v>1511</v>
      </c>
      <c r="C2336" s="138" t="s">
        <v>234</v>
      </c>
      <c r="D2336" s="138" t="s">
        <v>1365</v>
      </c>
      <c r="E2336" s="138" t="s">
        <v>1206</v>
      </c>
      <c r="F2336" s="138"/>
      <c r="G2336" s="138"/>
      <c r="H2336" s="138"/>
      <c r="I2336" s="138" t="s">
        <v>195</v>
      </c>
      <c r="J2336" s="138">
        <v>2020</v>
      </c>
      <c r="K2336" s="139">
        <v>75</v>
      </c>
    </row>
    <row r="2337" spans="1:11" x14ac:dyDescent="0.25">
      <c r="A2337" s="138" t="s">
        <v>1510</v>
      </c>
      <c r="B2337" s="138" t="s">
        <v>1511</v>
      </c>
      <c r="C2337" s="138" t="s">
        <v>234</v>
      </c>
      <c r="D2337" s="138" t="s">
        <v>1365</v>
      </c>
      <c r="E2337" s="138" t="s">
        <v>1206</v>
      </c>
      <c r="F2337" s="138"/>
      <c r="G2337" s="138"/>
      <c r="H2337" s="138"/>
      <c r="I2337" s="138" t="s">
        <v>195</v>
      </c>
      <c r="J2337" s="138">
        <v>2030</v>
      </c>
      <c r="K2337" s="139">
        <v>75</v>
      </c>
    </row>
    <row r="2338" spans="1:11" x14ac:dyDescent="0.25">
      <c r="A2338" s="138" t="s">
        <v>1510</v>
      </c>
      <c r="B2338" s="138" t="s">
        <v>1511</v>
      </c>
      <c r="C2338" s="138" t="s">
        <v>234</v>
      </c>
      <c r="D2338" s="138" t="s">
        <v>1365</v>
      </c>
      <c r="E2338" s="138" t="s">
        <v>1206</v>
      </c>
      <c r="F2338" s="138"/>
      <c r="G2338" s="138"/>
      <c r="H2338" s="138"/>
      <c r="I2338" s="138" t="s">
        <v>195</v>
      </c>
      <c r="J2338" s="138">
        <v>2040</v>
      </c>
      <c r="K2338" s="139">
        <v>75</v>
      </c>
    </row>
    <row r="2339" spans="1:11" x14ac:dyDescent="0.25">
      <c r="A2339" s="138" t="s">
        <v>1510</v>
      </c>
      <c r="B2339" s="138" t="s">
        <v>1511</v>
      </c>
      <c r="C2339" s="138" t="s">
        <v>234</v>
      </c>
      <c r="D2339" s="138" t="s">
        <v>1365</v>
      </c>
      <c r="E2339" s="138" t="s">
        <v>1206</v>
      </c>
      <c r="F2339" s="138"/>
      <c r="G2339" s="138"/>
      <c r="H2339" s="138"/>
      <c r="I2339" s="138" t="s">
        <v>195</v>
      </c>
      <c r="J2339" s="138">
        <v>2050</v>
      </c>
      <c r="K2339" s="139">
        <v>75</v>
      </c>
    </row>
    <row r="2340" spans="1:11" x14ac:dyDescent="0.25">
      <c r="A2340" s="138" t="s">
        <v>1510</v>
      </c>
      <c r="B2340" s="138" t="s">
        <v>1511</v>
      </c>
      <c r="C2340" s="138" t="s">
        <v>234</v>
      </c>
      <c r="D2340" s="138" t="s">
        <v>1366</v>
      </c>
      <c r="E2340" s="138" t="s">
        <v>1206</v>
      </c>
      <c r="F2340" s="138"/>
      <c r="G2340" s="138"/>
      <c r="H2340" s="138"/>
      <c r="I2340" s="138" t="s">
        <v>195</v>
      </c>
      <c r="J2340" s="138">
        <v>2015</v>
      </c>
      <c r="K2340" s="139">
        <v>25</v>
      </c>
    </row>
    <row r="2341" spans="1:11" x14ac:dyDescent="0.25">
      <c r="A2341" s="138" t="s">
        <v>1510</v>
      </c>
      <c r="B2341" s="138" t="s">
        <v>1511</v>
      </c>
      <c r="C2341" s="138" t="s">
        <v>234</v>
      </c>
      <c r="D2341" s="138" t="s">
        <v>1366</v>
      </c>
      <c r="E2341" s="138" t="s">
        <v>1206</v>
      </c>
      <c r="F2341" s="138"/>
      <c r="G2341" s="138"/>
      <c r="H2341" s="138"/>
      <c r="I2341" s="138" t="s">
        <v>195</v>
      </c>
      <c r="J2341" s="138">
        <v>2020</v>
      </c>
      <c r="K2341" s="139">
        <v>25</v>
      </c>
    </row>
    <row r="2342" spans="1:11" x14ac:dyDescent="0.25">
      <c r="A2342" s="138" t="s">
        <v>1510</v>
      </c>
      <c r="B2342" s="138" t="s">
        <v>1511</v>
      </c>
      <c r="C2342" s="138" t="s">
        <v>234</v>
      </c>
      <c r="D2342" s="138" t="s">
        <v>1366</v>
      </c>
      <c r="E2342" s="138" t="s">
        <v>1206</v>
      </c>
      <c r="F2342" s="138"/>
      <c r="G2342" s="138"/>
      <c r="H2342" s="138"/>
      <c r="I2342" s="138" t="s">
        <v>195</v>
      </c>
      <c r="J2342" s="138">
        <v>2030</v>
      </c>
      <c r="K2342" s="139">
        <v>25</v>
      </c>
    </row>
    <row r="2343" spans="1:11" x14ac:dyDescent="0.25">
      <c r="A2343" s="138" t="s">
        <v>1510</v>
      </c>
      <c r="B2343" s="138" t="s">
        <v>1511</v>
      </c>
      <c r="C2343" s="138" t="s">
        <v>234</v>
      </c>
      <c r="D2343" s="138" t="s">
        <v>1366</v>
      </c>
      <c r="E2343" s="138" t="s">
        <v>1206</v>
      </c>
      <c r="F2343" s="138"/>
      <c r="G2343" s="138"/>
      <c r="H2343" s="138"/>
      <c r="I2343" s="138" t="s">
        <v>195</v>
      </c>
      <c r="J2343" s="138">
        <v>2040</v>
      </c>
      <c r="K2343" s="139">
        <v>25</v>
      </c>
    </row>
    <row r="2344" spans="1:11" x14ac:dyDescent="0.25">
      <c r="A2344" s="138" t="s">
        <v>1510</v>
      </c>
      <c r="B2344" s="138" t="s">
        <v>1511</v>
      </c>
      <c r="C2344" s="138" t="s">
        <v>234</v>
      </c>
      <c r="D2344" s="138" t="s">
        <v>1366</v>
      </c>
      <c r="E2344" s="138" t="s">
        <v>1206</v>
      </c>
      <c r="F2344" s="138"/>
      <c r="G2344" s="138"/>
      <c r="H2344" s="138"/>
      <c r="I2344" s="138" t="s">
        <v>195</v>
      </c>
      <c r="J2344" s="138">
        <v>2050</v>
      </c>
      <c r="K2344" s="139">
        <v>25</v>
      </c>
    </row>
    <row r="2345" spans="1:11" x14ac:dyDescent="0.25">
      <c r="A2345" s="138" t="s">
        <v>1510</v>
      </c>
      <c r="B2345" s="138" t="s">
        <v>1511</v>
      </c>
      <c r="C2345" s="138" t="s">
        <v>234</v>
      </c>
      <c r="D2345" s="138" t="s">
        <v>1462</v>
      </c>
      <c r="E2345" s="138" t="s">
        <v>1463</v>
      </c>
      <c r="F2345" s="138"/>
      <c r="G2345" s="138" t="s">
        <v>1501</v>
      </c>
      <c r="H2345" s="138"/>
      <c r="I2345" s="138" t="s">
        <v>990</v>
      </c>
      <c r="J2345" s="138">
        <v>2020</v>
      </c>
      <c r="K2345" s="139">
        <v>0.9</v>
      </c>
    </row>
    <row r="2346" spans="1:11" x14ac:dyDescent="0.25">
      <c r="A2346" s="138" t="s">
        <v>1510</v>
      </c>
      <c r="B2346" s="138" t="s">
        <v>1511</v>
      </c>
      <c r="C2346" s="138" t="s">
        <v>234</v>
      </c>
      <c r="D2346" s="138" t="s">
        <v>1462</v>
      </c>
      <c r="E2346" s="138" t="s">
        <v>1463</v>
      </c>
      <c r="F2346" s="138"/>
      <c r="G2346" s="138" t="s">
        <v>1501</v>
      </c>
      <c r="H2346" s="138"/>
      <c r="I2346" s="138" t="s">
        <v>990</v>
      </c>
      <c r="J2346" s="138">
        <v>2050</v>
      </c>
      <c r="K2346" s="139">
        <v>0.9</v>
      </c>
    </row>
    <row r="2347" spans="1:11" x14ac:dyDescent="0.25">
      <c r="A2347" s="138" t="s">
        <v>1510</v>
      </c>
      <c r="B2347" s="138" t="s">
        <v>1511</v>
      </c>
      <c r="C2347" s="138" t="s">
        <v>234</v>
      </c>
      <c r="D2347" s="138" t="s">
        <v>1462</v>
      </c>
      <c r="E2347" s="138" t="s">
        <v>1463</v>
      </c>
      <c r="F2347" s="138"/>
      <c r="G2347" s="138" t="s">
        <v>1501</v>
      </c>
      <c r="H2347" s="138"/>
      <c r="I2347" s="138" t="s">
        <v>991</v>
      </c>
      <c r="J2347" s="138">
        <v>2020</v>
      </c>
      <c r="K2347" s="139">
        <v>1.1000000000000001</v>
      </c>
    </row>
    <row r="2348" spans="1:11" x14ac:dyDescent="0.25">
      <c r="A2348" s="138" t="s">
        <v>1510</v>
      </c>
      <c r="B2348" s="138" t="s">
        <v>1511</v>
      </c>
      <c r="C2348" s="138" t="s">
        <v>234</v>
      </c>
      <c r="D2348" s="138" t="s">
        <v>1462</v>
      </c>
      <c r="E2348" s="138" t="s">
        <v>1463</v>
      </c>
      <c r="F2348" s="138"/>
      <c r="G2348" s="138" t="s">
        <v>1501</v>
      </c>
      <c r="H2348" s="138"/>
      <c r="I2348" s="138" t="s">
        <v>991</v>
      </c>
      <c r="J2348" s="138">
        <v>2050</v>
      </c>
      <c r="K2348" s="139">
        <v>1.1000000000000001</v>
      </c>
    </row>
    <row r="2349" spans="1:11" x14ac:dyDescent="0.25">
      <c r="A2349" s="138" t="s">
        <v>1510</v>
      </c>
      <c r="B2349" s="138" t="s">
        <v>1511</v>
      </c>
      <c r="C2349" s="138" t="s">
        <v>234</v>
      </c>
      <c r="D2349" s="138" t="s">
        <v>1462</v>
      </c>
      <c r="E2349" s="138" t="s">
        <v>1463</v>
      </c>
      <c r="F2349" s="138"/>
      <c r="G2349" s="138" t="s">
        <v>1501</v>
      </c>
      <c r="H2349" s="138"/>
      <c r="I2349" s="138" t="s">
        <v>195</v>
      </c>
      <c r="J2349" s="138">
        <v>2015</v>
      </c>
      <c r="K2349" s="139">
        <v>3.5826242722794437E-2</v>
      </c>
    </row>
    <row r="2350" spans="1:11" x14ac:dyDescent="0.25">
      <c r="A2350" s="138" t="s">
        <v>1510</v>
      </c>
      <c r="B2350" s="138" t="s">
        <v>1511</v>
      </c>
      <c r="C2350" s="138" t="s">
        <v>234</v>
      </c>
      <c r="D2350" s="138" t="s">
        <v>1462</v>
      </c>
      <c r="E2350" s="138" t="s">
        <v>1463</v>
      </c>
      <c r="F2350" s="138"/>
      <c r="G2350" s="138" t="s">
        <v>1501</v>
      </c>
      <c r="H2350" s="138"/>
      <c r="I2350" s="138" t="s">
        <v>195</v>
      </c>
      <c r="J2350" s="138">
        <v>2020</v>
      </c>
      <c r="K2350" s="139">
        <v>3.5826242722794437E-2</v>
      </c>
    </row>
    <row r="2351" spans="1:11" x14ac:dyDescent="0.25">
      <c r="A2351" s="138" t="s">
        <v>1510</v>
      </c>
      <c r="B2351" s="138" t="s">
        <v>1511</v>
      </c>
      <c r="C2351" s="138" t="s">
        <v>234</v>
      </c>
      <c r="D2351" s="138" t="s">
        <v>1462</v>
      </c>
      <c r="E2351" s="138" t="s">
        <v>1463</v>
      </c>
      <c r="F2351" s="138"/>
      <c r="G2351" s="138" t="s">
        <v>1501</v>
      </c>
      <c r="H2351" s="138"/>
      <c r="I2351" s="138" t="s">
        <v>195</v>
      </c>
      <c r="J2351" s="138">
        <v>2030</v>
      </c>
      <c r="K2351" s="139">
        <v>3.5621521335807052E-2</v>
      </c>
    </row>
    <row r="2352" spans="1:11" x14ac:dyDescent="0.25">
      <c r="A2352" s="138" t="s">
        <v>1510</v>
      </c>
      <c r="B2352" s="138" t="s">
        <v>1511</v>
      </c>
      <c r="C2352" s="138" t="s">
        <v>234</v>
      </c>
      <c r="D2352" s="138" t="s">
        <v>1462</v>
      </c>
      <c r="E2352" s="138" t="s">
        <v>1463</v>
      </c>
      <c r="F2352" s="138"/>
      <c r="G2352" s="138" t="s">
        <v>1501</v>
      </c>
      <c r="H2352" s="138"/>
      <c r="I2352" s="138" t="s">
        <v>195</v>
      </c>
      <c r="J2352" s="138">
        <v>2040</v>
      </c>
      <c r="K2352" s="139">
        <v>3.5650623885917998E-2</v>
      </c>
    </row>
    <row r="2353" spans="1:11" x14ac:dyDescent="0.25">
      <c r="A2353" s="138" t="s">
        <v>1510</v>
      </c>
      <c r="B2353" s="138" t="s">
        <v>1511</v>
      </c>
      <c r="C2353" s="138" t="s">
        <v>234</v>
      </c>
      <c r="D2353" s="138" t="s">
        <v>1462</v>
      </c>
      <c r="E2353" s="138" t="s">
        <v>1463</v>
      </c>
      <c r="F2353" s="138"/>
      <c r="G2353" s="138" t="s">
        <v>1501</v>
      </c>
      <c r="H2353" s="138"/>
      <c r="I2353" s="138" t="s">
        <v>195</v>
      </c>
      <c r="J2353" s="138">
        <v>2050</v>
      </c>
      <c r="K2353" s="139">
        <v>3.5672482024413352E-2</v>
      </c>
    </row>
    <row r="2354" spans="1:11" x14ac:dyDescent="0.25">
      <c r="A2354" s="138" t="s">
        <v>1510</v>
      </c>
      <c r="B2354" s="138" t="s">
        <v>1511</v>
      </c>
      <c r="C2354" s="138" t="s">
        <v>234</v>
      </c>
      <c r="D2354" s="138" t="s">
        <v>1519</v>
      </c>
      <c r="E2354" s="138" t="s">
        <v>1466</v>
      </c>
      <c r="F2354" s="138"/>
      <c r="G2354" s="138" t="s">
        <v>1520</v>
      </c>
      <c r="H2354" s="138"/>
      <c r="I2354" s="138" t="s">
        <v>990</v>
      </c>
      <c r="J2354" s="138">
        <v>2020</v>
      </c>
      <c r="K2354" s="139">
        <v>0.5</v>
      </c>
    </row>
    <row r="2355" spans="1:11" x14ac:dyDescent="0.25">
      <c r="A2355" s="138" t="s">
        <v>1510</v>
      </c>
      <c r="B2355" s="138" t="s">
        <v>1511</v>
      </c>
      <c r="C2355" s="138" t="s">
        <v>234</v>
      </c>
      <c r="D2355" s="138" t="s">
        <v>1519</v>
      </c>
      <c r="E2355" s="138" t="s">
        <v>1466</v>
      </c>
      <c r="F2355" s="138"/>
      <c r="G2355" s="138" t="s">
        <v>1520</v>
      </c>
      <c r="H2355" s="138"/>
      <c r="I2355" s="138" t="s">
        <v>990</v>
      </c>
      <c r="J2355" s="138">
        <v>2050</v>
      </c>
      <c r="K2355" s="139">
        <v>0.5</v>
      </c>
    </row>
    <row r="2356" spans="1:11" x14ac:dyDescent="0.25">
      <c r="A2356" s="138" t="s">
        <v>1510</v>
      </c>
      <c r="B2356" s="138" t="s">
        <v>1511</v>
      </c>
      <c r="C2356" s="138" t="s">
        <v>234</v>
      </c>
      <c r="D2356" s="138" t="s">
        <v>1519</v>
      </c>
      <c r="E2356" s="138" t="s">
        <v>1466</v>
      </c>
      <c r="F2356" s="138"/>
      <c r="G2356" s="138" t="s">
        <v>1520</v>
      </c>
      <c r="H2356" s="138"/>
      <c r="I2356" s="138" t="s">
        <v>991</v>
      </c>
      <c r="J2356" s="138">
        <v>2020</v>
      </c>
      <c r="K2356" s="139">
        <v>1.5</v>
      </c>
    </row>
    <row r="2357" spans="1:11" x14ac:dyDescent="0.25">
      <c r="A2357" s="138" t="s">
        <v>1510</v>
      </c>
      <c r="B2357" s="138" t="s">
        <v>1511</v>
      </c>
      <c r="C2357" s="138" t="s">
        <v>234</v>
      </c>
      <c r="D2357" s="138" t="s">
        <v>1519</v>
      </c>
      <c r="E2357" s="138" t="s">
        <v>1466</v>
      </c>
      <c r="F2357" s="138"/>
      <c r="G2357" s="138" t="s">
        <v>1520</v>
      </c>
      <c r="H2357" s="138"/>
      <c r="I2357" s="138" t="s">
        <v>991</v>
      </c>
      <c r="J2357" s="138">
        <v>2050</v>
      </c>
      <c r="K2357" s="139">
        <v>1.5</v>
      </c>
    </row>
    <row r="2358" spans="1:11" x14ac:dyDescent="0.25">
      <c r="A2358" s="138" t="s">
        <v>1510</v>
      </c>
      <c r="B2358" s="138" t="s">
        <v>1511</v>
      </c>
      <c r="C2358" s="138" t="s">
        <v>234</v>
      </c>
      <c r="D2358" s="138" t="s">
        <v>1519</v>
      </c>
      <c r="E2358" s="138" t="s">
        <v>1466</v>
      </c>
      <c r="F2358" s="138"/>
      <c r="G2358" s="138" t="s">
        <v>1520</v>
      </c>
      <c r="H2358" s="138"/>
      <c r="I2358" s="138" t="s">
        <v>195</v>
      </c>
      <c r="J2358" s="138">
        <v>2015</v>
      </c>
      <c r="K2358" s="139">
        <v>0.95835199283475159</v>
      </c>
    </row>
    <row r="2359" spans="1:11" x14ac:dyDescent="0.25">
      <c r="A2359" s="138" t="s">
        <v>1510</v>
      </c>
      <c r="B2359" s="138" t="s">
        <v>1511</v>
      </c>
      <c r="C2359" s="138" t="s">
        <v>234</v>
      </c>
      <c r="D2359" s="138" t="s">
        <v>1519</v>
      </c>
      <c r="E2359" s="138" t="s">
        <v>1466</v>
      </c>
      <c r="F2359" s="138"/>
      <c r="G2359" s="138" t="s">
        <v>1520</v>
      </c>
      <c r="H2359" s="138"/>
      <c r="I2359" s="138" t="s">
        <v>195</v>
      </c>
      <c r="J2359" s="138">
        <v>2020</v>
      </c>
      <c r="K2359" s="139">
        <v>0.95835199283475159</v>
      </c>
    </row>
    <row r="2360" spans="1:11" x14ac:dyDescent="0.25">
      <c r="A2360" s="138" t="s">
        <v>1510</v>
      </c>
      <c r="B2360" s="138" t="s">
        <v>1511</v>
      </c>
      <c r="C2360" s="138" t="s">
        <v>234</v>
      </c>
      <c r="D2360" s="138" t="s">
        <v>1519</v>
      </c>
      <c r="E2360" s="138" t="s">
        <v>1466</v>
      </c>
      <c r="F2360" s="138"/>
      <c r="G2360" s="138" t="s">
        <v>1520</v>
      </c>
      <c r="H2360" s="138"/>
      <c r="I2360" s="138" t="s">
        <v>195</v>
      </c>
      <c r="J2360" s="138">
        <v>2030</v>
      </c>
      <c r="K2360" s="139">
        <v>0.81038961038961044</v>
      </c>
    </row>
    <row r="2361" spans="1:11" x14ac:dyDescent="0.25">
      <c r="A2361" s="138" t="s">
        <v>1510</v>
      </c>
      <c r="B2361" s="138" t="s">
        <v>1511</v>
      </c>
      <c r="C2361" s="138" t="s">
        <v>234</v>
      </c>
      <c r="D2361" s="138" t="s">
        <v>1519</v>
      </c>
      <c r="E2361" s="138" t="s">
        <v>1466</v>
      </c>
      <c r="F2361" s="138"/>
      <c r="G2361" s="138" t="s">
        <v>1520</v>
      </c>
      <c r="H2361" s="138"/>
      <c r="I2361" s="138" t="s">
        <v>195</v>
      </c>
      <c r="J2361" s="138">
        <v>2040</v>
      </c>
      <c r="K2361" s="139">
        <v>0.75490196078431382</v>
      </c>
    </row>
    <row r="2362" spans="1:11" x14ac:dyDescent="0.25">
      <c r="A2362" s="138" t="s">
        <v>1510</v>
      </c>
      <c r="B2362" s="138" t="s">
        <v>1511</v>
      </c>
      <c r="C2362" s="138" t="s">
        <v>234</v>
      </c>
      <c r="D2362" s="138" t="s">
        <v>1519</v>
      </c>
      <c r="E2362" s="138" t="s">
        <v>1466</v>
      </c>
      <c r="F2362" s="138"/>
      <c r="G2362" s="138" t="s">
        <v>1520</v>
      </c>
      <c r="H2362" s="138"/>
      <c r="I2362" s="138" t="s">
        <v>195</v>
      </c>
      <c r="J2362" s="138">
        <v>2050</v>
      </c>
      <c r="K2362" s="139">
        <v>0.7134496404882672</v>
      </c>
    </row>
    <row r="2363" spans="1:11" x14ac:dyDescent="0.25">
      <c r="A2363" s="138" t="s">
        <v>1510</v>
      </c>
      <c r="B2363" s="138" t="s">
        <v>1511</v>
      </c>
      <c r="C2363" s="138" t="s">
        <v>234</v>
      </c>
      <c r="D2363" s="138" t="s">
        <v>1521</v>
      </c>
      <c r="E2363" s="138" t="s">
        <v>1472</v>
      </c>
      <c r="F2363" s="138"/>
      <c r="G2363" s="138"/>
      <c r="H2363" s="138"/>
      <c r="I2363" s="138" t="s">
        <v>195</v>
      </c>
      <c r="J2363" s="138">
        <v>2015</v>
      </c>
      <c r="K2363" s="139">
        <v>0</v>
      </c>
    </row>
    <row r="2364" spans="1:11" x14ac:dyDescent="0.25">
      <c r="A2364" s="138" t="s">
        <v>1510</v>
      </c>
      <c r="B2364" s="138" t="s">
        <v>1511</v>
      </c>
      <c r="C2364" s="138" t="s">
        <v>234</v>
      </c>
      <c r="D2364" s="138" t="s">
        <v>1521</v>
      </c>
      <c r="E2364" s="138" t="s">
        <v>1472</v>
      </c>
      <c r="F2364" s="138"/>
      <c r="G2364" s="138"/>
      <c r="H2364" s="138"/>
      <c r="I2364" s="138" t="s">
        <v>195</v>
      </c>
      <c r="J2364" s="138">
        <v>2020</v>
      </c>
      <c r="K2364" s="139">
        <v>0</v>
      </c>
    </row>
    <row r="2365" spans="1:11" x14ac:dyDescent="0.25">
      <c r="A2365" s="138" t="s">
        <v>1510</v>
      </c>
      <c r="B2365" s="138" t="s">
        <v>1511</v>
      </c>
      <c r="C2365" s="138" t="s">
        <v>234</v>
      </c>
      <c r="D2365" s="138" t="s">
        <v>1521</v>
      </c>
      <c r="E2365" s="138" t="s">
        <v>1472</v>
      </c>
      <c r="F2365" s="138"/>
      <c r="G2365" s="138"/>
      <c r="H2365" s="138"/>
      <c r="I2365" s="138" t="s">
        <v>195</v>
      </c>
      <c r="J2365" s="138">
        <v>2030</v>
      </c>
      <c r="K2365" s="139">
        <v>0</v>
      </c>
    </row>
    <row r="2366" spans="1:11" x14ac:dyDescent="0.25">
      <c r="A2366" s="138" t="s">
        <v>1510</v>
      </c>
      <c r="B2366" s="138" t="s">
        <v>1511</v>
      </c>
      <c r="C2366" s="138" t="s">
        <v>234</v>
      </c>
      <c r="D2366" s="138" t="s">
        <v>1521</v>
      </c>
      <c r="E2366" s="138" t="s">
        <v>1472</v>
      </c>
      <c r="F2366" s="138"/>
      <c r="G2366" s="138"/>
      <c r="H2366" s="138"/>
      <c r="I2366" s="138" t="s">
        <v>195</v>
      </c>
      <c r="J2366" s="138">
        <v>2050</v>
      </c>
      <c r="K2366" s="139">
        <v>0</v>
      </c>
    </row>
    <row r="2367" spans="1:11" x14ac:dyDescent="0.25">
      <c r="A2367" s="138" t="s">
        <v>1510</v>
      </c>
      <c r="B2367" s="138" t="s">
        <v>1511</v>
      </c>
      <c r="C2367" s="138" t="s">
        <v>234</v>
      </c>
      <c r="D2367" s="138" t="s">
        <v>1469</v>
      </c>
      <c r="E2367" s="138" t="s">
        <v>1470</v>
      </c>
      <c r="F2367" s="138"/>
      <c r="G2367" s="138" t="s">
        <v>1501</v>
      </c>
      <c r="H2367" s="138"/>
      <c r="I2367" s="138" t="s">
        <v>990</v>
      </c>
      <c r="J2367" s="138">
        <v>2020</v>
      </c>
      <c r="K2367" s="139">
        <v>0.9</v>
      </c>
    </row>
    <row r="2368" spans="1:11" x14ac:dyDescent="0.25">
      <c r="A2368" s="138" t="s">
        <v>1510</v>
      </c>
      <c r="B2368" s="138" t="s">
        <v>1511</v>
      </c>
      <c r="C2368" s="138" t="s">
        <v>234</v>
      </c>
      <c r="D2368" s="138" t="s">
        <v>1469</v>
      </c>
      <c r="E2368" s="138" t="s">
        <v>1470</v>
      </c>
      <c r="F2368" s="138"/>
      <c r="G2368" s="138" t="s">
        <v>1501</v>
      </c>
      <c r="H2368" s="138"/>
      <c r="I2368" s="138" t="s">
        <v>990</v>
      </c>
      <c r="J2368" s="138">
        <v>2050</v>
      </c>
      <c r="K2368" s="139">
        <v>0.9</v>
      </c>
    </row>
    <row r="2369" spans="1:11" x14ac:dyDescent="0.25">
      <c r="A2369" s="138" t="s">
        <v>1510</v>
      </c>
      <c r="B2369" s="138" t="s">
        <v>1511</v>
      </c>
      <c r="C2369" s="138" t="s">
        <v>234</v>
      </c>
      <c r="D2369" s="138" t="s">
        <v>1469</v>
      </c>
      <c r="E2369" s="138" t="s">
        <v>1470</v>
      </c>
      <c r="F2369" s="138"/>
      <c r="G2369" s="138" t="s">
        <v>1501</v>
      </c>
      <c r="H2369" s="138"/>
      <c r="I2369" s="138" t="s">
        <v>991</v>
      </c>
      <c r="J2369" s="138">
        <v>2020</v>
      </c>
      <c r="K2369" s="139">
        <v>1.1000000000000001</v>
      </c>
    </row>
    <row r="2370" spans="1:11" x14ac:dyDescent="0.25">
      <c r="A2370" s="138" t="s">
        <v>1510</v>
      </c>
      <c r="B2370" s="138" t="s">
        <v>1511</v>
      </c>
      <c r="C2370" s="138" t="s">
        <v>234</v>
      </c>
      <c r="D2370" s="138" t="s">
        <v>1469</v>
      </c>
      <c r="E2370" s="138" t="s">
        <v>1470</v>
      </c>
      <c r="F2370" s="138"/>
      <c r="G2370" s="138" t="s">
        <v>1501</v>
      </c>
      <c r="H2370" s="138"/>
      <c r="I2370" s="138" t="s">
        <v>991</v>
      </c>
      <c r="J2370" s="138">
        <v>2050</v>
      </c>
      <c r="K2370" s="139">
        <v>1.1000000000000001</v>
      </c>
    </row>
    <row r="2371" spans="1:11" x14ac:dyDescent="0.25">
      <c r="A2371" s="138" t="s">
        <v>1510</v>
      </c>
      <c r="B2371" s="138" t="s">
        <v>1511</v>
      </c>
      <c r="C2371" s="138" t="s">
        <v>234</v>
      </c>
      <c r="D2371" s="138" t="s">
        <v>1469</v>
      </c>
      <c r="E2371" s="138" t="s">
        <v>1470</v>
      </c>
      <c r="F2371" s="138"/>
      <c r="G2371" s="138" t="s">
        <v>1501</v>
      </c>
      <c r="H2371" s="138"/>
      <c r="I2371" s="138" t="s">
        <v>195</v>
      </c>
      <c r="J2371" s="138">
        <v>2015</v>
      </c>
      <c r="K2371" s="139">
        <v>8.5005223145936188</v>
      </c>
    </row>
    <row r="2372" spans="1:11" x14ac:dyDescent="0.25">
      <c r="A2372" s="138" t="s">
        <v>1510</v>
      </c>
      <c r="B2372" s="138" t="s">
        <v>1511</v>
      </c>
      <c r="C2372" s="138" t="s">
        <v>234</v>
      </c>
      <c r="D2372" s="138" t="s">
        <v>1469</v>
      </c>
      <c r="E2372" s="138" t="s">
        <v>1470</v>
      </c>
      <c r="F2372" s="138"/>
      <c r="G2372" s="138" t="s">
        <v>1501</v>
      </c>
      <c r="H2372" s="138"/>
      <c r="I2372" s="138" t="s">
        <v>195</v>
      </c>
      <c r="J2372" s="138">
        <v>2020</v>
      </c>
      <c r="K2372" s="139">
        <v>8.5005223145936188</v>
      </c>
    </row>
    <row r="2373" spans="1:11" x14ac:dyDescent="0.25">
      <c r="A2373" s="138" t="s">
        <v>1510</v>
      </c>
      <c r="B2373" s="138" t="s">
        <v>1511</v>
      </c>
      <c r="C2373" s="138" t="s">
        <v>234</v>
      </c>
      <c r="D2373" s="138" t="s">
        <v>1469</v>
      </c>
      <c r="E2373" s="138" t="s">
        <v>1470</v>
      </c>
      <c r="F2373" s="138"/>
      <c r="G2373" s="138" t="s">
        <v>1501</v>
      </c>
      <c r="H2373" s="138"/>
      <c r="I2373" s="138" t="s">
        <v>195</v>
      </c>
      <c r="J2373" s="138">
        <v>2030</v>
      </c>
      <c r="K2373" s="139">
        <v>8.5005223145936188</v>
      </c>
    </row>
    <row r="2374" spans="1:11" x14ac:dyDescent="0.25">
      <c r="A2374" s="138" t="s">
        <v>1510</v>
      </c>
      <c r="B2374" s="138" t="s">
        <v>1511</v>
      </c>
      <c r="C2374" s="138" t="s">
        <v>234</v>
      </c>
      <c r="D2374" s="138" t="s">
        <v>1469</v>
      </c>
      <c r="E2374" s="138" t="s">
        <v>1470</v>
      </c>
      <c r="F2374" s="138"/>
      <c r="G2374" s="138" t="s">
        <v>1501</v>
      </c>
      <c r="H2374" s="138"/>
      <c r="I2374" s="138" t="s">
        <v>195</v>
      </c>
      <c r="J2374" s="138">
        <v>2040</v>
      </c>
      <c r="K2374" s="139">
        <v>8.5005223145936188</v>
      </c>
    </row>
    <row r="2375" spans="1:11" x14ac:dyDescent="0.25">
      <c r="A2375" s="138" t="s">
        <v>1510</v>
      </c>
      <c r="B2375" s="138" t="s">
        <v>1511</v>
      </c>
      <c r="C2375" s="138" t="s">
        <v>234</v>
      </c>
      <c r="D2375" s="138" t="s">
        <v>1469</v>
      </c>
      <c r="E2375" s="138" t="s">
        <v>1470</v>
      </c>
      <c r="F2375" s="138"/>
      <c r="G2375" s="138" t="s">
        <v>1501</v>
      </c>
      <c r="H2375" s="138"/>
      <c r="I2375" s="138" t="s">
        <v>195</v>
      </c>
      <c r="J2375" s="138">
        <v>2050</v>
      </c>
      <c r="K2375" s="139">
        <v>8.5005223145936188</v>
      </c>
    </row>
    <row r="2376" spans="1:11" x14ac:dyDescent="0.25">
      <c r="A2376" s="138" t="s">
        <v>1510</v>
      </c>
      <c r="B2376" s="138" t="s">
        <v>1511</v>
      </c>
      <c r="C2376" s="138" t="s">
        <v>1377</v>
      </c>
      <c r="D2376" s="138" t="s">
        <v>1522</v>
      </c>
      <c r="E2376" s="138" t="s">
        <v>1206</v>
      </c>
      <c r="F2376" s="138"/>
      <c r="G2376" s="138"/>
      <c r="H2376" s="138"/>
      <c r="I2376" s="138" t="s">
        <v>195</v>
      </c>
      <c r="J2376" s="138">
        <v>2015</v>
      </c>
      <c r="K2376" s="139">
        <v>75</v>
      </c>
    </row>
    <row r="2377" spans="1:11" x14ac:dyDescent="0.25">
      <c r="A2377" s="138" t="s">
        <v>1510</v>
      </c>
      <c r="B2377" s="138" t="s">
        <v>1511</v>
      </c>
      <c r="C2377" s="138" t="s">
        <v>1377</v>
      </c>
      <c r="D2377" s="138" t="s">
        <v>1522</v>
      </c>
      <c r="E2377" s="138" t="s">
        <v>1206</v>
      </c>
      <c r="F2377" s="138"/>
      <c r="G2377" s="138"/>
      <c r="H2377" s="138"/>
      <c r="I2377" s="138" t="s">
        <v>195</v>
      </c>
      <c r="J2377" s="138">
        <v>2020</v>
      </c>
      <c r="K2377" s="139">
        <v>75</v>
      </c>
    </row>
    <row r="2378" spans="1:11" x14ac:dyDescent="0.25">
      <c r="A2378" s="138" t="s">
        <v>1510</v>
      </c>
      <c r="B2378" s="138" t="s">
        <v>1511</v>
      </c>
      <c r="C2378" s="138" t="s">
        <v>1377</v>
      </c>
      <c r="D2378" s="138" t="s">
        <v>1522</v>
      </c>
      <c r="E2378" s="138" t="s">
        <v>1206</v>
      </c>
      <c r="F2378" s="138"/>
      <c r="G2378" s="138"/>
      <c r="H2378" s="138"/>
      <c r="I2378" s="138" t="s">
        <v>195</v>
      </c>
      <c r="J2378" s="138">
        <v>2030</v>
      </c>
      <c r="K2378" s="139">
        <v>75</v>
      </c>
    </row>
    <row r="2379" spans="1:11" x14ac:dyDescent="0.25">
      <c r="A2379" s="138" t="s">
        <v>1510</v>
      </c>
      <c r="B2379" s="138" t="s">
        <v>1511</v>
      </c>
      <c r="C2379" s="138" t="s">
        <v>1377</v>
      </c>
      <c r="D2379" s="138" t="s">
        <v>1522</v>
      </c>
      <c r="E2379" s="138" t="s">
        <v>1206</v>
      </c>
      <c r="F2379" s="138"/>
      <c r="G2379" s="138"/>
      <c r="H2379" s="138"/>
      <c r="I2379" s="138" t="s">
        <v>195</v>
      </c>
      <c r="J2379" s="138">
        <v>2040</v>
      </c>
      <c r="K2379" s="139">
        <v>75</v>
      </c>
    </row>
    <row r="2380" spans="1:11" x14ac:dyDescent="0.25">
      <c r="A2380" s="138" t="s">
        <v>1510</v>
      </c>
      <c r="B2380" s="138" t="s">
        <v>1511</v>
      </c>
      <c r="C2380" s="138" t="s">
        <v>1377</v>
      </c>
      <c r="D2380" s="138" t="s">
        <v>1522</v>
      </c>
      <c r="E2380" s="138" t="s">
        <v>1206</v>
      </c>
      <c r="F2380" s="138"/>
      <c r="G2380" s="138"/>
      <c r="H2380" s="138"/>
      <c r="I2380" s="138" t="s">
        <v>195</v>
      </c>
      <c r="J2380" s="138">
        <v>2050</v>
      </c>
      <c r="K2380" s="139">
        <v>75</v>
      </c>
    </row>
    <row r="2381" spans="1:11" x14ac:dyDescent="0.25">
      <c r="A2381" s="138" t="s">
        <v>1510</v>
      </c>
      <c r="B2381" s="138" t="s">
        <v>1511</v>
      </c>
      <c r="C2381" s="138" t="s">
        <v>1377</v>
      </c>
      <c r="D2381" s="138" t="s">
        <v>1366</v>
      </c>
      <c r="E2381" s="138" t="s">
        <v>1206</v>
      </c>
      <c r="F2381" s="138"/>
      <c r="G2381" s="138"/>
      <c r="H2381" s="138"/>
      <c r="I2381" s="138" t="s">
        <v>195</v>
      </c>
      <c r="J2381" s="138">
        <v>2015</v>
      </c>
      <c r="K2381" s="139">
        <v>25</v>
      </c>
    </row>
    <row r="2382" spans="1:11" x14ac:dyDescent="0.25">
      <c r="A2382" s="138" t="s">
        <v>1510</v>
      </c>
      <c r="B2382" s="138" t="s">
        <v>1511</v>
      </c>
      <c r="C2382" s="138" t="s">
        <v>1377</v>
      </c>
      <c r="D2382" s="138" t="s">
        <v>1366</v>
      </c>
      <c r="E2382" s="138" t="s">
        <v>1206</v>
      </c>
      <c r="F2382" s="138"/>
      <c r="G2382" s="138"/>
      <c r="H2382" s="138"/>
      <c r="I2382" s="138" t="s">
        <v>195</v>
      </c>
      <c r="J2382" s="138">
        <v>2020</v>
      </c>
      <c r="K2382" s="139">
        <v>25</v>
      </c>
    </row>
    <row r="2383" spans="1:11" x14ac:dyDescent="0.25">
      <c r="A2383" s="138" t="s">
        <v>1510</v>
      </c>
      <c r="B2383" s="138" t="s">
        <v>1511</v>
      </c>
      <c r="C2383" s="138" t="s">
        <v>1377</v>
      </c>
      <c r="D2383" s="138" t="s">
        <v>1366</v>
      </c>
      <c r="E2383" s="138" t="s">
        <v>1206</v>
      </c>
      <c r="F2383" s="138"/>
      <c r="G2383" s="138"/>
      <c r="H2383" s="138"/>
      <c r="I2383" s="138" t="s">
        <v>195</v>
      </c>
      <c r="J2383" s="138">
        <v>2030</v>
      </c>
      <c r="K2383" s="139">
        <v>25</v>
      </c>
    </row>
    <row r="2384" spans="1:11" x14ac:dyDescent="0.25">
      <c r="A2384" s="138" t="s">
        <v>1510</v>
      </c>
      <c r="B2384" s="138" t="s">
        <v>1511</v>
      </c>
      <c r="C2384" s="138" t="s">
        <v>1377</v>
      </c>
      <c r="D2384" s="138" t="s">
        <v>1366</v>
      </c>
      <c r="E2384" s="138" t="s">
        <v>1206</v>
      </c>
      <c r="F2384" s="138"/>
      <c r="G2384" s="138"/>
      <c r="H2384" s="138"/>
      <c r="I2384" s="138" t="s">
        <v>195</v>
      </c>
      <c r="J2384" s="138">
        <v>2040</v>
      </c>
      <c r="K2384" s="139">
        <v>25</v>
      </c>
    </row>
    <row r="2385" spans="1:11" x14ac:dyDescent="0.25">
      <c r="A2385" s="138" t="s">
        <v>1510</v>
      </c>
      <c r="B2385" s="138" t="s">
        <v>1511</v>
      </c>
      <c r="C2385" s="138" t="s">
        <v>1377</v>
      </c>
      <c r="D2385" s="138" t="s">
        <v>1366</v>
      </c>
      <c r="E2385" s="138" t="s">
        <v>1206</v>
      </c>
      <c r="F2385" s="138"/>
      <c r="G2385" s="138"/>
      <c r="H2385" s="138"/>
      <c r="I2385" s="138" t="s">
        <v>195</v>
      </c>
      <c r="J2385" s="138">
        <v>2050</v>
      </c>
      <c r="K2385" s="139">
        <v>25</v>
      </c>
    </row>
    <row r="2386" spans="1:11" x14ac:dyDescent="0.25">
      <c r="A2386" s="138" t="s">
        <v>1510</v>
      </c>
      <c r="B2386" s="138" t="s">
        <v>1511</v>
      </c>
      <c r="C2386" s="138" t="s">
        <v>1377</v>
      </c>
      <c r="D2386" s="138" t="s">
        <v>1505</v>
      </c>
      <c r="E2386" s="138" t="s">
        <v>1472</v>
      </c>
      <c r="F2386" s="138"/>
      <c r="G2386" s="138" t="s">
        <v>1501</v>
      </c>
      <c r="H2386" s="138"/>
      <c r="I2386" s="138" t="s">
        <v>990</v>
      </c>
      <c r="J2386" s="138">
        <v>2020</v>
      </c>
      <c r="K2386" s="139">
        <v>0.9</v>
      </c>
    </row>
    <row r="2387" spans="1:11" x14ac:dyDescent="0.25">
      <c r="A2387" s="138" t="s">
        <v>1510</v>
      </c>
      <c r="B2387" s="138" t="s">
        <v>1511</v>
      </c>
      <c r="C2387" s="138" t="s">
        <v>1377</v>
      </c>
      <c r="D2387" s="138" t="s">
        <v>1505</v>
      </c>
      <c r="E2387" s="138" t="s">
        <v>1472</v>
      </c>
      <c r="F2387" s="138"/>
      <c r="G2387" s="138" t="s">
        <v>1501</v>
      </c>
      <c r="H2387" s="138"/>
      <c r="I2387" s="138" t="s">
        <v>990</v>
      </c>
      <c r="J2387" s="138">
        <v>2050</v>
      </c>
      <c r="K2387" s="139">
        <v>0.9</v>
      </c>
    </row>
    <row r="2388" spans="1:11" x14ac:dyDescent="0.25">
      <c r="A2388" s="138" t="s">
        <v>1510</v>
      </c>
      <c r="B2388" s="138" t="s">
        <v>1511</v>
      </c>
      <c r="C2388" s="138" t="s">
        <v>1377</v>
      </c>
      <c r="D2388" s="138" t="s">
        <v>1505</v>
      </c>
      <c r="E2388" s="138" t="s">
        <v>1472</v>
      </c>
      <c r="F2388" s="138"/>
      <c r="G2388" s="138" t="s">
        <v>1501</v>
      </c>
      <c r="H2388" s="138"/>
      <c r="I2388" s="138" t="s">
        <v>991</v>
      </c>
      <c r="J2388" s="138">
        <v>2020</v>
      </c>
      <c r="K2388" s="139">
        <v>1.1000000000000001</v>
      </c>
    </row>
    <row r="2389" spans="1:11" x14ac:dyDescent="0.25">
      <c r="A2389" s="138" t="s">
        <v>1510</v>
      </c>
      <c r="B2389" s="138" t="s">
        <v>1511</v>
      </c>
      <c r="C2389" s="138" t="s">
        <v>1377</v>
      </c>
      <c r="D2389" s="138" t="s">
        <v>1505</v>
      </c>
      <c r="E2389" s="138" t="s">
        <v>1472</v>
      </c>
      <c r="F2389" s="138"/>
      <c r="G2389" s="138" t="s">
        <v>1501</v>
      </c>
      <c r="H2389" s="138"/>
      <c r="I2389" s="138" t="s">
        <v>991</v>
      </c>
      <c r="J2389" s="138">
        <v>2050</v>
      </c>
      <c r="K2389" s="139">
        <v>1.1000000000000001</v>
      </c>
    </row>
    <row r="2390" spans="1:11" x14ac:dyDescent="0.25">
      <c r="A2390" s="138" t="s">
        <v>1510</v>
      </c>
      <c r="B2390" s="138" t="s">
        <v>1511</v>
      </c>
      <c r="C2390" s="138" t="s">
        <v>1377</v>
      </c>
      <c r="D2390" s="138" t="s">
        <v>1505</v>
      </c>
      <c r="E2390" s="138" t="s">
        <v>1472</v>
      </c>
      <c r="F2390" s="138"/>
      <c r="G2390" s="138" t="s">
        <v>1501</v>
      </c>
      <c r="H2390" s="138"/>
      <c r="I2390" s="138" t="s">
        <v>195</v>
      </c>
      <c r="J2390" s="138">
        <v>2015</v>
      </c>
      <c r="K2390" s="139">
        <v>5.1948051948051938E-2</v>
      </c>
    </row>
    <row r="2391" spans="1:11" x14ac:dyDescent="0.25">
      <c r="A2391" s="138" t="s">
        <v>1510</v>
      </c>
      <c r="B2391" s="138" t="s">
        <v>1511</v>
      </c>
      <c r="C2391" s="138" t="s">
        <v>1377</v>
      </c>
      <c r="D2391" s="138" t="s">
        <v>1505</v>
      </c>
      <c r="E2391" s="138" t="s">
        <v>1472</v>
      </c>
      <c r="F2391" s="138"/>
      <c r="G2391" s="138" t="s">
        <v>1501</v>
      </c>
      <c r="H2391" s="138"/>
      <c r="I2391" s="138" t="s">
        <v>195</v>
      </c>
      <c r="J2391" s="138">
        <v>2020</v>
      </c>
      <c r="K2391" s="139">
        <v>5.1948051948051938E-2</v>
      </c>
    </row>
    <row r="2392" spans="1:11" x14ac:dyDescent="0.25">
      <c r="A2392" s="138" t="s">
        <v>1510</v>
      </c>
      <c r="B2392" s="138" t="s">
        <v>1511</v>
      </c>
      <c r="C2392" s="138" t="s">
        <v>1377</v>
      </c>
      <c r="D2392" s="138" t="s">
        <v>1505</v>
      </c>
      <c r="E2392" s="138" t="s">
        <v>1472</v>
      </c>
      <c r="F2392" s="138"/>
      <c r="G2392" s="138" t="s">
        <v>1501</v>
      </c>
      <c r="H2392" s="138"/>
      <c r="I2392" s="138" t="s">
        <v>195</v>
      </c>
      <c r="J2392" s="138">
        <v>2030</v>
      </c>
      <c r="K2392" s="139">
        <v>5.1948051948051938E-2</v>
      </c>
    </row>
    <row r="2393" spans="1:11" x14ac:dyDescent="0.25">
      <c r="A2393" s="138" t="s">
        <v>1510</v>
      </c>
      <c r="B2393" s="138" t="s">
        <v>1511</v>
      </c>
      <c r="C2393" s="138" t="s">
        <v>1377</v>
      </c>
      <c r="D2393" s="138" t="s">
        <v>1505</v>
      </c>
      <c r="E2393" s="138" t="s">
        <v>1472</v>
      </c>
      <c r="F2393" s="138"/>
      <c r="G2393" s="138" t="s">
        <v>1501</v>
      </c>
      <c r="H2393" s="138"/>
      <c r="I2393" s="138" t="s">
        <v>195</v>
      </c>
      <c r="J2393" s="138">
        <v>2040</v>
      </c>
      <c r="K2393" s="139">
        <v>5.1948051948051938E-2</v>
      </c>
    </row>
    <row r="2394" spans="1:11" x14ac:dyDescent="0.25">
      <c r="A2394" s="138" t="s">
        <v>1510</v>
      </c>
      <c r="B2394" s="138" t="s">
        <v>1511</v>
      </c>
      <c r="C2394" s="138" t="s">
        <v>1377</v>
      </c>
      <c r="D2394" s="138" t="s">
        <v>1505</v>
      </c>
      <c r="E2394" s="138" t="s">
        <v>1472</v>
      </c>
      <c r="F2394" s="138"/>
      <c r="G2394" s="138" t="s">
        <v>1501</v>
      </c>
      <c r="H2394" s="138"/>
      <c r="I2394" s="138" t="s">
        <v>195</v>
      </c>
      <c r="J2394" s="138">
        <v>2050</v>
      </c>
      <c r="K2394" s="139">
        <v>5.1948051948051938E-2</v>
      </c>
    </row>
    <row r="2395" spans="1:11" x14ac:dyDescent="0.25">
      <c r="A2395" s="138" t="s">
        <v>1510</v>
      </c>
      <c r="B2395" s="138" t="s">
        <v>1511</v>
      </c>
      <c r="C2395" s="138" t="s">
        <v>1377</v>
      </c>
      <c r="D2395" s="138" t="s">
        <v>1379</v>
      </c>
      <c r="E2395" s="138" t="s">
        <v>1380</v>
      </c>
      <c r="F2395" s="138"/>
      <c r="G2395" s="138"/>
      <c r="H2395" s="138"/>
      <c r="I2395" s="138" t="s">
        <v>195</v>
      </c>
      <c r="J2395" s="138">
        <v>2015</v>
      </c>
      <c r="K2395" s="139">
        <v>0.77</v>
      </c>
    </row>
    <row r="2396" spans="1:11" x14ac:dyDescent="0.25">
      <c r="A2396" s="138" t="s">
        <v>1510</v>
      </c>
      <c r="B2396" s="138" t="s">
        <v>1511</v>
      </c>
      <c r="C2396" s="138" t="s">
        <v>1377</v>
      </c>
      <c r="D2396" s="138" t="s">
        <v>1379</v>
      </c>
      <c r="E2396" s="138" t="s">
        <v>1380</v>
      </c>
      <c r="F2396" s="138"/>
      <c r="G2396" s="138"/>
      <c r="H2396" s="138"/>
      <c r="I2396" s="138" t="s">
        <v>195</v>
      </c>
      <c r="J2396" s="138">
        <v>2020</v>
      </c>
      <c r="K2396" s="139">
        <v>0.77</v>
      </c>
    </row>
    <row r="2397" spans="1:11" x14ac:dyDescent="0.25">
      <c r="A2397" s="138" t="s">
        <v>1510</v>
      </c>
      <c r="B2397" s="138" t="s">
        <v>1511</v>
      </c>
      <c r="C2397" s="138" t="s">
        <v>1377</v>
      </c>
      <c r="D2397" s="138" t="s">
        <v>1379</v>
      </c>
      <c r="E2397" s="138" t="s">
        <v>1380</v>
      </c>
      <c r="F2397" s="138"/>
      <c r="G2397" s="138"/>
      <c r="H2397" s="138"/>
      <c r="I2397" s="138" t="s">
        <v>195</v>
      </c>
      <c r="J2397" s="138">
        <v>2030</v>
      </c>
      <c r="K2397" s="139">
        <v>0.77</v>
      </c>
    </row>
    <row r="2398" spans="1:11" x14ac:dyDescent="0.25">
      <c r="A2398" s="138" t="s">
        <v>1510</v>
      </c>
      <c r="B2398" s="138" t="s">
        <v>1511</v>
      </c>
      <c r="C2398" s="138" t="s">
        <v>1377</v>
      </c>
      <c r="D2398" s="138" t="s">
        <v>1379</v>
      </c>
      <c r="E2398" s="138" t="s">
        <v>1380</v>
      </c>
      <c r="F2398" s="138"/>
      <c r="G2398" s="138"/>
      <c r="H2398" s="138"/>
      <c r="I2398" s="138" t="s">
        <v>195</v>
      </c>
      <c r="J2398" s="138">
        <v>2040</v>
      </c>
      <c r="K2398" s="139">
        <v>0.77</v>
      </c>
    </row>
    <row r="2399" spans="1:11" x14ac:dyDescent="0.25">
      <c r="A2399" s="138" t="s">
        <v>1510</v>
      </c>
      <c r="B2399" s="138" t="s">
        <v>1511</v>
      </c>
      <c r="C2399" s="138" t="s">
        <v>1377</v>
      </c>
      <c r="D2399" s="138" t="s">
        <v>1379</v>
      </c>
      <c r="E2399" s="138" t="s">
        <v>1380</v>
      </c>
      <c r="F2399" s="138"/>
      <c r="G2399" s="138"/>
      <c r="H2399" s="138"/>
      <c r="I2399" s="138" t="s">
        <v>195</v>
      </c>
      <c r="J2399" s="138">
        <v>2050</v>
      </c>
      <c r="K2399" s="139">
        <v>0.77</v>
      </c>
    </row>
    <row r="2400" spans="1:11" x14ac:dyDescent="0.25">
      <c r="A2400" s="138" t="s">
        <v>1510</v>
      </c>
      <c r="B2400" s="138" t="s">
        <v>1511</v>
      </c>
      <c r="C2400" s="138" t="s">
        <v>1377</v>
      </c>
      <c r="D2400" s="138" t="s">
        <v>1506</v>
      </c>
      <c r="E2400" s="138" t="s">
        <v>1214</v>
      </c>
      <c r="F2400" s="138"/>
      <c r="G2400" s="138"/>
      <c r="H2400" s="138"/>
      <c r="I2400" s="138" t="s">
        <v>195</v>
      </c>
      <c r="J2400" s="138">
        <v>2015</v>
      </c>
      <c r="K2400" s="139">
        <v>44</v>
      </c>
    </row>
    <row r="2401" spans="1:11" x14ac:dyDescent="0.25">
      <c r="A2401" s="138" t="s">
        <v>1510</v>
      </c>
      <c r="B2401" s="138" t="s">
        <v>1511</v>
      </c>
      <c r="C2401" s="138" t="s">
        <v>1377</v>
      </c>
      <c r="D2401" s="138" t="s">
        <v>1506</v>
      </c>
      <c r="E2401" s="138" t="s">
        <v>1214</v>
      </c>
      <c r="F2401" s="138"/>
      <c r="G2401" s="138"/>
      <c r="H2401" s="138"/>
      <c r="I2401" s="138" t="s">
        <v>195</v>
      </c>
      <c r="J2401" s="138">
        <v>2020</v>
      </c>
      <c r="K2401" s="139">
        <v>44</v>
      </c>
    </row>
    <row r="2402" spans="1:11" x14ac:dyDescent="0.25">
      <c r="A2402" s="138" t="s">
        <v>1510</v>
      </c>
      <c r="B2402" s="138" t="s">
        <v>1511</v>
      </c>
      <c r="C2402" s="138" t="s">
        <v>1377</v>
      </c>
      <c r="D2402" s="138" t="s">
        <v>1506</v>
      </c>
      <c r="E2402" s="138" t="s">
        <v>1214</v>
      </c>
      <c r="F2402" s="138"/>
      <c r="G2402" s="138"/>
      <c r="H2402" s="138"/>
      <c r="I2402" s="138" t="s">
        <v>195</v>
      </c>
      <c r="J2402" s="138">
        <v>2030</v>
      </c>
      <c r="K2402" s="139">
        <v>44</v>
      </c>
    </row>
    <row r="2403" spans="1:11" x14ac:dyDescent="0.25">
      <c r="A2403" s="138" t="s">
        <v>1510</v>
      </c>
      <c r="B2403" s="138" t="s">
        <v>1511</v>
      </c>
      <c r="C2403" s="138" t="s">
        <v>1377</v>
      </c>
      <c r="D2403" s="138" t="s">
        <v>1506</v>
      </c>
      <c r="E2403" s="138" t="s">
        <v>1214</v>
      </c>
      <c r="F2403" s="138"/>
      <c r="G2403" s="138"/>
      <c r="H2403" s="138"/>
      <c r="I2403" s="138" t="s">
        <v>195</v>
      </c>
      <c r="J2403" s="138">
        <v>2040</v>
      </c>
      <c r="K2403" s="139">
        <v>44</v>
      </c>
    </row>
    <row r="2404" spans="1:11" x14ac:dyDescent="0.25">
      <c r="A2404" s="138" t="s">
        <v>1510</v>
      </c>
      <c r="B2404" s="138" t="s">
        <v>1511</v>
      </c>
      <c r="C2404" s="138" t="s">
        <v>1377</v>
      </c>
      <c r="D2404" s="138" t="s">
        <v>1506</v>
      </c>
      <c r="E2404" s="138" t="s">
        <v>1214</v>
      </c>
      <c r="F2404" s="138"/>
      <c r="G2404" s="138"/>
      <c r="H2404" s="138"/>
      <c r="I2404" s="138" t="s">
        <v>195</v>
      </c>
      <c r="J2404" s="138">
        <v>2050</v>
      </c>
      <c r="K2404" s="139">
        <v>44</v>
      </c>
    </row>
    <row r="2405" spans="1:11" x14ac:dyDescent="0.25">
      <c r="A2405" s="138" t="s">
        <v>1510</v>
      </c>
      <c r="B2405" s="138" t="s">
        <v>1511</v>
      </c>
      <c r="C2405" s="138" t="s">
        <v>1377</v>
      </c>
      <c r="D2405" s="138" t="s">
        <v>1523</v>
      </c>
      <c r="E2405" s="138" t="s">
        <v>1524</v>
      </c>
      <c r="F2405" s="138"/>
      <c r="G2405" s="138" t="s">
        <v>1520</v>
      </c>
      <c r="H2405" s="138"/>
      <c r="I2405" s="138" t="s">
        <v>990</v>
      </c>
      <c r="J2405" s="138">
        <v>2020</v>
      </c>
      <c r="K2405" s="139">
        <v>0.5</v>
      </c>
    </row>
    <row r="2406" spans="1:11" x14ac:dyDescent="0.25">
      <c r="A2406" s="138" t="s">
        <v>1510</v>
      </c>
      <c r="B2406" s="138" t="s">
        <v>1511</v>
      </c>
      <c r="C2406" s="138" t="s">
        <v>1377</v>
      </c>
      <c r="D2406" s="138" t="s">
        <v>1523</v>
      </c>
      <c r="E2406" s="138" t="s">
        <v>1524</v>
      </c>
      <c r="F2406" s="138"/>
      <c r="G2406" s="138" t="s">
        <v>1520</v>
      </c>
      <c r="H2406" s="138"/>
      <c r="I2406" s="138" t="s">
        <v>990</v>
      </c>
      <c r="J2406" s="138">
        <v>2050</v>
      </c>
      <c r="K2406" s="139">
        <v>0.5</v>
      </c>
    </row>
    <row r="2407" spans="1:11" x14ac:dyDescent="0.25">
      <c r="A2407" s="138" t="s">
        <v>1510</v>
      </c>
      <c r="B2407" s="138" t="s">
        <v>1511</v>
      </c>
      <c r="C2407" s="138" t="s">
        <v>1377</v>
      </c>
      <c r="D2407" s="138" t="s">
        <v>1523</v>
      </c>
      <c r="E2407" s="138" t="s">
        <v>1524</v>
      </c>
      <c r="F2407" s="138"/>
      <c r="G2407" s="138" t="s">
        <v>1520</v>
      </c>
      <c r="H2407" s="138"/>
      <c r="I2407" s="138" t="s">
        <v>991</v>
      </c>
      <c r="J2407" s="138">
        <v>2020</v>
      </c>
      <c r="K2407" s="139">
        <v>1.5</v>
      </c>
    </row>
    <row r="2408" spans="1:11" x14ac:dyDescent="0.25">
      <c r="A2408" s="138" t="s">
        <v>1510</v>
      </c>
      <c r="B2408" s="138" t="s">
        <v>1511</v>
      </c>
      <c r="C2408" s="138" t="s">
        <v>1377</v>
      </c>
      <c r="D2408" s="138" t="s">
        <v>1523</v>
      </c>
      <c r="E2408" s="138" t="s">
        <v>1524</v>
      </c>
      <c r="F2408" s="138"/>
      <c r="G2408" s="138" t="s">
        <v>1520</v>
      </c>
      <c r="H2408" s="138"/>
      <c r="I2408" s="138" t="s">
        <v>991</v>
      </c>
      <c r="J2408" s="138">
        <v>2050</v>
      </c>
      <c r="K2408" s="139">
        <v>1.5</v>
      </c>
    </row>
    <row r="2409" spans="1:11" x14ac:dyDescent="0.25">
      <c r="A2409" s="138" t="s">
        <v>1510</v>
      </c>
      <c r="B2409" s="138" t="s">
        <v>1511</v>
      </c>
      <c r="C2409" s="138" t="s">
        <v>1377</v>
      </c>
      <c r="D2409" s="138" t="s">
        <v>1523</v>
      </c>
      <c r="E2409" s="138" t="s">
        <v>1524</v>
      </c>
      <c r="F2409" s="138"/>
      <c r="G2409" s="138" t="s">
        <v>1520</v>
      </c>
      <c r="H2409" s="138"/>
      <c r="I2409" s="138" t="s">
        <v>195</v>
      </c>
      <c r="J2409" s="138">
        <v>2015</v>
      </c>
      <c r="K2409" s="139">
        <v>1.38961038961039</v>
      </c>
    </row>
    <row r="2410" spans="1:11" x14ac:dyDescent="0.25">
      <c r="A2410" s="138" t="s">
        <v>1510</v>
      </c>
      <c r="B2410" s="138" t="s">
        <v>1511</v>
      </c>
      <c r="C2410" s="138" t="s">
        <v>1377</v>
      </c>
      <c r="D2410" s="138" t="s">
        <v>1523</v>
      </c>
      <c r="E2410" s="138" t="s">
        <v>1524</v>
      </c>
      <c r="F2410" s="138"/>
      <c r="G2410" s="138" t="s">
        <v>1520</v>
      </c>
      <c r="H2410" s="138"/>
      <c r="I2410" s="138" t="s">
        <v>195</v>
      </c>
      <c r="J2410" s="138">
        <v>2020</v>
      </c>
      <c r="K2410" s="139">
        <v>1.38961038961039</v>
      </c>
    </row>
    <row r="2411" spans="1:11" x14ac:dyDescent="0.25">
      <c r="A2411" s="138" t="s">
        <v>1510</v>
      </c>
      <c r="B2411" s="138" t="s">
        <v>1511</v>
      </c>
      <c r="C2411" s="138" t="s">
        <v>1377</v>
      </c>
      <c r="D2411" s="138" t="s">
        <v>1523</v>
      </c>
      <c r="E2411" s="138" t="s">
        <v>1524</v>
      </c>
      <c r="F2411" s="138"/>
      <c r="G2411" s="138" t="s">
        <v>1520</v>
      </c>
      <c r="H2411" s="138"/>
      <c r="I2411" s="138" t="s">
        <v>195</v>
      </c>
      <c r="J2411" s="138">
        <v>2030</v>
      </c>
      <c r="K2411" s="139">
        <v>1.1818181818181821</v>
      </c>
    </row>
    <row r="2412" spans="1:11" x14ac:dyDescent="0.25">
      <c r="A2412" s="138" t="s">
        <v>1510</v>
      </c>
      <c r="B2412" s="138" t="s">
        <v>1511</v>
      </c>
      <c r="C2412" s="138" t="s">
        <v>1377</v>
      </c>
      <c r="D2412" s="138" t="s">
        <v>1523</v>
      </c>
      <c r="E2412" s="138" t="s">
        <v>1524</v>
      </c>
      <c r="F2412" s="138"/>
      <c r="G2412" s="138" t="s">
        <v>1520</v>
      </c>
      <c r="H2412" s="138"/>
      <c r="I2412" s="138" t="s">
        <v>195</v>
      </c>
      <c r="J2412" s="138">
        <v>2040</v>
      </c>
      <c r="K2412" s="139">
        <v>1.1000000000000001</v>
      </c>
    </row>
    <row r="2413" spans="1:11" x14ac:dyDescent="0.25">
      <c r="A2413" s="138" t="s">
        <v>1510</v>
      </c>
      <c r="B2413" s="138" t="s">
        <v>1511</v>
      </c>
      <c r="C2413" s="138" t="s">
        <v>1377</v>
      </c>
      <c r="D2413" s="138" t="s">
        <v>1523</v>
      </c>
      <c r="E2413" s="138" t="s">
        <v>1524</v>
      </c>
      <c r="F2413" s="138"/>
      <c r="G2413" s="138" t="s">
        <v>1520</v>
      </c>
      <c r="H2413" s="138"/>
      <c r="I2413" s="138" t="s">
        <v>195</v>
      </c>
      <c r="J2413" s="138">
        <v>2050</v>
      </c>
      <c r="K2413" s="139">
        <v>1.0389610389610391</v>
      </c>
    </row>
    <row r="2414" spans="1:11" x14ac:dyDescent="0.25">
      <c r="A2414" s="138" t="s">
        <v>1510</v>
      </c>
      <c r="B2414" s="138" t="s">
        <v>1511</v>
      </c>
      <c r="C2414" s="138" t="s">
        <v>1377</v>
      </c>
      <c r="D2414" s="138" t="s">
        <v>1508</v>
      </c>
      <c r="E2414" s="138" t="s">
        <v>1472</v>
      </c>
      <c r="F2414" s="138"/>
      <c r="G2414" s="138"/>
      <c r="H2414" s="138"/>
      <c r="I2414" s="138" t="s">
        <v>195</v>
      </c>
      <c r="J2414" s="138">
        <v>2015</v>
      </c>
      <c r="K2414" s="139">
        <v>0</v>
      </c>
    </row>
    <row r="2415" spans="1:11" x14ac:dyDescent="0.25">
      <c r="A2415" s="138" t="s">
        <v>1510</v>
      </c>
      <c r="B2415" s="138" t="s">
        <v>1511</v>
      </c>
      <c r="C2415" s="138" t="s">
        <v>1377</v>
      </c>
      <c r="D2415" s="138" t="s">
        <v>1508</v>
      </c>
      <c r="E2415" s="138" t="s">
        <v>1472</v>
      </c>
      <c r="F2415" s="138"/>
      <c r="G2415" s="138"/>
      <c r="H2415" s="138"/>
      <c r="I2415" s="138" t="s">
        <v>195</v>
      </c>
      <c r="J2415" s="138">
        <v>2020</v>
      </c>
      <c r="K2415" s="139">
        <v>0</v>
      </c>
    </row>
    <row r="2416" spans="1:11" x14ac:dyDescent="0.25">
      <c r="A2416" s="138" t="s">
        <v>1510</v>
      </c>
      <c r="B2416" s="138" t="s">
        <v>1511</v>
      </c>
      <c r="C2416" s="138" t="s">
        <v>1377</v>
      </c>
      <c r="D2416" s="138" t="s">
        <v>1508</v>
      </c>
      <c r="E2416" s="138" t="s">
        <v>1472</v>
      </c>
      <c r="F2416" s="138"/>
      <c r="G2416" s="138"/>
      <c r="H2416" s="138"/>
      <c r="I2416" s="138" t="s">
        <v>195</v>
      </c>
      <c r="J2416" s="138">
        <v>2030</v>
      </c>
      <c r="K2416" s="139">
        <v>0</v>
      </c>
    </row>
    <row r="2417" spans="1:11" x14ac:dyDescent="0.25">
      <c r="A2417" s="138" t="s">
        <v>1510</v>
      </c>
      <c r="B2417" s="138" t="s">
        <v>1511</v>
      </c>
      <c r="C2417" s="138" t="s">
        <v>1377</v>
      </c>
      <c r="D2417" s="138" t="s">
        <v>1508</v>
      </c>
      <c r="E2417" s="138" t="s">
        <v>1472</v>
      </c>
      <c r="F2417" s="138"/>
      <c r="G2417" s="138"/>
      <c r="H2417" s="138"/>
      <c r="I2417" s="138" t="s">
        <v>195</v>
      </c>
      <c r="J2417" s="138">
        <v>2040</v>
      </c>
      <c r="K2417" s="139">
        <v>0</v>
      </c>
    </row>
    <row r="2418" spans="1:11" x14ac:dyDescent="0.25">
      <c r="A2418" s="138" t="s">
        <v>1510</v>
      </c>
      <c r="B2418" s="138" t="s">
        <v>1511</v>
      </c>
      <c r="C2418" s="138" t="s">
        <v>1377</v>
      </c>
      <c r="D2418" s="138" t="s">
        <v>1508</v>
      </c>
      <c r="E2418" s="138" t="s">
        <v>1472</v>
      </c>
      <c r="F2418" s="138"/>
      <c r="G2418" s="138"/>
      <c r="H2418" s="138"/>
      <c r="I2418" s="138" t="s">
        <v>195</v>
      </c>
      <c r="J2418" s="138">
        <v>2050</v>
      </c>
      <c r="K2418" s="139">
        <v>0</v>
      </c>
    </row>
    <row r="2419" spans="1:11" x14ac:dyDescent="0.25">
      <c r="A2419" s="138" t="s">
        <v>1510</v>
      </c>
      <c r="B2419" s="138" t="s">
        <v>1511</v>
      </c>
      <c r="C2419" s="138" t="s">
        <v>1377</v>
      </c>
      <c r="D2419" s="138" t="s">
        <v>1509</v>
      </c>
      <c r="E2419" s="138" t="s">
        <v>1472</v>
      </c>
      <c r="F2419" s="138"/>
      <c r="G2419" s="138" t="s">
        <v>1501</v>
      </c>
      <c r="H2419" s="138"/>
      <c r="I2419" s="138" t="s">
        <v>990</v>
      </c>
      <c r="J2419" s="138">
        <v>2020</v>
      </c>
      <c r="K2419" s="139">
        <v>0.9</v>
      </c>
    </row>
    <row r="2420" spans="1:11" x14ac:dyDescent="0.25">
      <c r="A2420" s="138" t="s">
        <v>1510</v>
      </c>
      <c r="B2420" s="138" t="s">
        <v>1511</v>
      </c>
      <c r="C2420" s="138" t="s">
        <v>1377</v>
      </c>
      <c r="D2420" s="138" t="s">
        <v>1509</v>
      </c>
      <c r="E2420" s="138" t="s">
        <v>1472</v>
      </c>
      <c r="F2420" s="138"/>
      <c r="G2420" s="138" t="s">
        <v>1501</v>
      </c>
      <c r="H2420" s="138"/>
      <c r="I2420" s="138" t="s">
        <v>990</v>
      </c>
      <c r="J2420" s="138">
        <v>2050</v>
      </c>
      <c r="K2420" s="139">
        <v>0.9</v>
      </c>
    </row>
    <row r="2421" spans="1:11" x14ac:dyDescent="0.25">
      <c r="A2421" s="138" t="s">
        <v>1510</v>
      </c>
      <c r="B2421" s="138" t="s">
        <v>1511</v>
      </c>
      <c r="C2421" s="138" t="s">
        <v>1377</v>
      </c>
      <c r="D2421" s="138" t="s">
        <v>1509</v>
      </c>
      <c r="E2421" s="138" t="s">
        <v>1472</v>
      </c>
      <c r="F2421" s="138"/>
      <c r="G2421" s="138" t="s">
        <v>1501</v>
      </c>
      <c r="H2421" s="138"/>
      <c r="I2421" s="138" t="s">
        <v>991</v>
      </c>
      <c r="J2421" s="138">
        <v>2020</v>
      </c>
      <c r="K2421" s="139">
        <v>1.1000000000000001</v>
      </c>
    </row>
    <row r="2422" spans="1:11" x14ac:dyDescent="0.25">
      <c r="A2422" s="138" t="s">
        <v>1510</v>
      </c>
      <c r="B2422" s="138" t="s">
        <v>1511</v>
      </c>
      <c r="C2422" s="138" t="s">
        <v>1377</v>
      </c>
      <c r="D2422" s="138" t="s">
        <v>1509</v>
      </c>
      <c r="E2422" s="138" t="s">
        <v>1472</v>
      </c>
      <c r="F2422" s="138"/>
      <c r="G2422" s="138" t="s">
        <v>1501</v>
      </c>
      <c r="H2422" s="138"/>
      <c r="I2422" s="138" t="s">
        <v>991</v>
      </c>
      <c r="J2422" s="138">
        <v>2050</v>
      </c>
      <c r="K2422" s="139">
        <v>1.1000000000000001</v>
      </c>
    </row>
    <row r="2423" spans="1:11" x14ac:dyDescent="0.25">
      <c r="A2423" s="138" t="s">
        <v>1510</v>
      </c>
      <c r="B2423" s="138" t="s">
        <v>1511</v>
      </c>
      <c r="C2423" s="138" t="s">
        <v>1377</v>
      </c>
      <c r="D2423" s="138" t="s">
        <v>1509</v>
      </c>
      <c r="E2423" s="138" t="s">
        <v>1472</v>
      </c>
      <c r="F2423" s="138"/>
      <c r="G2423" s="138" t="s">
        <v>1501</v>
      </c>
      <c r="H2423" s="138"/>
      <c r="I2423" s="138" t="s">
        <v>195</v>
      </c>
      <c r="J2423" s="138">
        <v>2015</v>
      </c>
      <c r="K2423" s="139">
        <v>0.1038961038961039</v>
      </c>
    </row>
    <row r="2424" spans="1:11" x14ac:dyDescent="0.25">
      <c r="A2424" s="138" t="s">
        <v>1510</v>
      </c>
      <c r="B2424" s="138" t="s">
        <v>1511</v>
      </c>
      <c r="C2424" s="138" t="s">
        <v>1377</v>
      </c>
      <c r="D2424" s="138" t="s">
        <v>1509</v>
      </c>
      <c r="E2424" s="138" t="s">
        <v>1472</v>
      </c>
      <c r="F2424" s="138"/>
      <c r="G2424" s="138" t="s">
        <v>1501</v>
      </c>
      <c r="H2424" s="138"/>
      <c r="I2424" s="138" t="s">
        <v>195</v>
      </c>
      <c r="J2424" s="138">
        <v>2020</v>
      </c>
      <c r="K2424" s="139">
        <v>0.1038961038961039</v>
      </c>
    </row>
    <row r="2425" spans="1:11" x14ac:dyDescent="0.25">
      <c r="A2425" s="138" t="s">
        <v>1510</v>
      </c>
      <c r="B2425" s="138" t="s">
        <v>1511</v>
      </c>
      <c r="C2425" s="138" t="s">
        <v>1377</v>
      </c>
      <c r="D2425" s="138" t="s">
        <v>1509</v>
      </c>
      <c r="E2425" s="138" t="s">
        <v>1472</v>
      </c>
      <c r="F2425" s="138"/>
      <c r="G2425" s="138" t="s">
        <v>1501</v>
      </c>
      <c r="H2425" s="138"/>
      <c r="I2425" s="138" t="s">
        <v>195</v>
      </c>
      <c r="J2425" s="138">
        <v>2030</v>
      </c>
      <c r="K2425" s="139">
        <v>0.1038961038961039</v>
      </c>
    </row>
    <row r="2426" spans="1:11" x14ac:dyDescent="0.25">
      <c r="A2426" s="138" t="s">
        <v>1510</v>
      </c>
      <c r="B2426" s="138" t="s">
        <v>1511</v>
      </c>
      <c r="C2426" s="138" t="s">
        <v>1377</v>
      </c>
      <c r="D2426" s="138" t="s">
        <v>1509</v>
      </c>
      <c r="E2426" s="138" t="s">
        <v>1472</v>
      </c>
      <c r="F2426" s="138"/>
      <c r="G2426" s="138" t="s">
        <v>1501</v>
      </c>
      <c r="H2426" s="138"/>
      <c r="I2426" s="138" t="s">
        <v>195</v>
      </c>
      <c r="J2426" s="138">
        <v>2040</v>
      </c>
      <c r="K2426" s="139">
        <v>0.1038961038961039</v>
      </c>
    </row>
    <row r="2427" spans="1:11" x14ac:dyDescent="0.25">
      <c r="A2427" s="138" t="s">
        <v>1510</v>
      </c>
      <c r="B2427" s="138" t="s">
        <v>1511</v>
      </c>
      <c r="C2427" s="138" t="s">
        <v>1377</v>
      </c>
      <c r="D2427" s="138" t="s">
        <v>1509</v>
      </c>
      <c r="E2427" s="138" t="s">
        <v>1472</v>
      </c>
      <c r="F2427" s="138"/>
      <c r="G2427" s="138" t="s">
        <v>1501</v>
      </c>
      <c r="H2427" s="138"/>
      <c r="I2427" s="138" t="s">
        <v>195</v>
      </c>
      <c r="J2427" s="138">
        <v>2050</v>
      </c>
      <c r="K2427" s="139">
        <v>0.1038961038961039</v>
      </c>
    </row>
    <row r="2428" spans="1:11" x14ac:dyDescent="0.25">
      <c r="A2428" s="138" t="s">
        <v>1525</v>
      </c>
      <c r="B2428" s="138" t="s">
        <v>1526</v>
      </c>
      <c r="C2428" s="138" t="s">
        <v>196</v>
      </c>
      <c r="D2428" s="138" t="s">
        <v>201</v>
      </c>
      <c r="E2428" s="138" t="s">
        <v>203</v>
      </c>
      <c r="F2428" s="138"/>
      <c r="G2428" s="138"/>
      <c r="H2428" s="138"/>
      <c r="I2428" s="138" t="s">
        <v>195</v>
      </c>
      <c r="J2428" s="138">
        <v>2015</v>
      </c>
      <c r="K2428" s="139">
        <v>2</v>
      </c>
    </row>
    <row r="2429" spans="1:11" x14ac:dyDescent="0.25">
      <c r="A2429" s="138" t="s">
        <v>1525</v>
      </c>
      <c r="B2429" s="138" t="s">
        <v>1526</v>
      </c>
      <c r="C2429" s="138" t="s">
        <v>196</v>
      </c>
      <c r="D2429" s="138" t="s">
        <v>201</v>
      </c>
      <c r="E2429" s="138" t="s">
        <v>203</v>
      </c>
      <c r="F2429" s="138"/>
      <c r="G2429" s="138"/>
      <c r="H2429" s="138"/>
      <c r="I2429" s="138" t="s">
        <v>195</v>
      </c>
      <c r="J2429" s="138">
        <v>2020</v>
      </c>
      <c r="K2429" s="139">
        <v>2</v>
      </c>
    </row>
    <row r="2430" spans="1:11" x14ac:dyDescent="0.25">
      <c r="A2430" s="138" t="s">
        <v>1525</v>
      </c>
      <c r="B2430" s="138" t="s">
        <v>1526</v>
      </c>
      <c r="C2430" s="138" t="s">
        <v>196</v>
      </c>
      <c r="D2430" s="138" t="s">
        <v>201</v>
      </c>
      <c r="E2430" s="138" t="s">
        <v>203</v>
      </c>
      <c r="F2430" s="138"/>
      <c r="G2430" s="138"/>
      <c r="H2430" s="138"/>
      <c r="I2430" s="138" t="s">
        <v>195</v>
      </c>
      <c r="J2430" s="138">
        <v>2030</v>
      </c>
      <c r="K2430" s="139">
        <v>2</v>
      </c>
    </row>
    <row r="2431" spans="1:11" x14ac:dyDescent="0.25">
      <c r="A2431" s="138" t="s">
        <v>1525</v>
      </c>
      <c r="B2431" s="138" t="s">
        <v>1526</v>
      </c>
      <c r="C2431" s="138" t="s">
        <v>196</v>
      </c>
      <c r="D2431" s="138" t="s">
        <v>201</v>
      </c>
      <c r="E2431" s="138" t="s">
        <v>203</v>
      </c>
      <c r="F2431" s="138"/>
      <c r="G2431" s="138"/>
      <c r="H2431" s="138"/>
      <c r="I2431" s="138" t="s">
        <v>195</v>
      </c>
      <c r="J2431" s="138">
        <v>2040</v>
      </c>
      <c r="K2431" s="139">
        <v>2</v>
      </c>
    </row>
    <row r="2432" spans="1:11" x14ac:dyDescent="0.25">
      <c r="A2432" s="138" t="s">
        <v>1525</v>
      </c>
      <c r="B2432" s="138" t="s">
        <v>1526</v>
      </c>
      <c r="C2432" s="138" t="s">
        <v>196</v>
      </c>
      <c r="D2432" s="138" t="s">
        <v>201</v>
      </c>
      <c r="E2432" s="138" t="s">
        <v>203</v>
      </c>
      <c r="F2432" s="138"/>
      <c r="G2432" s="138"/>
      <c r="H2432" s="138"/>
      <c r="I2432" s="138" t="s">
        <v>195</v>
      </c>
      <c r="J2432" s="138">
        <v>2050</v>
      </c>
      <c r="K2432" s="139">
        <v>2</v>
      </c>
    </row>
    <row r="2433" spans="1:11" x14ac:dyDescent="0.25">
      <c r="A2433" s="138" t="s">
        <v>1525</v>
      </c>
      <c r="B2433" s="138" t="s">
        <v>1526</v>
      </c>
      <c r="C2433" s="138" t="s">
        <v>196</v>
      </c>
      <c r="D2433" s="138" t="s">
        <v>1527</v>
      </c>
      <c r="E2433" s="138" t="s">
        <v>1354</v>
      </c>
      <c r="F2433" s="138"/>
      <c r="G2433" s="138" t="s">
        <v>1528</v>
      </c>
      <c r="H2433" s="138"/>
      <c r="I2433" s="138" t="s">
        <v>990</v>
      </c>
      <c r="J2433" s="138">
        <v>2020</v>
      </c>
      <c r="K2433" s="139">
        <v>0.98</v>
      </c>
    </row>
    <row r="2434" spans="1:11" x14ac:dyDescent="0.25">
      <c r="A2434" s="138" t="s">
        <v>1525</v>
      </c>
      <c r="B2434" s="138" t="s">
        <v>1526</v>
      </c>
      <c r="C2434" s="138" t="s">
        <v>196</v>
      </c>
      <c r="D2434" s="138" t="s">
        <v>1527</v>
      </c>
      <c r="E2434" s="138" t="s">
        <v>1354</v>
      </c>
      <c r="F2434" s="138"/>
      <c r="G2434" s="138" t="s">
        <v>1528</v>
      </c>
      <c r="H2434" s="138"/>
      <c r="I2434" s="138" t="s">
        <v>990</v>
      </c>
      <c r="J2434" s="138">
        <v>2050</v>
      </c>
      <c r="K2434" s="139">
        <v>0.98</v>
      </c>
    </row>
    <row r="2435" spans="1:11" x14ac:dyDescent="0.25">
      <c r="A2435" s="138" t="s">
        <v>1525</v>
      </c>
      <c r="B2435" s="138" t="s">
        <v>1526</v>
      </c>
      <c r="C2435" s="138" t="s">
        <v>196</v>
      </c>
      <c r="D2435" s="138" t="s">
        <v>1527</v>
      </c>
      <c r="E2435" s="138" t="s">
        <v>1354</v>
      </c>
      <c r="F2435" s="138"/>
      <c r="G2435" s="138" t="s">
        <v>1528</v>
      </c>
      <c r="H2435" s="138"/>
      <c r="I2435" s="138" t="s">
        <v>991</v>
      </c>
      <c r="J2435" s="138">
        <v>2020</v>
      </c>
      <c r="K2435" s="139">
        <v>1.05</v>
      </c>
    </row>
    <row r="2436" spans="1:11" x14ac:dyDescent="0.25">
      <c r="A2436" s="138" t="s">
        <v>1525</v>
      </c>
      <c r="B2436" s="138" t="s">
        <v>1526</v>
      </c>
      <c r="C2436" s="138" t="s">
        <v>196</v>
      </c>
      <c r="D2436" s="138" t="s">
        <v>1527</v>
      </c>
      <c r="E2436" s="138" t="s">
        <v>1354</v>
      </c>
      <c r="F2436" s="138"/>
      <c r="G2436" s="138" t="s">
        <v>1528</v>
      </c>
      <c r="H2436" s="138"/>
      <c r="I2436" s="138" t="s">
        <v>991</v>
      </c>
      <c r="J2436" s="138">
        <v>2050</v>
      </c>
      <c r="K2436" s="139">
        <v>1.02</v>
      </c>
    </row>
    <row r="2437" spans="1:11" x14ac:dyDescent="0.25">
      <c r="A2437" s="138" t="s">
        <v>1525</v>
      </c>
      <c r="B2437" s="138" t="s">
        <v>1526</v>
      </c>
      <c r="C2437" s="138" t="s">
        <v>196</v>
      </c>
      <c r="D2437" s="138" t="s">
        <v>1527</v>
      </c>
      <c r="E2437" s="138" t="s">
        <v>1354</v>
      </c>
      <c r="F2437" s="138"/>
      <c r="G2437" s="138" t="s">
        <v>1528</v>
      </c>
      <c r="H2437" s="138"/>
      <c r="I2437" s="138" t="s">
        <v>195</v>
      </c>
      <c r="J2437" s="138">
        <v>2015</v>
      </c>
      <c r="K2437" s="139">
        <v>0.28999999999999998</v>
      </c>
    </row>
    <row r="2438" spans="1:11" x14ac:dyDescent="0.25">
      <c r="A2438" s="138" t="s">
        <v>1525</v>
      </c>
      <c r="B2438" s="138" t="s">
        <v>1526</v>
      </c>
      <c r="C2438" s="138" t="s">
        <v>196</v>
      </c>
      <c r="D2438" s="138" t="s">
        <v>1527</v>
      </c>
      <c r="E2438" s="138" t="s">
        <v>1354</v>
      </c>
      <c r="F2438" s="138"/>
      <c r="G2438" s="138" t="s">
        <v>1528</v>
      </c>
      <c r="H2438" s="138"/>
      <c r="I2438" s="138" t="s">
        <v>195</v>
      </c>
      <c r="J2438" s="138">
        <v>2020</v>
      </c>
      <c r="K2438" s="139">
        <v>0.27</v>
      </c>
    </row>
    <row r="2439" spans="1:11" x14ac:dyDescent="0.25">
      <c r="A2439" s="138" t="s">
        <v>1525</v>
      </c>
      <c r="B2439" s="138" t="s">
        <v>1526</v>
      </c>
      <c r="C2439" s="138" t="s">
        <v>196</v>
      </c>
      <c r="D2439" s="138" t="s">
        <v>1527</v>
      </c>
      <c r="E2439" s="138" t="s">
        <v>1354</v>
      </c>
      <c r="F2439" s="138"/>
      <c r="G2439" s="138" t="s">
        <v>1528</v>
      </c>
      <c r="H2439" s="138"/>
      <c r="I2439" s="138" t="s">
        <v>195</v>
      </c>
      <c r="J2439" s="138">
        <v>2030</v>
      </c>
      <c r="K2439" s="139">
        <v>0.28000000000000003</v>
      </c>
    </row>
    <row r="2440" spans="1:11" x14ac:dyDescent="0.25">
      <c r="A2440" s="138" t="s">
        <v>1525</v>
      </c>
      <c r="B2440" s="138" t="s">
        <v>1526</v>
      </c>
      <c r="C2440" s="138" t="s">
        <v>196</v>
      </c>
      <c r="D2440" s="138" t="s">
        <v>1527</v>
      </c>
      <c r="E2440" s="138" t="s">
        <v>1354</v>
      </c>
      <c r="F2440" s="138"/>
      <c r="G2440" s="138" t="s">
        <v>1528</v>
      </c>
      <c r="H2440" s="138"/>
      <c r="I2440" s="138" t="s">
        <v>195</v>
      </c>
      <c r="J2440" s="138">
        <v>2040</v>
      </c>
      <c r="K2440" s="139">
        <v>0.25</v>
      </c>
    </row>
    <row r="2441" spans="1:11" x14ac:dyDescent="0.25">
      <c r="A2441" s="138" t="s">
        <v>1525</v>
      </c>
      <c r="B2441" s="138" t="s">
        <v>1526</v>
      </c>
      <c r="C2441" s="138" t="s">
        <v>196</v>
      </c>
      <c r="D2441" s="138" t="s">
        <v>1527</v>
      </c>
      <c r="E2441" s="138" t="s">
        <v>1354</v>
      </c>
      <c r="F2441" s="138"/>
      <c r="G2441" s="138" t="s">
        <v>1528</v>
      </c>
      <c r="H2441" s="138"/>
      <c r="I2441" s="138" t="s">
        <v>195</v>
      </c>
      <c r="J2441" s="138">
        <v>2050</v>
      </c>
      <c r="K2441" s="139">
        <v>0.25</v>
      </c>
    </row>
    <row r="2442" spans="1:11" x14ac:dyDescent="0.25">
      <c r="A2442" s="138" t="s">
        <v>1525</v>
      </c>
      <c r="B2442" s="138" t="s">
        <v>1526</v>
      </c>
      <c r="C2442" s="138" t="s">
        <v>196</v>
      </c>
      <c r="D2442" s="138" t="s">
        <v>1529</v>
      </c>
      <c r="E2442" s="138" t="s">
        <v>1354</v>
      </c>
      <c r="F2442" s="138"/>
      <c r="G2442" s="138" t="s">
        <v>252</v>
      </c>
      <c r="H2442" s="138"/>
      <c r="I2442" s="138" t="s">
        <v>990</v>
      </c>
      <c r="J2442" s="138">
        <v>2020</v>
      </c>
      <c r="K2442" s="139">
        <v>0.75</v>
      </c>
    </row>
    <row r="2443" spans="1:11" x14ac:dyDescent="0.25">
      <c r="A2443" s="138" t="s">
        <v>1525</v>
      </c>
      <c r="B2443" s="138" t="s">
        <v>1526</v>
      </c>
      <c r="C2443" s="138" t="s">
        <v>196</v>
      </c>
      <c r="D2443" s="138" t="s">
        <v>1529</v>
      </c>
      <c r="E2443" s="138" t="s">
        <v>1354</v>
      </c>
      <c r="F2443" s="138"/>
      <c r="G2443" s="138" t="s">
        <v>252</v>
      </c>
      <c r="H2443" s="138"/>
      <c r="I2443" s="138" t="s">
        <v>990</v>
      </c>
      <c r="J2443" s="138">
        <v>2050</v>
      </c>
      <c r="K2443" s="139">
        <v>0.75</v>
      </c>
    </row>
    <row r="2444" spans="1:11" x14ac:dyDescent="0.25">
      <c r="A2444" s="138" t="s">
        <v>1525</v>
      </c>
      <c r="B2444" s="138" t="s">
        <v>1526</v>
      </c>
      <c r="C2444" s="138" t="s">
        <v>196</v>
      </c>
      <c r="D2444" s="138" t="s">
        <v>1529</v>
      </c>
      <c r="E2444" s="138" t="s">
        <v>1354</v>
      </c>
      <c r="F2444" s="138"/>
      <c r="G2444" s="138" t="s">
        <v>252</v>
      </c>
      <c r="H2444" s="138"/>
      <c r="I2444" s="138" t="s">
        <v>991</v>
      </c>
      <c r="J2444" s="138">
        <v>2020</v>
      </c>
      <c r="K2444" s="139">
        <v>1.25</v>
      </c>
    </row>
    <row r="2445" spans="1:11" x14ac:dyDescent="0.25">
      <c r="A2445" s="138" t="s">
        <v>1525</v>
      </c>
      <c r="B2445" s="138" t="s">
        <v>1526</v>
      </c>
      <c r="C2445" s="138" t="s">
        <v>196</v>
      </c>
      <c r="D2445" s="138" t="s">
        <v>1529</v>
      </c>
      <c r="E2445" s="138" t="s">
        <v>1354</v>
      </c>
      <c r="F2445" s="138"/>
      <c r="G2445" s="138" t="s">
        <v>252</v>
      </c>
      <c r="H2445" s="138"/>
      <c r="I2445" s="138" t="s">
        <v>991</v>
      </c>
      <c r="J2445" s="138">
        <v>2050</v>
      </c>
      <c r="K2445" s="139">
        <v>1.25</v>
      </c>
    </row>
    <row r="2446" spans="1:11" x14ac:dyDescent="0.25">
      <c r="A2446" s="138" t="s">
        <v>1525</v>
      </c>
      <c r="B2446" s="138" t="s">
        <v>1526</v>
      </c>
      <c r="C2446" s="138" t="s">
        <v>196</v>
      </c>
      <c r="D2446" s="138" t="s">
        <v>1529</v>
      </c>
      <c r="E2446" s="138" t="s">
        <v>1354</v>
      </c>
      <c r="F2446" s="138"/>
      <c r="G2446" s="138" t="s">
        <v>252</v>
      </c>
      <c r="H2446" s="138"/>
      <c r="I2446" s="138" t="s">
        <v>195</v>
      </c>
      <c r="J2446" s="138">
        <v>2015</v>
      </c>
      <c r="K2446" s="139">
        <v>0.02</v>
      </c>
    </row>
    <row r="2447" spans="1:11" x14ac:dyDescent="0.25">
      <c r="A2447" s="138" t="s">
        <v>1525</v>
      </c>
      <c r="B2447" s="138" t="s">
        <v>1526</v>
      </c>
      <c r="C2447" s="138" t="s">
        <v>196</v>
      </c>
      <c r="D2447" s="138" t="s">
        <v>1529</v>
      </c>
      <c r="E2447" s="138" t="s">
        <v>1354</v>
      </c>
      <c r="F2447" s="138"/>
      <c r="G2447" s="138" t="s">
        <v>252</v>
      </c>
      <c r="H2447" s="138"/>
      <c r="I2447" s="138" t="s">
        <v>195</v>
      </c>
      <c r="J2447" s="138">
        <v>2020</v>
      </c>
      <c r="K2447" s="139">
        <v>0.02</v>
      </c>
    </row>
    <row r="2448" spans="1:11" x14ac:dyDescent="0.25">
      <c r="A2448" s="138" t="s">
        <v>1525</v>
      </c>
      <c r="B2448" s="138" t="s">
        <v>1526</v>
      </c>
      <c r="C2448" s="138" t="s">
        <v>196</v>
      </c>
      <c r="D2448" s="138" t="s">
        <v>1529</v>
      </c>
      <c r="E2448" s="138" t="s">
        <v>1354</v>
      </c>
      <c r="F2448" s="138"/>
      <c r="G2448" s="138" t="s">
        <v>252</v>
      </c>
      <c r="H2448" s="138"/>
      <c r="I2448" s="138" t="s">
        <v>195</v>
      </c>
      <c r="J2448" s="138">
        <v>2030</v>
      </c>
      <c r="K2448" s="139">
        <v>0.02</v>
      </c>
    </row>
    <row r="2449" spans="1:11" x14ac:dyDescent="0.25">
      <c r="A2449" s="138" t="s">
        <v>1525</v>
      </c>
      <c r="B2449" s="138" t="s">
        <v>1526</v>
      </c>
      <c r="C2449" s="138" t="s">
        <v>196</v>
      </c>
      <c r="D2449" s="138" t="s">
        <v>1529</v>
      </c>
      <c r="E2449" s="138" t="s">
        <v>1354</v>
      </c>
      <c r="F2449" s="138"/>
      <c r="G2449" s="138" t="s">
        <v>252</v>
      </c>
      <c r="H2449" s="138"/>
      <c r="I2449" s="138" t="s">
        <v>195</v>
      </c>
      <c r="J2449" s="138">
        <v>2040</v>
      </c>
      <c r="K2449" s="139">
        <v>0.02</v>
      </c>
    </row>
    <row r="2450" spans="1:11" x14ac:dyDescent="0.25">
      <c r="A2450" s="138" t="s">
        <v>1525</v>
      </c>
      <c r="B2450" s="138" t="s">
        <v>1526</v>
      </c>
      <c r="C2450" s="138" t="s">
        <v>196</v>
      </c>
      <c r="D2450" s="138" t="s">
        <v>1529</v>
      </c>
      <c r="E2450" s="138" t="s">
        <v>1354</v>
      </c>
      <c r="F2450" s="138"/>
      <c r="G2450" s="138" t="s">
        <v>252</v>
      </c>
      <c r="H2450" s="138"/>
      <c r="I2450" s="138" t="s">
        <v>195</v>
      </c>
      <c r="J2450" s="138">
        <v>2050</v>
      </c>
      <c r="K2450" s="139">
        <v>0.02</v>
      </c>
    </row>
    <row r="2451" spans="1:11" x14ac:dyDescent="0.25">
      <c r="A2451" s="138" t="s">
        <v>1525</v>
      </c>
      <c r="B2451" s="138" t="s">
        <v>1526</v>
      </c>
      <c r="C2451" s="138" t="s">
        <v>196</v>
      </c>
      <c r="D2451" s="138" t="s">
        <v>1530</v>
      </c>
      <c r="E2451" s="138" t="s">
        <v>1354</v>
      </c>
      <c r="F2451" s="138"/>
      <c r="G2451" s="138" t="s">
        <v>1528</v>
      </c>
      <c r="H2451" s="138"/>
      <c r="I2451" s="138" t="s">
        <v>990</v>
      </c>
      <c r="J2451" s="138">
        <v>2020</v>
      </c>
      <c r="K2451" s="139">
        <v>0.95</v>
      </c>
    </row>
    <row r="2452" spans="1:11" x14ac:dyDescent="0.25">
      <c r="A2452" s="138" t="s">
        <v>1525</v>
      </c>
      <c r="B2452" s="138" t="s">
        <v>1526</v>
      </c>
      <c r="C2452" s="138" t="s">
        <v>196</v>
      </c>
      <c r="D2452" s="138" t="s">
        <v>1530</v>
      </c>
      <c r="E2452" s="138" t="s">
        <v>1354</v>
      </c>
      <c r="F2452" s="138"/>
      <c r="G2452" s="138" t="s">
        <v>1528</v>
      </c>
      <c r="H2452" s="138"/>
      <c r="I2452" s="138" t="s">
        <v>990</v>
      </c>
      <c r="J2452" s="138">
        <v>2050</v>
      </c>
      <c r="K2452" s="139">
        <v>0.95</v>
      </c>
    </row>
    <row r="2453" spans="1:11" x14ac:dyDescent="0.25">
      <c r="A2453" s="138" t="s">
        <v>1525</v>
      </c>
      <c r="B2453" s="138" t="s">
        <v>1526</v>
      </c>
      <c r="C2453" s="138" t="s">
        <v>196</v>
      </c>
      <c r="D2453" s="138" t="s">
        <v>1530</v>
      </c>
      <c r="E2453" s="138" t="s">
        <v>1354</v>
      </c>
      <c r="F2453" s="138"/>
      <c r="G2453" s="138" t="s">
        <v>1528</v>
      </c>
      <c r="H2453" s="138"/>
      <c r="I2453" s="138" t="s">
        <v>991</v>
      </c>
      <c r="J2453" s="138">
        <v>2020</v>
      </c>
      <c r="K2453" s="139">
        <v>1.02</v>
      </c>
    </row>
    <row r="2454" spans="1:11" x14ac:dyDescent="0.25">
      <c r="A2454" s="138" t="s">
        <v>1525</v>
      </c>
      <c r="B2454" s="138" t="s">
        <v>1526</v>
      </c>
      <c r="C2454" s="138" t="s">
        <v>196</v>
      </c>
      <c r="D2454" s="138" t="s">
        <v>1530</v>
      </c>
      <c r="E2454" s="138" t="s">
        <v>1354</v>
      </c>
      <c r="F2454" s="138"/>
      <c r="G2454" s="138" t="s">
        <v>1528</v>
      </c>
      <c r="H2454" s="138"/>
      <c r="I2454" s="138" t="s">
        <v>991</v>
      </c>
      <c r="J2454" s="138">
        <v>2050</v>
      </c>
      <c r="K2454" s="139">
        <v>1.02</v>
      </c>
    </row>
    <row r="2455" spans="1:11" x14ac:dyDescent="0.25">
      <c r="A2455" s="138" t="s">
        <v>1525</v>
      </c>
      <c r="B2455" s="138" t="s">
        <v>1526</v>
      </c>
      <c r="C2455" s="138" t="s">
        <v>196</v>
      </c>
      <c r="D2455" s="138" t="s">
        <v>1530</v>
      </c>
      <c r="E2455" s="138" t="s">
        <v>1354</v>
      </c>
      <c r="F2455" s="138"/>
      <c r="G2455" s="138" t="s">
        <v>1528</v>
      </c>
      <c r="H2455" s="138"/>
      <c r="I2455" s="138" t="s">
        <v>195</v>
      </c>
      <c r="J2455" s="138">
        <v>2015</v>
      </c>
      <c r="K2455" s="139">
        <v>0.46</v>
      </c>
    </row>
    <row r="2456" spans="1:11" x14ac:dyDescent="0.25">
      <c r="A2456" s="138" t="s">
        <v>1525</v>
      </c>
      <c r="B2456" s="138" t="s">
        <v>1526</v>
      </c>
      <c r="C2456" s="138" t="s">
        <v>196</v>
      </c>
      <c r="D2456" s="138" t="s">
        <v>1530</v>
      </c>
      <c r="E2456" s="138" t="s">
        <v>1354</v>
      </c>
      <c r="F2456" s="138"/>
      <c r="G2456" s="138" t="s">
        <v>1528</v>
      </c>
      <c r="H2456" s="138"/>
      <c r="I2456" s="138" t="s">
        <v>195</v>
      </c>
      <c r="J2456" s="138">
        <v>2020</v>
      </c>
      <c r="K2456" s="139">
        <v>46</v>
      </c>
    </row>
    <row r="2457" spans="1:11" x14ac:dyDescent="0.25">
      <c r="A2457" s="138" t="s">
        <v>1525</v>
      </c>
      <c r="B2457" s="138" t="s">
        <v>1526</v>
      </c>
      <c r="C2457" s="138" t="s">
        <v>196</v>
      </c>
      <c r="D2457" s="138" t="s">
        <v>1530</v>
      </c>
      <c r="E2457" s="138" t="s">
        <v>1354</v>
      </c>
      <c r="F2457" s="138"/>
      <c r="G2457" s="138" t="s">
        <v>1528</v>
      </c>
      <c r="H2457" s="138"/>
      <c r="I2457" s="138" t="s">
        <v>195</v>
      </c>
      <c r="J2457" s="138">
        <v>2030</v>
      </c>
      <c r="K2457" s="139">
        <v>0.47</v>
      </c>
    </row>
    <row r="2458" spans="1:11" x14ac:dyDescent="0.25">
      <c r="A2458" s="138" t="s">
        <v>1525</v>
      </c>
      <c r="B2458" s="138" t="s">
        <v>1526</v>
      </c>
      <c r="C2458" s="138" t="s">
        <v>196</v>
      </c>
      <c r="D2458" s="138" t="s">
        <v>1530</v>
      </c>
      <c r="E2458" s="138" t="s">
        <v>1354</v>
      </c>
      <c r="F2458" s="138"/>
      <c r="G2458" s="138" t="s">
        <v>1528</v>
      </c>
      <c r="H2458" s="138"/>
      <c r="I2458" s="138" t="s">
        <v>195</v>
      </c>
      <c r="J2458" s="138">
        <v>2040</v>
      </c>
      <c r="K2458" s="139">
        <v>0.47</v>
      </c>
    </row>
    <row r="2459" spans="1:11" x14ac:dyDescent="0.25">
      <c r="A2459" s="138" t="s">
        <v>1525</v>
      </c>
      <c r="B2459" s="138" t="s">
        <v>1526</v>
      </c>
      <c r="C2459" s="138" t="s">
        <v>196</v>
      </c>
      <c r="D2459" s="138" t="s">
        <v>1530</v>
      </c>
      <c r="E2459" s="138" t="s">
        <v>1354</v>
      </c>
      <c r="F2459" s="138"/>
      <c r="G2459" s="138" t="s">
        <v>1528</v>
      </c>
      <c r="H2459" s="138"/>
      <c r="I2459" s="138" t="s">
        <v>195</v>
      </c>
      <c r="J2459" s="138">
        <v>2050</v>
      </c>
      <c r="K2459" s="139">
        <v>0.47</v>
      </c>
    </row>
    <row r="2460" spans="1:11" x14ac:dyDescent="0.25">
      <c r="A2460" s="138" t="s">
        <v>1525</v>
      </c>
      <c r="B2460" s="138" t="s">
        <v>1526</v>
      </c>
      <c r="C2460" s="138" t="s">
        <v>196</v>
      </c>
      <c r="D2460" s="138" t="s">
        <v>1531</v>
      </c>
      <c r="E2460" s="138" t="s">
        <v>1532</v>
      </c>
      <c r="F2460" s="138"/>
      <c r="G2460" s="138" t="s">
        <v>1361</v>
      </c>
      <c r="H2460" s="138">
        <v>11</v>
      </c>
      <c r="I2460" s="138" t="s">
        <v>990</v>
      </c>
      <c r="J2460" s="138">
        <v>2020</v>
      </c>
      <c r="K2460" s="139">
        <v>0.5</v>
      </c>
    </row>
    <row r="2461" spans="1:11" x14ac:dyDescent="0.25">
      <c r="A2461" s="138" t="s">
        <v>1525</v>
      </c>
      <c r="B2461" s="138" t="s">
        <v>1526</v>
      </c>
      <c r="C2461" s="138" t="s">
        <v>196</v>
      </c>
      <c r="D2461" s="138" t="s">
        <v>1531</v>
      </c>
      <c r="E2461" s="138" t="s">
        <v>1532</v>
      </c>
      <c r="F2461" s="138"/>
      <c r="G2461" s="138" t="s">
        <v>1361</v>
      </c>
      <c r="H2461" s="138">
        <v>11</v>
      </c>
      <c r="I2461" s="138" t="s">
        <v>990</v>
      </c>
      <c r="J2461" s="138">
        <v>2050</v>
      </c>
      <c r="K2461" s="139">
        <v>0.6</v>
      </c>
    </row>
    <row r="2462" spans="1:11" x14ac:dyDescent="0.25">
      <c r="A2462" s="138" t="s">
        <v>1525</v>
      </c>
      <c r="B2462" s="138" t="s">
        <v>1526</v>
      </c>
      <c r="C2462" s="138" t="s">
        <v>196</v>
      </c>
      <c r="D2462" s="138" t="s">
        <v>1531</v>
      </c>
      <c r="E2462" s="138" t="s">
        <v>1532</v>
      </c>
      <c r="F2462" s="138"/>
      <c r="G2462" s="138" t="s">
        <v>1361</v>
      </c>
      <c r="H2462" s="138">
        <v>11</v>
      </c>
      <c r="I2462" s="138" t="s">
        <v>991</v>
      </c>
      <c r="J2462" s="138">
        <v>2020</v>
      </c>
      <c r="K2462" s="139">
        <v>1.2</v>
      </c>
    </row>
    <row r="2463" spans="1:11" x14ac:dyDescent="0.25">
      <c r="A2463" s="138" t="s">
        <v>1525</v>
      </c>
      <c r="B2463" s="138" t="s">
        <v>1526</v>
      </c>
      <c r="C2463" s="138" t="s">
        <v>196</v>
      </c>
      <c r="D2463" s="138" t="s">
        <v>1531</v>
      </c>
      <c r="E2463" s="138" t="s">
        <v>1532</v>
      </c>
      <c r="F2463" s="138"/>
      <c r="G2463" s="138" t="s">
        <v>1361</v>
      </c>
      <c r="H2463" s="138">
        <v>11</v>
      </c>
      <c r="I2463" s="138" t="s">
        <v>991</v>
      </c>
      <c r="J2463" s="138">
        <v>2050</v>
      </c>
      <c r="K2463" s="139">
        <v>1</v>
      </c>
    </row>
    <row r="2464" spans="1:11" x14ac:dyDescent="0.25">
      <c r="A2464" s="138" t="s">
        <v>1525</v>
      </c>
      <c r="B2464" s="138" t="s">
        <v>1526</v>
      </c>
      <c r="C2464" s="138" t="s">
        <v>196</v>
      </c>
      <c r="D2464" s="138" t="s">
        <v>1531</v>
      </c>
      <c r="E2464" s="138" t="s">
        <v>1532</v>
      </c>
      <c r="F2464" s="138"/>
      <c r="G2464" s="138" t="s">
        <v>1361</v>
      </c>
      <c r="H2464" s="138">
        <v>11</v>
      </c>
      <c r="I2464" s="138" t="s">
        <v>195</v>
      </c>
      <c r="J2464" s="138">
        <v>2015</v>
      </c>
      <c r="K2464" s="139">
        <v>320</v>
      </c>
    </row>
    <row r="2465" spans="1:11" x14ac:dyDescent="0.25">
      <c r="A2465" s="138" t="s">
        <v>1525</v>
      </c>
      <c r="B2465" s="138" t="s">
        <v>1526</v>
      </c>
      <c r="C2465" s="138" t="s">
        <v>196</v>
      </c>
      <c r="D2465" s="138" t="s">
        <v>1531</v>
      </c>
      <c r="E2465" s="138" t="s">
        <v>1532</v>
      </c>
      <c r="F2465" s="138"/>
      <c r="G2465" s="138" t="s">
        <v>1361</v>
      </c>
      <c r="H2465" s="138">
        <v>11</v>
      </c>
      <c r="I2465" s="138" t="s">
        <v>195</v>
      </c>
      <c r="J2465" s="138">
        <v>2020</v>
      </c>
      <c r="K2465" s="139">
        <v>320</v>
      </c>
    </row>
    <row r="2466" spans="1:11" x14ac:dyDescent="0.25">
      <c r="A2466" s="138" t="s">
        <v>1525</v>
      </c>
      <c r="B2466" s="138" t="s">
        <v>1526</v>
      </c>
      <c r="C2466" s="138" t="s">
        <v>196</v>
      </c>
      <c r="D2466" s="138" t="s">
        <v>1531</v>
      </c>
      <c r="E2466" s="138" t="s">
        <v>1532</v>
      </c>
      <c r="F2466" s="138"/>
      <c r="G2466" s="138" t="s">
        <v>1361</v>
      </c>
      <c r="H2466" s="138">
        <v>11</v>
      </c>
      <c r="I2466" s="138" t="s">
        <v>195</v>
      </c>
      <c r="J2466" s="138">
        <v>2030</v>
      </c>
      <c r="K2466" s="139">
        <v>400</v>
      </c>
    </row>
    <row r="2467" spans="1:11" x14ac:dyDescent="0.25">
      <c r="A2467" s="138" t="s">
        <v>1525</v>
      </c>
      <c r="B2467" s="138" t="s">
        <v>1526</v>
      </c>
      <c r="C2467" s="138" t="s">
        <v>196</v>
      </c>
      <c r="D2467" s="138" t="s">
        <v>1531</v>
      </c>
      <c r="E2467" s="138" t="s">
        <v>1532</v>
      </c>
      <c r="F2467" s="138"/>
      <c r="G2467" s="138" t="s">
        <v>1361</v>
      </c>
      <c r="H2467" s="138">
        <v>11</v>
      </c>
      <c r="I2467" s="138" t="s">
        <v>195</v>
      </c>
      <c r="J2467" s="138">
        <v>2040</v>
      </c>
      <c r="K2467" s="139">
        <v>450</v>
      </c>
    </row>
    <row r="2468" spans="1:11" x14ac:dyDescent="0.25">
      <c r="A2468" s="138" t="s">
        <v>1525</v>
      </c>
      <c r="B2468" s="138" t="s">
        <v>1526</v>
      </c>
      <c r="C2468" s="138" t="s">
        <v>196</v>
      </c>
      <c r="D2468" s="138" t="s">
        <v>1531</v>
      </c>
      <c r="E2468" s="138" t="s">
        <v>1532</v>
      </c>
      <c r="F2468" s="138"/>
      <c r="G2468" s="138" t="s">
        <v>1361</v>
      </c>
      <c r="H2468" s="138">
        <v>11</v>
      </c>
      <c r="I2468" s="138" t="s">
        <v>195</v>
      </c>
      <c r="J2468" s="138">
        <v>2050</v>
      </c>
      <c r="K2468" s="139">
        <v>500</v>
      </c>
    </row>
    <row r="2469" spans="1:11" x14ac:dyDescent="0.25">
      <c r="A2469" s="138" t="s">
        <v>1525</v>
      </c>
      <c r="B2469" s="138" t="s">
        <v>1526</v>
      </c>
      <c r="C2469" s="138" t="s">
        <v>196</v>
      </c>
      <c r="D2469" s="138" t="s">
        <v>1533</v>
      </c>
      <c r="E2469" s="138" t="s">
        <v>1222</v>
      </c>
      <c r="F2469" s="138"/>
      <c r="G2469" s="138" t="s">
        <v>1361</v>
      </c>
      <c r="H2469" s="138"/>
      <c r="I2469" s="138" t="s">
        <v>990</v>
      </c>
      <c r="J2469" s="138">
        <v>2020</v>
      </c>
      <c r="K2469" s="139">
        <v>0.5</v>
      </c>
    </row>
    <row r="2470" spans="1:11" x14ac:dyDescent="0.25">
      <c r="A2470" s="138" t="s">
        <v>1525</v>
      </c>
      <c r="B2470" s="138" t="s">
        <v>1526</v>
      </c>
      <c r="C2470" s="138" t="s">
        <v>196</v>
      </c>
      <c r="D2470" s="138" t="s">
        <v>1533</v>
      </c>
      <c r="E2470" s="138" t="s">
        <v>1222</v>
      </c>
      <c r="F2470" s="138"/>
      <c r="G2470" s="138" t="s">
        <v>1361</v>
      </c>
      <c r="H2470" s="138"/>
      <c r="I2470" s="138" t="s">
        <v>990</v>
      </c>
      <c r="J2470" s="138">
        <v>2050</v>
      </c>
      <c r="K2470" s="139">
        <v>0.6</v>
      </c>
    </row>
    <row r="2471" spans="1:11" x14ac:dyDescent="0.25">
      <c r="A2471" s="138" t="s">
        <v>1525</v>
      </c>
      <c r="B2471" s="138" t="s">
        <v>1526</v>
      </c>
      <c r="C2471" s="138" t="s">
        <v>196</v>
      </c>
      <c r="D2471" s="138" t="s">
        <v>1533</v>
      </c>
      <c r="E2471" s="138" t="s">
        <v>1222</v>
      </c>
      <c r="F2471" s="138"/>
      <c r="G2471" s="138" t="s">
        <v>1361</v>
      </c>
      <c r="H2471" s="138"/>
      <c r="I2471" s="138" t="s">
        <v>991</v>
      </c>
      <c r="J2471" s="138">
        <v>2020</v>
      </c>
      <c r="K2471" s="139">
        <v>1.2</v>
      </c>
    </row>
    <row r="2472" spans="1:11" x14ac:dyDescent="0.25">
      <c r="A2472" s="138" t="s">
        <v>1525</v>
      </c>
      <c r="B2472" s="138" t="s">
        <v>1526</v>
      </c>
      <c r="C2472" s="138" t="s">
        <v>196</v>
      </c>
      <c r="D2472" s="138" t="s">
        <v>1533</v>
      </c>
      <c r="E2472" s="138" t="s">
        <v>1222</v>
      </c>
      <c r="F2472" s="138"/>
      <c r="G2472" s="138" t="s">
        <v>1361</v>
      </c>
      <c r="H2472" s="138"/>
      <c r="I2472" s="138" t="s">
        <v>991</v>
      </c>
      <c r="J2472" s="138">
        <v>2050</v>
      </c>
      <c r="K2472" s="139">
        <v>1</v>
      </c>
    </row>
    <row r="2473" spans="1:11" x14ac:dyDescent="0.25">
      <c r="A2473" s="138" t="s">
        <v>1525</v>
      </c>
      <c r="B2473" s="138" t="s">
        <v>1526</v>
      </c>
      <c r="C2473" s="138" t="s">
        <v>196</v>
      </c>
      <c r="D2473" s="138" t="s">
        <v>1533</v>
      </c>
      <c r="E2473" s="138" t="s">
        <v>1222</v>
      </c>
      <c r="F2473" s="138"/>
      <c r="G2473" s="138" t="s">
        <v>1361</v>
      </c>
      <c r="H2473" s="138"/>
      <c r="I2473" s="138" t="s">
        <v>195</v>
      </c>
      <c r="J2473" s="138">
        <v>2015</v>
      </c>
      <c r="K2473" s="139">
        <v>280</v>
      </c>
    </row>
    <row r="2474" spans="1:11" x14ac:dyDescent="0.25">
      <c r="A2474" s="138" t="s">
        <v>1525</v>
      </c>
      <c r="B2474" s="138" t="s">
        <v>1526</v>
      </c>
      <c r="C2474" s="138" t="s">
        <v>196</v>
      </c>
      <c r="D2474" s="138" t="s">
        <v>1533</v>
      </c>
      <c r="E2474" s="138" t="s">
        <v>1222</v>
      </c>
      <c r="F2474" s="138"/>
      <c r="G2474" s="138" t="s">
        <v>1361</v>
      </c>
      <c r="H2474" s="138"/>
      <c r="I2474" s="138" t="s">
        <v>195</v>
      </c>
      <c r="J2474" s="138">
        <v>2020</v>
      </c>
      <c r="K2474" s="139">
        <v>280</v>
      </c>
    </row>
    <row r="2475" spans="1:11" x14ac:dyDescent="0.25">
      <c r="A2475" s="138" t="s">
        <v>1525</v>
      </c>
      <c r="B2475" s="138" t="s">
        <v>1526</v>
      </c>
      <c r="C2475" s="138" t="s">
        <v>196</v>
      </c>
      <c r="D2475" s="138" t="s">
        <v>1533</v>
      </c>
      <c r="E2475" s="138" t="s">
        <v>1222</v>
      </c>
      <c r="F2475" s="138"/>
      <c r="G2475" s="138" t="s">
        <v>1361</v>
      </c>
      <c r="H2475" s="138"/>
      <c r="I2475" s="138" t="s">
        <v>195</v>
      </c>
      <c r="J2475" s="138">
        <v>2030</v>
      </c>
      <c r="K2475" s="139">
        <v>350</v>
      </c>
    </row>
    <row r="2476" spans="1:11" x14ac:dyDescent="0.25">
      <c r="A2476" s="138" t="s">
        <v>1525</v>
      </c>
      <c r="B2476" s="138" t="s">
        <v>1526</v>
      </c>
      <c r="C2476" s="138" t="s">
        <v>196</v>
      </c>
      <c r="D2476" s="138" t="s">
        <v>1533</v>
      </c>
      <c r="E2476" s="138" t="s">
        <v>1222</v>
      </c>
      <c r="F2476" s="138"/>
      <c r="G2476" s="138" t="s">
        <v>1361</v>
      </c>
      <c r="H2476" s="138"/>
      <c r="I2476" s="138" t="s">
        <v>195</v>
      </c>
      <c r="J2476" s="138">
        <v>2040</v>
      </c>
      <c r="K2476" s="139">
        <v>400</v>
      </c>
    </row>
    <row r="2477" spans="1:11" x14ac:dyDescent="0.25">
      <c r="A2477" s="138" t="s">
        <v>1525</v>
      </c>
      <c r="B2477" s="138" t="s">
        <v>1526</v>
      </c>
      <c r="C2477" s="138" t="s">
        <v>196</v>
      </c>
      <c r="D2477" s="138" t="s">
        <v>1533</v>
      </c>
      <c r="E2477" s="138" t="s">
        <v>1222</v>
      </c>
      <c r="F2477" s="138"/>
      <c r="G2477" s="138" t="s">
        <v>1361</v>
      </c>
      <c r="H2477" s="138"/>
      <c r="I2477" s="138" t="s">
        <v>195</v>
      </c>
      <c r="J2477" s="138">
        <v>2050</v>
      </c>
      <c r="K2477" s="139">
        <v>440</v>
      </c>
    </row>
    <row r="2478" spans="1:11" x14ac:dyDescent="0.25">
      <c r="A2478" s="138" t="s">
        <v>1525</v>
      </c>
      <c r="B2478" s="138" t="s">
        <v>1526</v>
      </c>
      <c r="C2478" s="138" t="s">
        <v>196</v>
      </c>
      <c r="D2478" s="138" t="s">
        <v>1534</v>
      </c>
      <c r="E2478" s="138" t="s">
        <v>1354</v>
      </c>
      <c r="F2478" s="138"/>
      <c r="G2478" s="138" t="s">
        <v>211</v>
      </c>
      <c r="H2478" s="138"/>
      <c r="I2478" s="138" t="s">
        <v>990</v>
      </c>
      <c r="J2478" s="138">
        <v>2020</v>
      </c>
      <c r="K2478" s="139">
        <v>0.98</v>
      </c>
    </row>
    <row r="2479" spans="1:11" x14ac:dyDescent="0.25">
      <c r="A2479" s="138" t="s">
        <v>1525</v>
      </c>
      <c r="B2479" s="138" t="s">
        <v>1526</v>
      </c>
      <c r="C2479" s="138" t="s">
        <v>196</v>
      </c>
      <c r="D2479" s="138" t="s">
        <v>1534</v>
      </c>
      <c r="E2479" s="138" t="s">
        <v>1354</v>
      </c>
      <c r="F2479" s="138"/>
      <c r="G2479" s="138" t="s">
        <v>211</v>
      </c>
      <c r="H2479" s="138"/>
      <c r="I2479" s="138" t="s">
        <v>990</v>
      </c>
      <c r="J2479" s="138">
        <v>2050</v>
      </c>
      <c r="K2479" s="139">
        <v>0.98</v>
      </c>
    </row>
    <row r="2480" spans="1:11" x14ac:dyDescent="0.25">
      <c r="A2480" s="138" t="s">
        <v>1525</v>
      </c>
      <c r="B2480" s="138" t="s">
        <v>1526</v>
      </c>
      <c r="C2480" s="138" t="s">
        <v>196</v>
      </c>
      <c r="D2480" s="138" t="s">
        <v>1534</v>
      </c>
      <c r="E2480" s="138" t="s">
        <v>1354</v>
      </c>
      <c r="F2480" s="138"/>
      <c r="G2480" s="138" t="s">
        <v>211</v>
      </c>
      <c r="H2480" s="138"/>
      <c r="I2480" s="138" t="s">
        <v>991</v>
      </c>
      <c r="J2480" s="138">
        <v>2020</v>
      </c>
      <c r="K2480" s="139">
        <v>1.05</v>
      </c>
    </row>
    <row r="2481" spans="1:11" x14ac:dyDescent="0.25">
      <c r="A2481" s="138" t="s">
        <v>1525</v>
      </c>
      <c r="B2481" s="138" t="s">
        <v>1526</v>
      </c>
      <c r="C2481" s="138" t="s">
        <v>196</v>
      </c>
      <c r="D2481" s="138" t="s">
        <v>1534</v>
      </c>
      <c r="E2481" s="138" t="s">
        <v>1354</v>
      </c>
      <c r="F2481" s="138"/>
      <c r="G2481" s="138" t="s">
        <v>211</v>
      </c>
      <c r="H2481" s="138"/>
      <c r="I2481" s="138" t="s">
        <v>991</v>
      </c>
      <c r="J2481" s="138">
        <v>2050</v>
      </c>
      <c r="K2481" s="139">
        <v>1.02</v>
      </c>
    </row>
    <row r="2482" spans="1:11" x14ac:dyDescent="0.25">
      <c r="A2482" s="138" t="s">
        <v>1525</v>
      </c>
      <c r="B2482" s="138" t="s">
        <v>1526</v>
      </c>
      <c r="C2482" s="138" t="s">
        <v>196</v>
      </c>
      <c r="D2482" s="138" t="s">
        <v>1534</v>
      </c>
      <c r="E2482" s="138" t="s">
        <v>1354</v>
      </c>
      <c r="F2482" s="138"/>
      <c r="G2482" s="138" t="s">
        <v>211</v>
      </c>
      <c r="H2482" s="138"/>
      <c r="I2482" s="138" t="s">
        <v>195</v>
      </c>
      <c r="J2482" s="138">
        <v>2015</v>
      </c>
      <c r="K2482" s="139">
        <v>0.83</v>
      </c>
    </row>
    <row r="2483" spans="1:11" x14ac:dyDescent="0.25">
      <c r="A2483" s="138" t="s">
        <v>1525</v>
      </c>
      <c r="B2483" s="138" t="s">
        <v>1526</v>
      </c>
      <c r="C2483" s="138" t="s">
        <v>196</v>
      </c>
      <c r="D2483" s="138" t="s">
        <v>1534</v>
      </c>
      <c r="E2483" s="138" t="s">
        <v>1354</v>
      </c>
      <c r="F2483" s="138"/>
      <c r="G2483" s="138" t="s">
        <v>211</v>
      </c>
      <c r="H2483" s="138"/>
      <c r="I2483" s="138" t="s">
        <v>195</v>
      </c>
      <c r="J2483" s="138">
        <v>2020</v>
      </c>
      <c r="K2483" s="139">
        <v>0.83</v>
      </c>
    </row>
    <row r="2484" spans="1:11" x14ac:dyDescent="0.25">
      <c r="A2484" s="138" t="s">
        <v>1525</v>
      </c>
      <c r="B2484" s="138" t="s">
        <v>1526</v>
      </c>
      <c r="C2484" s="138" t="s">
        <v>196</v>
      </c>
      <c r="D2484" s="138" t="s">
        <v>1534</v>
      </c>
      <c r="E2484" s="138" t="s">
        <v>1354</v>
      </c>
      <c r="F2484" s="138"/>
      <c r="G2484" s="138" t="s">
        <v>211</v>
      </c>
      <c r="H2484" s="138"/>
      <c r="I2484" s="138" t="s">
        <v>195</v>
      </c>
      <c r="J2484" s="138">
        <v>2030</v>
      </c>
      <c r="K2484" s="139">
        <v>0.84</v>
      </c>
    </row>
    <row r="2485" spans="1:11" x14ac:dyDescent="0.25">
      <c r="A2485" s="138" t="s">
        <v>1525</v>
      </c>
      <c r="B2485" s="138" t="s">
        <v>1526</v>
      </c>
      <c r="C2485" s="138" t="s">
        <v>196</v>
      </c>
      <c r="D2485" s="138" t="s">
        <v>1534</v>
      </c>
      <c r="E2485" s="138" t="s">
        <v>1354</v>
      </c>
      <c r="F2485" s="138"/>
      <c r="G2485" s="138" t="s">
        <v>211</v>
      </c>
      <c r="H2485" s="138"/>
      <c r="I2485" s="138" t="s">
        <v>195</v>
      </c>
      <c r="J2485" s="138">
        <v>2040</v>
      </c>
      <c r="K2485" s="139">
        <v>0.85</v>
      </c>
    </row>
    <row r="2486" spans="1:11" x14ac:dyDescent="0.25">
      <c r="A2486" s="138" t="s">
        <v>1525</v>
      </c>
      <c r="B2486" s="138" t="s">
        <v>1526</v>
      </c>
      <c r="C2486" s="138" t="s">
        <v>196</v>
      </c>
      <c r="D2486" s="138" t="s">
        <v>1534</v>
      </c>
      <c r="E2486" s="138" t="s">
        <v>1354</v>
      </c>
      <c r="F2486" s="138"/>
      <c r="G2486" s="138" t="s">
        <v>211</v>
      </c>
      <c r="H2486" s="138"/>
      <c r="I2486" s="138" t="s">
        <v>195</v>
      </c>
      <c r="J2486" s="138">
        <v>2050</v>
      </c>
      <c r="K2486" s="139">
        <v>0.85</v>
      </c>
    </row>
    <row r="2487" spans="1:11" x14ac:dyDescent="0.25">
      <c r="A2487" s="138" t="s">
        <v>1525</v>
      </c>
      <c r="B2487" s="138" t="s">
        <v>1526</v>
      </c>
      <c r="C2487" s="138" t="s">
        <v>196</v>
      </c>
      <c r="D2487" s="138" t="s">
        <v>1218</v>
      </c>
      <c r="E2487" s="138" t="s">
        <v>1206</v>
      </c>
      <c r="F2487" s="138"/>
      <c r="G2487" s="138"/>
      <c r="H2487" s="138"/>
      <c r="I2487" s="138" t="s">
        <v>195</v>
      </c>
      <c r="J2487" s="138">
        <v>2015</v>
      </c>
      <c r="K2487" s="139">
        <v>0</v>
      </c>
    </row>
    <row r="2488" spans="1:11" x14ac:dyDescent="0.25">
      <c r="A2488" s="138" t="s">
        <v>1525</v>
      </c>
      <c r="B2488" s="138" t="s">
        <v>1526</v>
      </c>
      <c r="C2488" s="138" t="s">
        <v>196</v>
      </c>
      <c r="D2488" s="138" t="s">
        <v>1218</v>
      </c>
      <c r="E2488" s="138" t="s">
        <v>1206</v>
      </c>
      <c r="F2488" s="138"/>
      <c r="G2488" s="138"/>
      <c r="H2488" s="138"/>
      <c r="I2488" s="138" t="s">
        <v>195</v>
      </c>
      <c r="J2488" s="138">
        <v>2020</v>
      </c>
      <c r="K2488" s="139">
        <v>0</v>
      </c>
    </row>
    <row r="2489" spans="1:11" x14ac:dyDescent="0.25">
      <c r="A2489" s="138" t="s">
        <v>1525</v>
      </c>
      <c r="B2489" s="138" t="s">
        <v>1526</v>
      </c>
      <c r="C2489" s="138" t="s">
        <v>196</v>
      </c>
      <c r="D2489" s="138" t="s">
        <v>1218</v>
      </c>
      <c r="E2489" s="138" t="s">
        <v>1206</v>
      </c>
      <c r="F2489" s="138"/>
      <c r="G2489" s="138"/>
      <c r="H2489" s="138"/>
      <c r="I2489" s="138" t="s">
        <v>195</v>
      </c>
      <c r="J2489" s="138">
        <v>2030</v>
      </c>
      <c r="K2489" s="139">
        <v>0</v>
      </c>
    </row>
    <row r="2490" spans="1:11" x14ac:dyDescent="0.25">
      <c r="A2490" s="138" t="s">
        <v>1525</v>
      </c>
      <c r="B2490" s="138" t="s">
        <v>1526</v>
      </c>
      <c r="C2490" s="138" t="s">
        <v>196</v>
      </c>
      <c r="D2490" s="138" t="s">
        <v>1218</v>
      </c>
      <c r="E2490" s="138" t="s">
        <v>1206</v>
      </c>
      <c r="F2490" s="138"/>
      <c r="G2490" s="138"/>
      <c r="H2490" s="138"/>
      <c r="I2490" s="138" t="s">
        <v>195</v>
      </c>
      <c r="J2490" s="138">
        <v>2040</v>
      </c>
      <c r="K2490" s="139">
        <v>0</v>
      </c>
    </row>
    <row r="2491" spans="1:11" x14ac:dyDescent="0.25">
      <c r="A2491" s="138" t="s">
        <v>1525</v>
      </c>
      <c r="B2491" s="138" t="s">
        <v>1526</v>
      </c>
      <c r="C2491" s="138" t="s">
        <v>196</v>
      </c>
      <c r="D2491" s="138" t="s">
        <v>1218</v>
      </c>
      <c r="E2491" s="138" t="s">
        <v>1206</v>
      </c>
      <c r="F2491" s="138"/>
      <c r="G2491" s="138"/>
      <c r="H2491" s="138"/>
      <c r="I2491" s="138" t="s">
        <v>195</v>
      </c>
      <c r="J2491" s="138">
        <v>2050</v>
      </c>
      <c r="K2491" s="139">
        <v>0</v>
      </c>
    </row>
    <row r="2492" spans="1:11" x14ac:dyDescent="0.25">
      <c r="A2492" s="138" t="s">
        <v>1525</v>
      </c>
      <c r="B2492" s="138" t="s">
        <v>1526</v>
      </c>
      <c r="C2492" s="138" t="s">
        <v>196</v>
      </c>
      <c r="D2492" s="138" t="s">
        <v>1535</v>
      </c>
      <c r="E2492" s="138" t="s">
        <v>1354</v>
      </c>
      <c r="F2492" s="138"/>
      <c r="G2492" s="138" t="s">
        <v>252</v>
      </c>
      <c r="H2492" s="138"/>
      <c r="I2492" s="138" t="s">
        <v>990</v>
      </c>
      <c r="J2492" s="138">
        <v>2020</v>
      </c>
      <c r="K2492" s="139">
        <v>0.75</v>
      </c>
    </row>
    <row r="2493" spans="1:11" x14ac:dyDescent="0.25">
      <c r="A2493" s="138" t="s">
        <v>1525</v>
      </c>
      <c r="B2493" s="138" t="s">
        <v>1526</v>
      </c>
      <c r="C2493" s="138" t="s">
        <v>196</v>
      </c>
      <c r="D2493" s="138" t="s">
        <v>1535</v>
      </c>
      <c r="E2493" s="138" t="s">
        <v>1354</v>
      </c>
      <c r="F2493" s="138"/>
      <c r="G2493" s="138" t="s">
        <v>252</v>
      </c>
      <c r="H2493" s="138"/>
      <c r="I2493" s="138" t="s">
        <v>990</v>
      </c>
      <c r="J2493" s="138">
        <v>2050</v>
      </c>
      <c r="K2493" s="139">
        <v>0.75</v>
      </c>
    </row>
    <row r="2494" spans="1:11" x14ac:dyDescent="0.25">
      <c r="A2494" s="138" t="s">
        <v>1525</v>
      </c>
      <c r="B2494" s="138" t="s">
        <v>1526</v>
      </c>
      <c r="C2494" s="138" t="s">
        <v>196</v>
      </c>
      <c r="D2494" s="138" t="s">
        <v>1535</v>
      </c>
      <c r="E2494" s="138" t="s">
        <v>1354</v>
      </c>
      <c r="F2494" s="138"/>
      <c r="G2494" s="138" t="s">
        <v>252</v>
      </c>
      <c r="H2494" s="138"/>
      <c r="I2494" s="138" t="s">
        <v>991</v>
      </c>
      <c r="J2494" s="138">
        <v>2020</v>
      </c>
      <c r="K2494" s="139">
        <v>1.25</v>
      </c>
    </row>
    <row r="2495" spans="1:11" x14ac:dyDescent="0.25">
      <c r="A2495" s="138" t="s">
        <v>1525</v>
      </c>
      <c r="B2495" s="138" t="s">
        <v>1526</v>
      </c>
      <c r="C2495" s="138" t="s">
        <v>196</v>
      </c>
      <c r="D2495" s="138" t="s">
        <v>1535</v>
      </c>
      <c r="E2495" s="138" t="s">
        <v>1354</v>
      </c>
      <c r="F2495" s="138"/>
      <c r="G2495" s="138" t="s">
        <v>252</v>
      </c>
      <c r="H2495" s="138"/>
      <c r="I2495" s="138" t="s">
        <v>991</v>
      </c>
      <c r="J2495" s="138">
        <v>2050</v>
      </c>
      <c r="K2495" s="139">
        <v>1.25</v>
      </c>
    </row>
    <row r="2496" spans="1:11" x14ac:dyDescent="0.25">
      <c r="A2496" s="138" t="s">
        <v>1525</v>
      </c>
      <c r="B2496" s="138" t="s">
        <v>1526</v>
      </c>
      <c r="C2496" s="138" t="s">
        <v>196</v>
      </c>
      <c r="D2496" s="138" t="s">
        <v>1535</v>
      </c>
      <c r="E2496" s="138" t="s">
        <v>1354</v>
      </c>
      <c r="F2496" s="138"/>
      <c r="G2496" s="138" t="s">
        <v>252</v>
      </c>
      <c r="H2496" s="138"/>
      <c r="I2496" s="138" t="s">
        <v>195</v>
      </c>
      <c r="J2496" s="138">
        <v>2015</v>
      </c>
      <c r="K2496" s="139">
        <v>0.15</v>
      </c>
    </row>
    <row r="2497" spans="1:11" x14ac:dyDescent="0.25">
      <c r="A2497" s="138" t="s">
        <v>1525</v>
      </c>
      <c r="B2497" s="138" t="s">
        <v>1526</v>
      </c>
      <c r="C2497" s="138" t="s">
        <v>196</v>
      </c>
      <c r="D2497" s="138" t="s">
        <v>1535</v>
      </c>
      <c r="E2497" s="138" t="s">
        <v>1354</v>
      </c>
      <c r="F2497" s="138"/>
      <c r="G2497" s="138" t="s">
        <v>252</v>
      </c>
      <c r="H2497" s="138"/>
      <c r="I2497" s="138" t="s">
        <v>195</v>
      </c>
      <c r="J2497" s="138">
        <v>2020</v>
      </c>
      <c r="K2497" s="139">
        <v>0.15</v>
      </c>
    </row>
    <row r="2498" spans="1:11" x14ac:dyDescent="0.25">
      <c r="A2498" s="138" t="s">
        <v>1525</v>
      </c>
      <c r="B2498" s="138" t="s">
        <v>1526</v>
      </c>
      <c r="C2498" s="138" t="s">
        <v>196</v>
      </c>
      <c r="D2498" s="138" t="s">
        <v>1535</v>
      </c>
      <c r="E2498" s="138" t="s">
        <v>1354</v>
      </c>
      <c r="F2498" s="138"/>
      <c r="G2498" s="138" t="s">
        <v>252</v>
      </c>
      <c r="H2498" s="138"/>
      <c r="I2498" s="138" t="s">
        <v>195</v>
      </c>
      <c r="J2498" s="138">
        <v>2030</v>
      </c>
      <c r="K2498" s="139">
        <v>0.14000000000000001</v>
      </c>
    </row>
    <row r="2499" spans="1:11" x14ac:dyDescent="0.25">
      <c r="A2499" s="138" t="s">
        <v>1525</v>
      </c>
      <c r="B2499" s="138" t="s">
        <v>1526</v>
      </c>
      <c r="C2499" s="138" t="s">
        <v>196</v>
      </c>
      <c r="D2499" s="138" t="s">
        <v>1535</v>
      </c>
      <c r="E2499" s="138" t="s">
        <v>1354</v>
      </c>
      <c r="F2499" s="138"/>
      <c r="G2499" s="138" t="s">
        <v>252</v>
      </c>
      <c r="H2499" s="138"/>
      <c r="I2499" s="138" t="s">
        <v>195</v>
      </c>
      <c r="J2499" s="138">
        <v>2040</v>
      </c>
      <c r="K2499" s="139">
        <v>0.13</v>
      </c>
    </row>
    <row r="2500" spans="1:11" x14ac:dyDescent="0.25">
      <c r="A2500" s="138" t="s">
        <v>1525</v>
      </c>
      <c r="B2500" s="138" t="s">
        <v>1526</v>
      </c>
      <c r="C2500" s="138" t="s">
        <v>196</v>
      </c>
      <c r="D2500" s="138" t="s">
        <v>1535</v>
      </c>
      <c r="E2500" s="138" t="s">
        <v>1354</v>
      </c>
      <c r="F2500" s="138"/>
      <c r="G2500" s="138" t="s">
        <v>252</v>
      </c>
      <c r="H2500" s="138"/>
      <c r="I2500" s="138" t="s">
        <v>195</v>
      </c>
      <c r="J2500" s="138">
        <v>2050</v>
      </c>
      <c r="K2500" s="139">
        <v>0.13</v>
      </c>
    </row>
    <row r="2501" spans="1:11" x14ac:dyDescent="0.25">
      <c r="A2501" s="138" t="s">
        <v>1525</v>
      </c>
      <c r="B2501" s="138" t="s">
        <v>1526</v>
      </c>
      <c r="C2501" s="138" t="s">
        <v>196</v>
      </c>
      <c r="D2501" s="138" t="s">
        <v>355</v>
      </c>
      <c r="E2501" s="138" t="s">
        <v>1295</v>
      </c>
      <c r="F2501" s="138"/>
      <c r="G2501" s="138"/>
      <c r="H2501" s="138"/>
      <c r="I2501" s="138" t="s">
        <v>195</v>
      </c>
      <c r="J2501" s="138">
        <v>2015</v>
      </c>
      <c r="K2501" s="139">
        <v>2</v>
      </c>
    </row>
    <row r="2502" spans="1:11" x14ac:dyDescent="0.25">
      <c r="A2502" s="138" t="s">
        <v>1525</v>
      </c>
      <c r="B2502" s="138" t="s">
        <v>1526</v>
      </c>
      <c r="C2502" s="138" t="s">
        <v>196</v>
      </c>
      <c r="D2502" s="138" t="s">
        <v>355</v>
      </c>
      <c r="E2502" s="138" t="s">
        <v>1295</v>
      </c>
      <c r="F2502" s="138"/>
      <c r="G2502" s="138"/>
      <c r="H2502" s="138"/>
      <c r="I2502" s="138" t="s">
        <v>195</v>
      </c>
      <c r="J2502" s="138">
        <v>2020</v>
      </c>
      <c r="K2502" s="139">
        <v>2</v>
      </c>
    </row>
    <row r="2503" spans="1:11" x14ac:dyDescent="0.25">
      <c r="A2503" s="138" t="s">
        <v>1525</v>
      </c>
      <c r="B2503" s="138" t="s">
        <v>1526</v>
      </c>
      <c r="C2503" s="138" t="s">
        <v>196</v>
      </c>
      <c r="D2503" s="138" t="s">
        <v>355</v>
      </c>
      <c r="E2503" s="138" t="s">
        <v>1295</v>
      </c>
      <c r="F2503" s="138"/>
      <c r="G2503" s="138"/>
      <c r="H2503" s="138"/>
      <c r="I2503" s="138" t="s">
        <v>195</v>
      </c>
      <c r="J2503" s="138">
        <v>2030</v>
      </c>
      <c r="K2503" s="139">
        <v>2</v>
      </c>
    </row>
    <row r="2504" spans="1:11" x14ac:dyDescent="0.25">
      <c r="A2504" s="138" t="s">
        <v>1525</v>
      </c>
      <c r="B2504" s="138" t="s">
        <v>1526</v>
      </c>
      <c r="C2504" s="138" t="s">
        <v>196</v>
      </c>
      <c r="D2504" s="138" t="s">
        <v>355</v>
      </c>
      <c r="E2504" s="138" t="s">
        <v>1295</v>
      </c>
      <c r="F2504" s="138"/>
      <c r="G2504" s="138"/>
      <c r="H2504" s="138"/>
      <c r="I2504" s="138" t="s">
        <v>195</v>
      </c>
      <c r="J2504" s="138">
        <v>2040</v>
      </c>
      <c r="K2504" s="139">
        <v>2</v>
      </c>
    </row>
    <row r="2505" spans="1:11" x14ac:dyDescent="0.25">
      <c r="A2505" s="138" t="s">
        <v>1525</v>
      </c>
      <c r="B2505" s="138" t="s">
        <v>1526</v>
      </c>
      <c r="C2505" s="138" t="s">
        <v>196</v>
      </c>
      <c r="D2505" s="138" t="s">
        <v>355</v>
      </c>
      <c r="E2505" s="138" t="s">
        <v>1295</v>
      </c>
      <c r="F2505" s="138"/>
      <c r="G2505" s="138"/>
      <c r="H2505" s="138"/>
      <c r="I2505" s="138" t="s">
        <v>195</v>
      </c>
      <c r="J2505" s="138">
        <v>2050</v>
      </c>
      <c r="K2505" s="139">
        <v>2</v>
      </c>
    </row>
    <row r="2506" spans="1:11" x14ac:dyDescent="0.25">
      <c r="A2506" s="138" t="s">
        <v>1525</v>
      </c>
      <c r="B2506" s="138" t="s">
        <v>1526</v>
      </c>
      <c r="C2506" s="138" t="s">
        <v>196</v>
      </c>
      <c r="D2506" s="138" t="s">
        <v>216</v>
      </c>
      <c r="E2506" s="138" t="s">
        <v>203</v>
      </c>
      <c r="F2506" s="138"/>
      <c r="G2506" s="138"/>
      <c r="H2506" s="138"/>
      <c r="I2506" s="138" t="s">
        <v>195</v>
      </c>
      <c r="J2506" s="138">
        <v>2015</v>
      </c>
      <c r="K2506" s="139">
        <v>25</v>
      </c>
    </row>
    <row r="2507" spans="1:11" x14ac:dyDescent="0.25">
      <c r="A2507" s="138" t="s">
        <v>1525</v>
      </c>
      <c r="B2507" s="138" t="s">
        <v>1526</v>
      </c>
      <c r="C2507" s="138" t="s">
        <v>196</v>
      </c>
      <c r="D2507" s="138" t="s">
        <v>216</v>
      </c>
      <c r="E2507" s="138" t="s">
        <v>203</v>
      </c>
      <c r="F2507" s="138"/>
      <c r="G2507" s="138"/>
      <c r="H2507" s="138"/>
      <c r="I2507" s="138" t="s">
        <v>195</v>
      </c>
      <c r="J2507" s="138">
        <v>2020</v>
      </c>
      <c r="K2507" s="139">
        <v>25</v>
      </c>
    </row>
    <row r="2508" spans="1:11" x14ac:dyDescent="0.25">
      <c r="A2508" s="138" t="s">
        <v>1525</v>
      </c>
      <c r="B2508" s="138" t="s">
        <v>1526</v>
      </c>
      <c r="C2508" s="138" t="s">
        <v>196</v>
      </c>
      <c r="D2508" s="138" t="s">
        <v>216</v>
      </c>
      <c r="E2508" s="138" t="s">
        <v>203</v>
      </c>
      <c r="F2508" s="138"/>
      <c r="G2508" s="138"/>
      <c r="H2508" s="138"/>
      <c r="I2508" s="138" t="s">
        <v>195</v>
      </c>
      <c r="J2508" s="138">
        <v>2030</v>
      </c>
      <c r="K2508" s="139">
        <v>25</v>
      </c>
    </row>
    <row r="2509" spans="1:11" x14ac:dyDescent="0.25">
      <c r="A2509" s="138" t="s">
        <v>1525</v>
      </c>
      <c r="B2509" s="138" t="s">
        <v>1526</v>
      </c>
      <c r="C2509" s="138" t="s">
        <v>196</v>
      </c>
      <c r="D2509" s="138" t="s">
        <v>216</v>
      </c>
      <c r="E2509" s="138" t="s">
        <v>203</v>
      </c>
      <c r="F2509" s="138"/>
      <c r="G2509" s="138"/>
      <c r="H2509" s="138"/>
      <c r="I2509" s="138" t="s">
        <v>195</v>
      </c>
      <c r="J2509" s="138">
        <v>2040</v>
      </c>
      <c r="K2509" s="139">
        <v>25</v>
      </c>
    </row>
    <row r="2510" spans="1:11" x14ac:dyDescent="0.25">
      <c r="A2510" s="138" t="s">
        <v>1525</v>
      </c>
      <c r="B2510" s="138" t="s">
        <v>1526</v>
      </c>
      <c r="C2510" s="138" t="s">
        <v>196</v>
      </c>
      <c r="D2510" s="138" t="s">
        <v>216</v>
      </c>
      <c r="E2510" s="138" t="s">
        <v>203</v>
      </c>
      <c r="F2510" s="138"/>
      <c r="G2510" s="138"/>
      <c r="H2510" s="138"/>
      <c r="I2510" s="138" t="s">
        <v>195</v>
      </c>
      <c r="J2510" s="138">
        <v>2050</v>
      </c>
      <c r="K2510" s="139">
        <v>25</v>
      </c>
    </row>
    <row r="2511" spans="1:11" x14ac:dyDescent="0.25">
      <c r="A2511" s="138" t="s">
        <v>1525</v>
      </c>
      <c r="B2511" s="138" t="s">
        <v>1526</v>
      </c>
      <c r="C2511" s="138" t="s">
        <v>234</v>
      </c>
      <c r="D2511" s="138" t="s">
        <v>1365</v>
      </c>
      <c r="E2511" s="138" t="s">
        <v>1206</v>
      </c>
      <c r="F2511" s="138"/>
      <c r="G2511" s="138"/>
      <c r="H2511" s="138"/>
      <c r="I2511" s="138" t="s">
        <v>195</v>
      </c>
      <c r="J2511" s="138">
        <v>2015</v>
      </c>
      <c r="K2511" s="139">
        <v>75</v>
      </c>
    </row>
    <row r="2512" spans="1:11" x14ac:dyDescent="0.25">
      <c r="A2512" s="138" t="s">
        <v>1525</v>
      </c>
      <c r="B2512" s="138" t="s">
        <v>1526</v>
      </c>
      <c r="C2512" s="138" t="s">
        <v>234</v>
      </c>
      <c r="D2512" s="138" t="s">
        <v>1365</v>
      </c>
      <c r="E2512" s="138" t="s">
        <v>1206</v>
      </c>
      <c r="F2512" s="138"/>
      <c r="G2512" s="138"/>
      <c r="H2512" s="138"/>
      <c r="I2512" s="138" t="s">
        <v>195</v>
      </c>
      <c r="J2512" s="138">
        <v>2020</v>
      </c>
      <c r="K2512" s="139">
        <v>75</v>
      </c>
    </row>
    <row r="2513" spans="1:11" x14ac:dyDescent="0.25">
      <c r="A2513" s="138" t="s">
        <v>1525</v>
      </c>
      <c r="B2513" s="138" t="s">
        <v>1526</v>
      </c>
      <c r="C2513" s="138" t="s">
        <v>234</v>
      </c>
      <c r="D2513" s="138" t="s">
        <v>1365</v>
      </c>
      <c r="E2513" s="138" t="s">
        <v>1206</v>
      </c>
      <c r="F2513" s="138"/>
      <c r="G2513" s="138"/>
      <c r="H2513" s="138"/>
      <c r="I2513" s="138" t="s">
        <v>195</v>
      </c>
      <c r="J2513" s="138">
        <v>2030</v>
      </c>
      <c r="K2513" s="139">
        <v>75</v>
      </c>
    </row>
    <row r="2514" spans="1:11" x14ac:dyDescent="0.25">
      <c r="A2514" s="138" t="s">
        <v>1525</v>
      </c>
      <c r="B2514" s="138" t="s">
        <v>1526</v>
      </c>
      <c r="C2514" s="138" t="s">
        <v>234</v>
      </c>
      <c r="D2514" s="138" t="s">
        <v>1365</v>
      </c>
      <c r="E2514" s="138" t="s">
        <v>1206</v>
      </c>
      <c r="F2514" s="138"/>
      <c r="G2514" s="138"/>
      <c r="H2514" s="138"/>
      <c r="I2514" s="138" t="s">
        <v>195</v>
      </c>
      <c r="J2514" s="138">
        <v>2040</v>
      </c>
      <c r="K2514" s="139">
        <v>75</v>
      </c>
    </row>
    <row r="2515" spans="1:11" x14ac:dyDescent="0.25">
      <c r="A2515" s="138" t="s">
        <v>1525</v>
      </c>
      <c r="B2515" s="138" t="s">
        <v>1526</v>
      </c>
      <c r="C2515" s="138" t="s">
        <v>234</v>
      </c>
      <c r="D2515" s="138" t="s">
        <v>1365</v>
      </c>
      <c r="E2515" s="138" t="s">
        <v>1206</v>
      </c>
      <c r="F2515" s="138"/>
      <c r="G2515" s="138"/>
      <c r="H2515" s="138"/>
      <c r="I2515" s="138" t="s">
        <v>195</v>
      </c>
      <c r="J2515" s="138">
        <v>2050</v>
      </c>
      <c r="K2515" s="139">
        <v>75</v>
      </c>
    </row>
    <row r="2516" spans="1:11" x14ac:dyDescent="0.25">
      <c r="A2516" s="138" t="s">
        <v>1525</v>
      </c>
      <c r="B2516" s="138" t="s">
        <v>1526</v>
      </c>
      <c r="C2516" s="138" t="s">
        <v>234</v>
      </c>
      <c r="D2516" s="138" t="s">
        <v>1366</v>
      </c>
      <c r="E2516" s="138" t="s">
        <v>1206</v>
      </c>
      <c r="F2516" s="138"/>
      <c r="G2516" s="138"/>
      <c r="H2516" s="138"/>
      <c r="I2516" s="138" t="s">
        <v>195</v>
      </c>
      <c r="J2516" s="138">
        <v>2015</v>
      </c>
      <c r="K2516" s="139">
        <v>25</v>
      </c>
    </row>
    <row r="2517" spans="1:11" x14ac:dyDescent="0.25">
      <c r="A2517" s="138" t="s">
        <v>1525</v>
      </c>
      <c r="B2517" s="138" t="s">
        <v>1526</v>
      </c>
      <c r="C2517" s="138" t="s">
        <v>234</v>
      </c>
      <c r="D2517" s="138" t="s">
        <v>1366</v>
      </c>
      <c r="E2517" s="138" t="s">
        <v>1206</v>
      </c>
      <c r="F2517" s="138"/>
      <c r="G2517" s="138"/>
      <c r="H2517" s="138"/>
      <c r="I2517" s="138" t="s">
        <v>195</v>
      </c>
      <c r="J2517" s="138">
        <v>2020</v>
      </c>
      <c r="K2517" s="139">
        <v>25</v>
      </c>
    </row>
    <row r="2518" spans="1:11" x14ac:dyDescent="0.25">
      <c r="A2518" s="138" t="s">
        <v>1525</v>
      </c>
      <c r="B2518" s="138" t="s">
        <v>1526</v>
      </c>
      <c r="C2518" s="138" t="s">
        <v>234</v>
      </c>
      <c r="D2518" s="138" t="s">
        <v>1366</v>
      </c>
      <c r="E2518" s="138" t="s">
        <v>1206</v>
      </c>
      <c r="F2518" s="138"/>
      <c r="G2518" s="138"/>
      <c r="H2518" s="138"/>
      <c r="I2518" s="138" t="s">
        <v>195</v>
      </c>
      <c r="J2518" s="138">
        <v>2030</v>
      </c>
      <c r="K2518" s="139">
        <v>25</v>
      </c>
    </row>
    <row r="2519" spans="1:11" x14ac:dyDescent="0.25">
      <c r="A2519" s="138" t="s">
        <v>1525</v>
      </c>
      <c r="B2519" s="138" t="s">
        <v>1526</v>
      </c>
      <c r="C2519" s="138" t="s">
        <v>234</v>
      </c>
      <c r="D2519" s="138" t="s">
        <v>1366</v>
      </c>
      <c r="E2519" s="138" t="s">
        <v>1206</v>
      </c>
      <c r="F2519" s="138"/>
      <c r="G2519" s="138"/>
      <c r="H2519" s="138"/>
      <c r="I2519" s="138" t="s">
        <v>195</v>
      </c>
      <c r="J2519" s="138">
        <v>2040</v>
      </c>
      <c r="K2519" s="139">
        <v>25</v>
      </c>
    </row>
    <row r="2520" spans="1:11" x14ac:dyDescent="0.25">
      <c r="A2520" s="138" t="s">
        <v>1525</v>
      </c>
      <c r="B2520" s="138" t="s">
        <v>1526</v>
      </c>
      <c r="C2520" s="138" t="s">
        <v>234</v>
      </c>
      <c r="D2520" s="138" t="s">
        <v>1366</v>
      </c>
      <c r="E2520" s="138" t="s">
        <v>1206</v>
      </c>
      <c r="F2520" s="138"/>
      <c r="G2520" s="138"/>
      <c r="H2520" s="138"/>
      <c r="I2520" s="138" t="s">
        <v>195</v>
      </c>
      <c r="J2520" s="138">
        <v>2050</v>
      </c>
      <c r="K2520" s="139">
        <v>25</v>
      </c>
    </row>
    <row r="2521" spans="1:11" x14ac:dyDescent="0.25">
      <c r="A2521" s="138" t="s">
        <v>1525</v>
      </c>
      <c r="B2521" s="138" t="s">
        <v>1526</v>
      </c>
      <c r="C2521" s="138" t="s">
        <v>234</v>
      </c>
      <c r="D2521" s="138" t="s">
        <v>1536</v>
      </c>
      <c r="E2521" s="138" t="s">
        <v>1370</v>
      </c>
      <c r="F2521" s="138"/>
      <c r="G2521" s="138" t="s">
        <v>239</v>
      </c>
      <c r="H2521" s="138">
        <v>8</v>
      </c>
      <c r="I2521" s="138" t="s">
        <v>990</v>
      </c>
      <c r="J2521" s="138">
        <v>2020</v>
      </c>
      <c r="K2521" s="139">
        <v>0.95</v>
      </c>
    </row>
    <row r="2522" spans="1:11" x14ac:dyDescent="0.25">
      <c r="A2522" s="138" t="s">
        <v>1525</v>
      </c>
      <c r="B2522" s="138" t="s">
        <v>1526</v>
      </c>
      <c r="C2522" s="138" t="s">
        <v>234</v>
      </c>
      <c r="D2522" s="138" t="s">
        <v>1536</v>
      </c>
      <c r="E2522" s="138" t="s">
        <v>1370</v>
      </c>
      <c r="F2522" s="138"/>
      <c r="G2522" s="138" t="s">
        <v>239</v>
      </c>
      <c r="H2522" s="138">
        <v>8</v>
      </c>
      <c r="I2522" s="138" t="s">
        <v>990</v>
      </c>
      <c r="J2522" s="138">
        <v>2050</v>
      </c>
      <c r="K2522" s="139">
        <v>0.95</v>
      </c>
    </row>
    <row r="2523" spans="1:11" x14ac:dyDescent="0.25">
      <c r="A2523" s="138" t="s">
        <v>1525</v>
      </c>
      <c r="B2523" s="138" t="s">
        <v>1526</v>
      </c>
      <c r="C2523" s="138" t="s">
        <v>234</v>
      </c>
      <c r="D2523" s="138" t="s">
        <v>1536</v>
      </c>
      <c r="E2523" s="138" t="s">
        <v>1370</v>
      </c>
      <c r="F2523" s="138"/>
      <c r="G2523" s="138" t="s">
        <v>239</v>
      </c>
      <c r="H2523" s="138">
        <v>8</v>
      </c>
      <c r="I2523" s="138" t="s">
        <v>991</v>
      </c>
      <c r="J2523" s="138">
        <v>2020</v>
      </c>
      <c r="K2523" s="139">
        <v>1.25</v>
      </c>
    </row>
    <row r="2524" spans="1:11" x14ac:dyDescent="0.25">
      <c r="A2524" s="138" t="s">
        <v>1525</v>
      </c>
      <c r="B2524" s="138" t="s">
        <v>1526</v>
      </c>
      <c r="C2524" s="138" t="s">
        <v>234</v>
      </c>
      <c r="D2524" s="138" t="s">
        <v>1536</v>
      </c>
      <c r="E2524" s="138" t="s">
        <v>1370</v>
      </c>
      <c r="F2524" s="138"/>
      <c r="G2524" s="138" t="s">
        <v>239</v>
      </c>
      <c r="H2524" s="138">
        <v>8</v>
      </c>
      <c r="I2524" s="138" t="s">
        <v>991</v>
      </c>
      <c r="J2524" s="138">
        <v>2050</v>
      </c>
      <c r="K2524" s="139">
        <v>1.25</v>
      </c>
    </row>
    <row r="2525" spans="1:11" x14ac:dyDescent="0.25">
      <c r="A2525" s="138" t="s">
        <v>1525</v>
      </c>
      <c r="B2525" s="138" t="s">
        <v>1526</v>
      </c>
      <c r="C2525" s="138" t="s">
        <v>234</v>
      </c>
      <c r="D2525" s="138" t="s">
        <v>1536</v>
      </c>
      <c r="E2525" s="138" t="s">
        <v>1370</v>
      </c>
      <c r="F2525" s="138"/>
      <c r="G2525" s="138" t="s">
        <v>239</v>
      </c>
      <c r="H2525" s="138">
        <v>8</v>
      </c>
      <c r="I2525" s="138" t="s">
        <v>195</v>
      </c>
      <c r="J2525" s="138">
        <v>2015</v>
      </c>
      <c r="K2525" s="139">
        <v>6.0759493670886067E-2</v>
      </c>
    </row>
    <row r="2526" spans="1:11" x14ac:dyDescent="0.25">
      <c r="A2526" s="138" t="s">
        <v>1525</v>
      </c>
      <c r="B2526" s="138" t="s">
        <v>1526</v>
      </c>
      <c r="C2526" s="138" t="s">
        <v>234</v>
      </c>
      <c r="D2526" s="138" t="s">
        <v>1536</v>
      </c>
      <c r="E2526" s="138" t="s">
        <v>1370</v>
      </c>
      <c r="F2526" s="138"/>
      <c r="G2526" s="138" t="s">
        <v>239</v>
      </c>
      <c r="H2526" s="138">
        <v>8</v>
      </c>
      <c r="I2526" s="138" t="s">
        <v>195</v>
      </c>
      <c r="J2526" s="138">
        <v>2020</v>
      </c>
      <c r="K2526" s="139">
        <v>6.0759493670886067E-2</v>
      </c>
    </row>
    <row r="2527" spans="1:11" x14ac:dyDescent="0.25">
      <c r="A2527" s="138" t="s">
        <v>1525</v>
      </c>
      <c r="B2527" s="138" t="s">
        <v>1526</v>
      </c>
      <c r="C2527" s="138" t="s">
        <v>234</v>
      </c>
      <c r="D2527" s="138" t="s">
        <v>1536</v>
      </c>
      <c r="E2527" s="138" t="s">
        <v>1370</v>
      </c>
      <c r="F2527" s="138"/>
      <c r="G2527" s="138" t="s">
        <v>239</v>
      </c>
      <c r="H2527" s="138">
        <v>8</v>
      </c>
      <c r="I2527" s="138" t="s">
        <v>195</v>
      </c>
      <c r="J2527" s="138">
        <v>2030</v>
      </c>
      <c r="K2527" s="139">
        <v>6.0759493670886067E-2</v>
      </c>
    </row>
    <row r="2528" spans="1:11" x14ac:dyDescent="0.25">
      <c r="A2528" s="138" t="s">
        <v>1525</v>
      </c>
      <c r="B2528" s="138" t="s">
        <v>1526</v>
      </c>
      <c r="C2528" s="138" t="s">
        <v>234</v>
      </c>
      <c r="D2528" s="138" t="s">
        <v>1536</v>
      </c>
      <c r="E2528" s="138" t="s">
        <v>1370</v>
      </c>
      <c r="F2528" s="138"/>
      <c r="G2528" s="138" t="s">
        <v>239</v>
      </c>
      <c r="H2528" s="138">
        <v>8</v>
      </c>
      <c r="I2528" s="138" t="s">
        <v>195</v>
      </c>
      <c r="J2528" s="138">
        <v>2040</v>
      </c>
      <c r="K2528" s="139">
        <v>6.0759493670886067E-2</v>
      </c>
    </row>
    <row r="2529" spans="1:11" x14ac:dyDescent="0.25">
      <c r="A2529" s="138" t="s">
        <v>1525</v>
      </c>
      <c r="B2529" s="138" t="s">
        <v>1526</v>
      </c>
      <c r="C2529" s="138" t="s">
        <v>234</v>
      </c>
      <c r="D2529" s="138" t="s">
        <v>1536</v>
      </c>
      <c r="E2529" s="138" t="s">
        <v>1370</v>
      </c>
      <c r="F2529" s="138"/>
      <c r="G2529" s="138" t="s">
        <v>239</v>
      </c>
      <c r="H2529" s="138">
        <v>8</v>
      </c>
      <c r="I2529" s="138" t="s">
        <v>195</v>
      </c>
      <c r="J2529" s="138">
        <v>2050</v>
      </c>
      <c r="K2529" s="139">
        <v>6.0759493670886067E-2</v>
      </c>
    </row>
    <row r="2530" spans="1:11" x14ac:dyDescent="0.25">
      <c r="A2530" s="138" t="s">
        <v>1525</v>
      </c>
      <c r="B2530" s="138" t="s">
        <v>1526</v>
      </c>
      <c r="C2530" s="138" t="s">
        <v>234</v>
      </c>
      <c r="D2530" s="138" t="s">
        <v>1537</v>
      </c>
      <c r="E2530" s="138" t="s">
        <v>1538</v>
      </c>
      <c r="F2530" s="138"/>
      <c r="G2530" s="138" t="s">
        <v>1539</v>
      </c>
      <c r="H2530" s="138">
        <v>10</v>
      </c>
      <c r="I2530" s="138" t="s">
        <v>990</v>
      </c>
      <c r="J2530" s="138">
        <v>2020</v>
      </c>
      <c r="K2530" s="139">
        <v>0.95</v>
      </c>
    </row>
    <row r="2531" spans="1:11" x14ac:dyDescent="0.25">
      <c r="A2531" s="138" t="s">
        <v>1525</v>
      </c>
      <c r="B2531" s="138" t="s">
        <v>1526</v>
      </c>
      <c r="C2531" s="138" t="s">
        <v>234</v>
      </c>
      <c r="D2531" s="138" t="s">
        <v>1537</v>
      </c>
      <c r="E2531" s="138" t="s">
        <v>1538</v>
      </c>
      <c r="F2531" s="138"/>
      <c r="G2531" s="138" t="s">
        <v>1539</v>
      </c>
      <c r="H2531" s="138">
        <v>10</v>
      </c>
      <c r="I2531" s="138" t="s">
        <v>990</v>
      </c>
      <c r="J2531" s="138">
        <v>2050</v>
      </c>
      <c r="K2531" s="139">
        <v>0.95</v>
      </c>
    </row>
    <row r="2532" spans="1:11" x14ac:dyDescent="0.25">
      <c r="A2532" s="138" t="s">
        <v>1525</v>
      </c>
      <c r="B2532" s="138" t="s">
        <v>1526</v>
      </c>
      <c r="C2532" s="138" t="s">
        <v>234</v>
      </c>
      <c r="D2532" s="138" t="s">
        <v>1537</v>
      </c>
      <c r="E2532" s="138" t="s">
        <v>1538</v>
      </c>
      <c r="F2532" s="138"/>
      <c r="G2532" s="138" t="s">
        <v>1539</v>
      </c>
      <c r="H2532" s="138">
        <v>10</v>
      </c>
      <c r="I2532" s="138" t="s">
        <v>991</v>
      </c>
      <c r="J2532" s="138">
        <v>2020</v>
      </c>
      <c r="K2532" s="139">
        <v>1.25</v>
      </c>
    </row>
    <row r="2533" spans="1:11" x14ac:dyDescent="0.25">
      <c r="A2533" s="138" t="s">
        <v>1525</v>
      </c>
      <c r="B2533" s="138" t="s">
        <v>1526</v>
      </c>
      <c r="C2533" s="138" t="s">
        <v>234</v>
      </c>
      <c r="D2533" s="138" t="s">
        <v>1537</v>
      </c>
      <c r="E2533" s="138" t="s">
        <v>1538</v>
      </c>
      <c r="F2533" s="138"/>
      <c r="G2533" s="138" t="s">
        <v>1539</v>
      </c>
      <c r="H2533" s="138">
        <v>10</v>
      </c>
      <c r="I2533" s="138" t="s">
        <v>991</v>
      </c>
      <c r="J2533" s="138">
        <v>2050</v>
      </c>
      <c r="K2533" s="139">
        <v>1.25</v>
      </c>
    </row>
    <row r="2534" spans="1:11" x14ac:dyDescent="0.25">
      <c r="A2534" s="138" t="s">
        <v>1525</v>
      </c>
      <c r="B2534" s="138" t="s">
        <v>1526</v>
      </c>
      <c r="C2534" s="138" t="s">
        <v>234</v>
      </c>
      <c r="D2534" s="138" t="s">
        <v>1537</v>
      </c>
      <c r="E2534" s="138" t="s">
        <v>1538</v>
      </c>
      <c r="F2534" s="138"/>
      <c r="G2534" s="138" t="s">
        <v>1539</v>
      </c>
      <c r="H2534" s="138">
        <v>10</v>
      </c>
      <c r="I2534" s="138" t="s">
        <v>195</v>
      </c>
      <c r="J2534" s="138">
        <v>2015</v>
      </c>
      <c r="K2534" s="139">
        <v>0.73779385171790235</v>
      </c>
    </row>
    <row r="2535" spans="1:11" x14ac:dyDescent="0.25">
      <c r="A2535" s="138" t="s">
        <v>1525</v>
      </c>
      <c r="B2535" s="138" t="s">
        <v>1526</v>
      </c>
      <c r="C2535" s="138" t="s">
        <v>234</v>
      </c>
      <c r="D2535" s="138" t="s">
        <v>1537</v>
      </c>
      <c r="E2535" s="138" t="s">
        <v>1538</v>
      </c>
      <c r="F2535" s="138"/>
      <c r="G2535" s="138" t="s">
        <v>1539</v>
      </c>
      <c r="H2535" s="138">
        <v>10</v>
      </c>
      <c r="I2535" s="138" t="s">
        <v>195</v>
      </c>
      <c r="J2535" s="138">
        <v>2020</v>
      </c>
      <c r="K2535" s="139">
        <v>0.72332730560578651</v>
      </c>
    </row>
    <row r="2536" spans="1:11" x14ac:dyDescent="0.25">
      <c r="A2536" s="138" t="s">
        <v>1525</v>
      </c>
      <c r="B2536" s="138" t="s">
        <v>1526</v>
      </c>
      <c r="C2536" s="138" t="s">
        <v>234</v>
      </c>
      <c r="D2536" s="138" t="s">
        <v>1537</v>
      </c>
      <c r="E2536" s="138" t="s">
        <v>1538</v>
      </c>
      <c r="F2536" s="138"/>
      <c r="G2536" s="138" t="s">
        <v>1539</v>
      </c>
      <c r="H2536" s="138">
        <v>10</v>
      </c>
      <c r="I2536" s="138" t="s">
        <v>195</v>
      </c>
      <c r="J2536" s="138">
        <v>2030</v>
      </c>
      <c r="K2536" s="139">
        <v>0.69439421338155505</v>
      </c>
    </row>
    <row r="2537" spans="1:11" x14ac:dyDescent="0.25">
      <c r="A2537" s="138" t="s">
        <v>1525</v>
      </c>
      <c r="B2537" s="138" t="s">
        <v>1526</v>
      </c>
      <c r="C2537" s="138" t="s">
        <v>234</v>
      </c>
      <c r="D2537" s="138" t="s">
        <v>1537</v>
      </c>
      <c r="E2537" s="138" t="s">
        <v>1538</v>
      </c>
      <c r="F2537" s="138"/>
      <c r="G2537" s="138" t="s">
        <v>1539</v>
      </c>
      <c r="H2537" s="138">
        <v>10</v>
      </c>
      <c r="I2537" s="138" t="s">
        <v>195</v>
      </c>
      <c r="J2537" s="138">
        <v>2040</v>
      </c>
      <c r="K2537" s="139">
        <v>0.66374999999999995</v>
      </c>
    </row>
    <row r="2538" spans="1:11" x14ac:dyDescent="0.25">
      <c r="A2538" s="138" t="s">
        <v>1525</v>
      </c>
      <c r="B2538" s="138" t="s">
        <v>1526</v>
      </c>
      <c r="C2538" s="138" t="s">
        <v>234</v>
      </c>
      <c r="D2538" s="138" t="s">
        <v>1537</v>
      </c>
      <c r="E2538" s="138" t="s">
        <v>1538</v>
      </c>
      <c r="F2538" s="138"/>
      <c r="G2538" s="138" t="s">
        <v>1539</v>
      </c>
      <c r="H2538" s="138">
        <v>10</v>
      </c>
      <c r="I2538" s="138" t="s">
        <v>195</v>
      </c>
      <c r="J2538" s="138">
        <v>2050</v>
      </c>
      <c r="K2538" s="139">
        <v>0.6616800920598388</v>
      </c>
    </row>
    <row r="2539" spans="1:11" x14ac:dyDescent="0.25">
      <c r="A2539" s="138" t="s">
        <v>1525</v>
      </c>
      <c r="B2539" s="138" t="s">
        <v>1526</v>
      </c>
      <c r="C2539" s="138" t="s">
        <v>234</v>
      </c>
      <c r="D2539" s="138" t="s">
        <v>1540</v>
      </c>
      <c r="E2539" s="138" t="s">
        <v>1541</v>
      </c>
      <c r="F2539" s="138"/>
      <c r="G2539" s="138" t="s">
        <v>393</v>
      </c>
      <c r="H2539" s="138"/>
      <c r="I2539" s="138" t="s">
        <v>195</v>
      </c>
      <c r="J2539" s="138">
        <v>2015</v>
      </c>
      <c r="K2539" s="139">
        <v>0</v>
      </c>
    </row>
    <row r="2540" spans="1:11" x14ac:dyDescent="0.25">
      <c r="A2540" s="138" t="s">
        <v>1525</v>
      </c>
      <c r="B2540" s="138" t="s">
        <v>1526</v>
      </c>
      <c r="C2540" s="138" t="s">
        <v>234</v>
      </c>
      <c r="D2540" s="138" t="s">
        <v>1540</v>
      </c>
      <c r="E2540" s="138" t="s">
        <v>1541</v>
      </c>
      <c r="F2540" s="138"/>
      <c r="G2540" s="138" t="s">
        <v>393</v>
      </c>
      <c r="H2540" s="138"/>
      <c r="I2540" s="138" t="s">
        <v>195</v>
      </c>
      <c r="J2540" s="138">
        <v>2020</v>
      </c>
      <c r="K2540" s="139">
        <v>0</v>
      </c>
    </row>
    <row r="2541" spans="1:11" x14ac:dyDescent="0.25">
      <c r="A2541" s="138" t="s">
        <v>1525</v>
      </c>
      <c r="B2541" s="138" t="s">
        <v>1526</v>
      </c>
      <c r="C2541" s="138" t="s">
        <v>234</v>
      </c>
      <c r="D2541" s="138" t="s">
        <v>1540</v>
      </c>
      <c r="E2541" s="138" t="s">
        <v>1541</v>
      </c>
      <c r="F2541" s="138"/>
      <c r="G2541" s="138" t="s">
        <v>393</v>
      </c>
      <c r="H2541" s="138"/>
      <c r="I2541" s="138" t="s">
        <v>195</v>
      </c>
      <c r="J2541" s="138">
        <v>2030</v>
      </c>
      <c r="K2541" s="139">
        <v>0</v>
      </c>
    </row>
    <row r="2542" spans="1:11" x14ac:dyDescent="0.25">
      <c r="A2542" s="138" t="s">
        <v>1525</v>
      </c>
      <c r="B2542" s="138" t="s">
        <v>1526</v>
      </c>
      <c r="C2542" s="138" t="s">
        <v>234</v>
      </c>
      <c r="D2542" s="138" t="s">
        <v>1540</v>
      </c>
      <c r="E2542" s="138" t="s">
        <v>1541</v>
      </c>
      <c r="F2542" s="138"/>
      <c r="G2542" s="138" t="s">
        <v>393</v>
      </c>
      <c r="H2542" s="138"/>
      <c r="I2542" s="138" t="s">
        <v>195</v>
      </c>
      <c r="J2542" s="138">
        <v>2040</v>
      </c>
      <c r="K2542" s="139">
        <v>0</v>
      </c>
    </row>
    <row r="2543" spans="1:11" x14ac:dyDescent="0.25">
      <c r="A2543" s="138" t="s">
        <v>1525</v>
      </c>
      <c r="B2543" s="138" t="s">
        <v>1526</v>
      </c>
      <c r="C2543" s="138" t="s">
        <v>234</v>
      </c>
      <c r="D2543" s="138" t="s">
        <v>1540</v>
      </c>
      <c r="E2543" s="138" t="s">
        <v>1541</v>
      </c>
      <c r="F2543" s="138"/>
      <c r="G2543" s="138" t="s">
        <v>393</v>
      </c>
      <c r="H2543" s="138"/>
      <c r="I2543" s="138" t="s">
        <v>195</v>
      </c>
      <c r="J2543" s="138">
        <v>2050</v>
      </c>
      <c r="K2543" s="139">
        <v>0</v>
      </c>
    </row>
    <row r="2544" spans="1:11" x14ac:dyDescent="0.25">
      <c r="A2544" s="138" t="s">
        <v>1525</v>
      </c>
      <c r="B2544" s="138" t="s">
        <v>1526</v>
      </c>
      <c r="C2544" s="138" t="s">
        <v>234</v>
      </c>
      <c r="D2544" s="138" t="s">
        <v>1469</v>
      </c>
      <c r="E2544" s="138" t="s">
        <v>1470</v>
      </c>
      <c r="F2544" s="138"/>
      <c r="G2544" s="138" t="s">
        <v>1542</v>
      </c>
      <c r="H2544" s="138">
        <v>8</v>
      </c>
      <c r="I2544" s="138" t="s">
        <v>990</v>
      </c>
      <c r="J2544" s="138">
        <v>2020</v>
      </c>
      <c r="K2544" s="139">
        <v>0.9</v>
      </c>
    </row>
    <row r="2545" spans="1:11" x14ac:dyDescent="0.25">
      <c r="A2545" s="138" t="s">
        <v>1525</v>
      </c>
      <c r="B2545" s="138" t="s">
        <v>1526</v>
      </c>
      <c r="C2545" s="138" t="s">
        <v>234</v>
      </c>
      <c r="D2545" s="138" t="s">
        <v>1469</v>
      </c>
      <c r="E2545" s="138" t="s">
        <v>1470</v>
      </c>
      <c r="F2545" s="138"/>
      <c r="G2545" s="138" t="s">
        <v>1542</v>
      </c>
      <c r="H2545" s="138">
        <v>8</v>
      </c>
      <c r="I2545" s="138" t="s">
        <v>990</v>
      </c>
      <c r="J2545" s="138">
        <v>2050</v>
      </c>
      <c r="K2545" s="139">
        <v>0.9</v>
      </c>
    </row>
    <row r="2546" spans="1:11" x14ac:dyDescent="0.25">
      <c r="A2546" s="138" t="s">
        <v>1525</v>
      </c>
      <c r="B2546" s="138" t="s">
        <v>1526</v>
      </c>
      <c r="C2546" s="138" t="s">
        <v>234</v>
      </c>
      <c r="D2546" s="138" t="s">
        <v>1469</v>
      </c>
      <c r="E2546" s="138" t="s">
        <v>1470</v>
      </c>
      <c r="F2546" s="138"/>
      <c r="G2546" s="138" t="s">
        <v>1542</v>
      </c>
      <c r="H2546" s="138">
        <v>8</v>
      </c>
      <c r="I2546" s="138" t="s">
        <v>991</v>
      </c>
      <c r="J2546" s="138">
        <v>2020</v>
      </c>
      <c r="K2546" s="139">
        <v>1.1000000000000001</v>
      </c>
    </row>
    <row r="2547" spans="1:11" x14ac:dyDescent="0.25">
      <c r="A2547" s="138" t="s">
        <v>1525</v>
      </c>
      <c r="B2547" s="138" t="s">
        <v>1526</v>
      </c>
      <c r="C2547" s="138" t="s">
        <v>234</v>
      </c>
      <c r="D2547" s="138" t="s">
        <v>1469</v>
      </c>
      <c r="E2547" s="138" t="s">
        <v>1470</v>
      </c>
      <c r="F2547" s="138"/>
      <c r="G2547" s="138" t="s">
        <v>1542</v>
      </c>
      <c r="H2547" s="138">
        <v>8</v>
      </c>
      <c r="I2547" s="138" t="s">
        <v>991</v>
      </c>
      <c r="J2547" s="138">
        <v>2050</v>
      </c>
      <c r="K2547" s="139">
        <v>1.1000000000000001</v>
      </c>
    </row>
    <row r="2548" spans="1:11" x14ac:dyDescent="0.25">
      <c r="A2548" s="138" t="s">
        <v>1525</v>
      </c>
      <c r="B2548" s="138" t="s">
        <v>1526</v>
      </c>
      <c r="C2548" s="138" t="s">
        <v>234</v>
      </c>
      <c r="D2548" s="138" t="s">
        <v>1469</v>
      </c>
      <c r="E2548" s="138" t="s">
        <v>1470</v>
      </c>
      <c r="F2548" s="138"/>
      <c r="G2548" s="138" t="s">
        <v>1542</v>
      </c>
      <c r="H2548" s="138">
        <v>8</v>
      </c>
      <c r="I2548" s="138" t="s">
        <v>195</v>
      </c>
      <c r="J2548" s="138">
        <v>2015</v>
      </c>
      <c r="K2548" s="139">
        <v>8.3007194396164632</v>
      </c>
    </row>
    <row r="2549" spans="1:11" x14ac:dyDescent="0.25">
      <c r="A2549" s="138" t="s">
        <v>1525</v>
      </c>
      <c r="B2549" s="138" t="s">
        <v>1526</v>
      </c>
      <c r="C2549" s="138" t="s">
        <v>234</v>
      </c>
      <c r="D2549" s="138" t="s">
        <v>1469</v>
      </c>
      <c r="E2549" s="138" t="s">
        <v>1470</v>
      </c>
      <c r="F2549" s="138"/>
      <c r="G2549" s="138" t="s">
        <v>1542</v>
      </c>
      <c r="H2549" s="138">
        <v>8</v>
      </c>
      <c r="I2549" s="138" t="s">
        <v>195</v>
      </c>
      <c r="J2549" s="138">
        <v>2020</v>
      </c>
      <c r="K2549" s="139">
        <v>8.3007194396164632</v>
      </c>
    </row>
    <row r="2550" spans="1:11" x14ac:dyDescent="0.25">
      <c r="A2550" s="138" t="s">
        <v>1525</v>
      </c>
      <c r="B2550" s="138" t="s">
        <v>1526</v>
      </c>
      <c r="C2550" s="138" t="s">
        <v>234</v>
      </c>
      <c r="D2550" s="138" t="s">
        <v>1469</v>
      </c>
      <c r="E2550" s="138" t="s">
        <v>1470</v>
      </c>
      <c r="F2550" s="138"/>
      <c r="G2550" s="138" t="s">
        <v>1542</v>
      </c>
      <c r="H2550" s="138">
        <v>8</v>
      </c>
      <c r="I2550" s="138" t="s">
        <v>195</v>
      </c>
      <c r="J2550" s="138">
        <v>2030</v>
      </c>
      <c r="K2550" s="139">
        <v>8.3007194396164632</v>
      </c>
    </row>
    <row r="2551" spans="1:11" x14ac:dyDescent="0.25">
      <c r="A2551" s="138" t="s">
        <v>1525</v>
      </c>
      <c r="B2551" s="138" t="s">
        <v>1526</v>
      </c>
      <c r="C2551" s="138" t="s">
        <v>234</v>
      </c>
      <c r="D2551" s="138" t="s">
        <v>1469</v>
      </c>
      <c r="E2551" s="138" t="s">
        <v>1470</v>
      </c>
      <c r="F2551" s="138"/>
      <c r="G2551" s="138" t="s">
        <v>1542</v>
      </c>
      <c r="H2551" s="138">
        <v>8</v>
      </c>
      <c r="I2551" s="138" t="s">
        <v>195</v>
      </c>
      <c r="J2551" s="138">
        <v>2040</v>
      </c>
      <c r="K2551" s="139">
        <v>8.300719439616465</v>
      </c>
    </row>
    <row r="2552" spans="1:11" x14ac:dyDescent="0.25">
      <c r="A2552" s="138" t="s">
        <v>1525</v>
      </c>
      <c r="B2552" s="138" t="s">
        <v>1526</v>
      </c>
      <c r="C2552" s="138" t="s">
        <v>234</v>
      </c>
      <c r="D2552" s="138" t="s">
        <v>1469</v>
      </c>
      <c r="E2552" s="138" t="s">
        <v>1470</v>
      </c>
      <c r="F2552" s="138"/>
      <c r="G2552" s="138" t="s">
        <v>1542</v>
      </c>
      <c r="H2552" s="138">
        <v>8</v>
      </c>
      <c r="I2552" s="138" t="s">
        <v>195</v>
      </c>
      <c r="J2552" s="138">
        <v>2050</v>
      </c>
      <c r="K2552" s="139">
        <v>8.300719439616465</v>
      </c>
    </row>
    <row r="2553" spans="1:11" x14ac:dyDescent="0.25">
      <c r="A2553" s="138" t="s">
        <v>1525</v>
      </c>
      <c r="B2553" s="138" t="s">
        <v>1526</v>
      </c>
      <c r="C2553" s="138" t="s">
        <v>1377</v>
      </c>
      <c r="D2553" s="138" t="s">
        <v>1365</v>
      </c>
      <c r="E2553" s="138" t="s">
        <v>1206</v>
      </c>
      <c r="F2553" s="138"/>
      <c r="G2553" s="138"/>
      <c r="H2553" s="138"/>
      <c r="I2553" s="138" t="s">
        <v>195</v>
      </c>
      <c r="J2553" s="138">
        <v>2015</v>
      </c>
      <c r="K2553" s="139">
        <v>75</v>
      </c>
    </row>
    <row r="2554" spans="1:11" x14ac:dyDescent="0.25">
      <c r="A2554" s="138" t="s">
        <v>1525</v>
      </c>
      <c r="B2554" s="138" t="s">
        <v>1526</v>
      </c>
      <c r="C2554" s="138" t="s">
        <v>1377</v>
      </c>
      <c r="D2554" s="138" t="s">
        <v>1365</v>
      </c>
      <c r="E2554" s="138" t="s">
        <v>1206</v>
      </c>
      <c r="F2554" s="138"/>
      <c r="G2554" s="138"/>
      <c r="H2554" s="138"/>
      <c r="I2554" s="138" t="s">
        <v>195</v>
      </c>
      <c r="J2554" s="138">
        <v>2020</v>
      </c>
      <c r="K2554" s="139">
        <v>75</v>
      </c>
    </row>
    <row r="2555" spans="1:11" x14ac:dyDescent="0.25">
      <c r="A2555" s="138" t="s">
        <v>1525</v>
      </c>
      <c r="B2555" s="138" t="s">
        <v>1526</v>
      </c>
      <c r="C2555" s="138" t="s">
        <v>1377</v>
      </c>
      <c r="D2555" s="138" t="s">
        <v>1365</v>
      </c>
      <c r="E2555" s="138" t="s">
        <v>1206</v>
      </c>
      <c r="F2555" s="138"/>
      <c r="G2555" s="138"/>
      <c r="H2555" s="138"/>
      <c r="I2555" s="138" t="s">
        <v>195</v>
      </c>
      <c r="J2555" s="138">
        <v>2030</v>
      </c>
      <c r="K2555" s="139">
        <v>75</v>
      </c>
    </row>
    <row r="2556" spans="1:11" x14ac:dyDescent="0.25">
      <c r="A2556" s="138" t="s">
        <v>1525</v>
      </c>
      <c r="B2556" s="138" t="s">
        <v>1526</v>
      </c>
      <c r="C2556" s="138" t="s">
        <v>1377</v>
      </c>
      <c r="D2556" s="138" t="s">
        <v>1365</v>
      </c>
      <c r="E2556" s="138" t="s">
        <v>1206</v>
      </c>
      <c r="F2556" s="138"/>
      <c r="G2556" s="138"/>
      <c r="H2556" s="138"/>
      <c r="I2556" s="138" t="s">
        <v>195</v>
      </c>
      <c r="J2556" s="138">
        <v>2040</v>
      </c>
      <c r="K2556" s="139">
        <v>75</v>
      </c>
    </row>
    <row r="2557" spans="1:11" x14ac:dyDescent="0.25">
      <c r="A2557" s="138" t="s">
        <v>1525</v>
      </c>
      <c r="B2557" s="138" t="s">
        <v>1526</v>
      </c>
      <c r="C2557" s="138" t="s">
        <v>1377</v>
      </c>
      <c r="D2557" s="138" t="s">
        <v>1365</v>
      </c>
      <c r="E2557" s="138" t="s">
        <v>1206</v>
      </c>
      <c r="F2557" s="138"/>
      <c r="G2557" s="138"/>
      <c r="H2557" s="138"/>
      <c r="I2557" s="138" t="s">
        <v>195</v>
      </c>
      <c r="J2557" s="138">
        <v>2050</v>
      </c>
      <c r="K2557" s="139">
        <v>75</v>
      </c>
    </row>
    <row r="2558" spans="1:11" x14ac:dyDescent="0.25">
      <c r="A2558" s="138" t="s">
        <v>1525</v>
      </c>
      <c r="B2558" s="138" t="s">
        <v>1526</v>
      </c>
      <c r="C2558" s="138" t="s">
        <v>1377</v>
      </c>
      <c r="D2558" s="138" t="s">
        <v>1366</v>
      </c>
      <c r="E2558" s="138" t="s">
        <v>1206</v>
      </c>
      <c r="F2558" s="138"/>
      <c r="G2558" s="138"/>
      <c r="H2558" s="138"/>
      <c r="I2558" s="138" t="s">
        <v>195</v>
      </c>
      <c r="J2558" s="138">
        <v>2015</v>
      </c>
      <c r="K2558" s="139">
        <v>25</v>
      </c>
    </row>
    <row r="2559" spans="1:11" x14ac:dyDescent="0.25">
      <c r="A2559" s="138" t="s">
        <v>1525</v>
      </c>
      <c r="B2559" s="138" t="s">
        <v>1526</v>
      </c>
      <c r="C2559" s="138" t="s">
        <v>1377</v>
      </c>
      <c r="D2559" s="138" t="s">
        <v>1366</v>
      </c>
      <c r="E2559" s="138" t="s">
        <v>1206</v>
      </c>
      <c r="F2559" s="138"/>
      <c r="G2559" s="138"/>
      <c r="H2559" s="138"/>
      <c r="I2559" s="138" t="s">
        <v>195</v>
      </c>
      <c r="J2559" s="138">
        <v>2020</v>
      </c>
      <c r="K2559" s="139">
        <v>25</v>
      </c>
    </row>
    <row r="2560" spans="1:11" x14ac:dyDescent="0.25">
      <c r="A2560" s="138" t="s">
        <v>1525</v>
      </c>
      <c r="B2560" s="138" t="s">
        <v>1526</v>
      </c>
      <c r="C2560" s="138" t="s">
        <v>1377</v>
      </c>
      <c r="D2560" s="138" t="s">
        <v>1366</v>
      </c>
      <c r="E2560" s="138" t="s">
        <v>1206</v>
      </c>
      <c r="F2560" s="138"/>
      <c r="G2560" s="138"/>
      <c r="H2560" s="138"/>
      <c r="I2560" s="138" t="s">
        <v>195</v>
      </c>
      <c r="J2560" s="138">
        <v>2030</v>
      </c>
      <c r="K2560" s="139">
        <v>25</v>
      </c>
    </row>
    <row r="2561" spans="1:11" x14ac:dyDescent="0.25">
      <c r="A2561" s="138" t="s">
        <v>1525</v>
      </c>
      <c r="B2561" s="138" t="s">
        <v>1526</v>
      </c>
      <c r="C2561" s="138" t="s">
        <v>1377</v>
      </c>
      <c r="D2561" s="138" t="s">
        <v>1366</v>
      </c>
      <c r="E2561" s="138" t="s">
        <v>1206</v>
      </c>
      <c r="F2561" s="138"/>
      <c r="G2561" s="138"/>
      <c r="H2561" s="138"/>
      <c r="I2561" s="138" t="s">
        <v>195</v>
      </c>
      <c r="J2561" s="138">
        <v>2040</v>
      </c>
      <c r="K2561" s="139">
        <v>25</v>
      </c>
    </row>
    <row r="2562" spans="1:11" x14ac:dyDescent="0.25">
      <c r="A2562" s="138" t="s">
        <v>1525</v>
      </c>
      <c r="B2562" s="138" t="s">
        <v>1526</v>
      </c>
      <c r="C2562" s="138" t="s">
        <v>1377</v>
      </c>
      <c r="D2562" s="138" t="s">
        <v>1366</v>
      </c>
      <c r="E2562" s="138" t="s">
        <v>1206</v>
      </c>
      <c r="F2562" s="138"/>
      <c r="G2562" s="138"/>
      <c r="H2562" s="138"/>
      <c r="I2562" s="138" t="s">
        <v>195</v>
      </c>
      <c r="J2562" s="138">
        <v>2050</v>
      </c>
      <c r="K2562" s="139">
        <v>25</v>
      </c>
    </row>
    <row r="2563" spans="1:11" x14ac:dyDescent="0.25">
      <c r="A2563" s="138" t="s">
        <v>1525</v>
      </c>
      <c r="B2563" s="138" t="s">
        <v>1526</v>
      </c>
      <c r="C2563" s="138" t="s">
        <v>1377</v>
      </c>
      <c r="D2563" s="138" t="s">
        <v>1543</v>
      </c>
      <c r="E2563" s="138" t="s">
        <v>1541</v>
      </c>
      <c r="F2563" s="138"/>
      <c r="G2563" s="138" t="s">
        <v>239</v>
      </c>
      <c r="H2563" s="138">
        <v>8</v>
      </c>
      <c r="I2563" s="138" t="s">
        <v>990</v>
      </c>
      <c r="J2563" s="138">
        <v>2020</v>
      </c>
      <c r="K2563" s="139">
        <v>0.95</v>
      </c>
    </row>
    <row r="2564" spans="1:11" x14ac:dyDescent="0.25">
      <c r="A2564" s="138" t="s">
        <v>1525</v>
      </c>
      <c r="B2564" s="138" t="s">
        <v>1526</v>
      </c>
      <c r="C2564" s="138" t="s">
        <v>1377</v>
      </c>
      <c r="D2564" s="138" t="s">
        <v>1543</v>
      </c>
      <c r="E2564" s="138" t="s">
        <v>1541</v>
      </c>
      <c r="F2564" s="138"/>
      <c r="G2564" s="138" t="s">
        <v>239</v>
      </c>
      <c r="H2564" s="138">
        <v>8</v>
      </c>
      <c r="I2564" s="138" t="s">
        <v>990</v>
      </c>
      <c r="J2564" s="138">
        <v>2050</v>
      </c>
      <c r="K2564" s="139">
        <v>0.95</v>
      </c>
    </row>
    <row r="2565" spans="1:11" x14ac:dyDescent="0.25">
      <c r="A2565" s="138" t="s">
        <v>1525</v>
      </c>
      <c r="B2565" s="138" t="s">
        <v>1526</v>
      </c>
      <c r="C2565" s="138" t="s">
        <v>1377</v>
      </c>
      <c r="D2565" s="138" t="s">
        <v>1543</v>
      </c>
      <c r="E2565" s="138" t="s">
        <v>1541</v>
      </c>
      <c r="F2565" s="138"/>
      <c r="G2565" s="138" t="s">
        <v>239</v>
      </c>
      <c r="H2565" s="138">
        <v>8</v>
      </c>
      <c r="I2565" s="138" t="s">
        <v>991</v>
      </c>
      <c r="J2565" s="138">
        <v>2020</v>
      </c>
      <c r="K2565" s="139">
        <v>1.25</v>
      </c>
    </row>
    <row r="2566" spans="1:11" x14ac:dyDescent="0.25">
      <c r="A2566" s="138" t="s">
        <v>1525</v>
      </c>
      <c r="B2566" s="138" t="s">
        <v>1526</v>
      </c>
      <c r="C2566" s="138" t="s">
        <v>1377</v>
      </c>
      <c r="D2566" s="138" t="s">
        <v>1543</v>
      </c>
      <c r="E2566" s="138" t="s">
        <v>1541</v>
      </c>
      <c r="F2566" s="138"/>
      <c r="G2566" s="138" t="s">
        <v>239</v>
      </c>
      <c r="H2566" s="138">
        <v>8</v>
      </c>
      <c r="I2566" s="138" t="s">
        <v>991</v>
      </c>
      <c r="J2566" s="138">
        <v>2050</v>
      </c>
      <c r="K2566" s="139">
        <v>1.25</v>
      </c>
    </row>
    <row r="2567" spans="1:11" x14ac:dyDescent="0.25">
      <c r="A2567" s="138" t="s">
        <v>1525</v>
      </c>
      <c r="B2567" s="138" t="s">
        <v>1526</v>
      </c>
      <c r="C2567" s="138" t="s">
        <v>1377</v>
      </c>
      <c r="D2567" s="138" t="s">
        <v>1543</v>
      </c>
      <c r="E2567" s="138" t="s">
        <v>1541</v>
      </c>
      <c r="F2567" s="138"/>
      <c r="G2567" s="138" t="s">
        <v>239</v>
      </c>
      <c r="H2567" s="138">
        <v>8</v>
      </c>
      <c r="I2567" s="138" t="s">
        <v>195</v>
      </c>
      <c r="J2567" s="138">
        <v>2015</v>
      </c>
      <c r="K2567" s="139">
        <v>6.0759493670886067E-2</v>
      </c>
    </row>
    <row r="2568" spans="1:11" x14ac:dyDescent="0.25">
      <c r="A2568" s="138" t="s">
        <v>1525</v>
      </c>
      <c r="B2568" s="138" t="s">
        <v>1526</v>
      </c>
      <c r="C2568" s="138" t="s">
        <v>1377</v>
      </c>
      <c r="D2568" s="138" t="s">
        <v>1543</v>
      </c>
      <c r="E2568" s="138" t="s">
        <v>1541</v>
      </c>
      <c r="F2568" s="138"/>
      <c r="G2568" s="138" t="s">
        <v>239</v>
      </c>
      <c r="H2568" s="138">
        <v>8</v>
      </c>
      <c r="I2568" s="138" t="s">
        <v>195</v>
      </c>
      <c r="J2568" s="138">
        <v>2020</v>
      </c>
      <c r="K2568" s="139">
        <v>6.0759493670886067E-2</v>
      </c>
    </row>
    <row r="2569" spans="1:11" x14ac:dyDescent="0.25">
      <c r="A2569" s="138" t="s">
        <v>1525</v>
      </c>
      <c r="B2569" s="138" t="s">
        <v>1526</v>
      </c>
      <c r="C2569" s="138" t="s">
        <v>1377</v>
      </c>
      <c r="D2569" s="138" t="s">
        <v>1543</v>
      </c>
      <c r="E2569" s="138" t="s">
        <v>1541</v>
      </c>
      <c r="F2569" s="138"/>
      <c r="G2569" s="138" t="s">
        <v>239</v>
      </c>
      <c r="H2569" s="138">
        <v>8</v>
      </c>
      <c r="I2569" s="138" t="s">
        <v>195</v>
      </c>
      <c r="J2569" s="138">
        <v>2030</v>
      </c>
      <c r="K2569" s="139">
        <v>6.0759493670886067E-2</v>
      </c>
    </row>
    <row r="2570" spans="1:11" x14ac:dyDescent="0.25">
      <c r="A2570" s="138" t="s">
        <v>1525</v>
      </c>
      <c r="B2570" s="138" t="s">
        <v>1526</v>
      </c>
      <c r="C2570" s="138" t="s">
        <v>1377</v>
      </c>
      <c r="D2570" s="138" t="s">
        <v>1543</v>
      </c>
      <c r="E2570" s="138" t="s">
        <v>1541</v>
      </c>
      <c r="F2570" s="138"/>
      <c r="G2570" s="138" t="s">
        <v>239</v>
      </c>
      <c r="H2570" s="138">
        <v>8</v>
      </c>
      <c r="I2570" s="138" t="s">
        <v>195</v>
      </c>
      <c r="J2570" s="138">
        <v>2040</v>
      </c>
      <c r="K2570" s="139">
        <v>6.0759493670886067E-2</v>
      </c>
    </row>
    <row r="2571" spans="1:11" x14ac:dyDescent="0.25">
      <c r="A2571" s="138" t="s">
        <v>1525</v>
      </c>
      <c r="B2571" s="138" t="s">
        <v>1526</v>
      </c>
      <c r="C2571" s="138" t="s">
        <v>1377</v>
      </c>
      <c r="D2571" s="138" t="s">
        <v>1543</v>
      </c>
      <c r="E2571" s="138" t="s">
        <v>1541</v>
      </c>
      <c r="F2571" s="138"/>
      <c r="G2571" s="138" t="s">
        <v>239</v>
      </c>
      <c r="H2571" s="138">
        <v>8</v>
      </c>
      <c r="I2571" s="138" t="s">
        <v>195</v>
      </c>
      <c r="J2571" s="138">
        <v>2050</v>
      </c>
      <c r="K2571" s="139">
        <v>6.0759493670886067E-2</v>
      </c>
    </row>
    <row r="2572" spans="1:11" x14ac:dyDescent="0.25">
      <c r="A2572" s="138" t="s">
        <v>1525</v>
      </c>
      <c r="B2572" s="138" t="s">
        <v>1526</v>
      </c>
      <c r="C2572" s="138" t="s">
        <v>1377</v>
      </c>
      <c r="D2572" s="138" t="s">
        <v>1379</v>
      </c>
      <c r="E2572" s="138" t="s">
        <v>1380</v>
      </c>
      <c r="F2572" s="138"/>
      <c r="G2572" s="138"/>
      <c r="H2572" s="138"/>
      <c r="I2572" s="138" t="s">
        <v>195</v>
      </c>
      <c r="J2572" s="138">
        <v>2015</v>
      </c>
      <c r="K2572" s="139">
        <v>0.79</v>
      </c>
    </row>
    <row r="2573" spans="1:11" x14ac:dyDescent="0.25">
      <c r="A2573" s="138" t="s">
        <v>1525</v>
      </c>
      <c r="B2573" s="138" t="s">
        <v>1526</v>
      </c>
      <c r="C2573" s="138" t="s">
        <v>1377</v>
      </c>
      <c r="D2573" s="138" t="s">
        <v>1379</v>
      </c>
      <c r="E2573" s="138" t="s">
        <v>1380</v>
      </c>
      <c r="F2573" s="138"/>
      <c r="G2573" s="138"/>
      <c r="H2573" s="138"/>
      <c r="I2573" s="138" t="s">
        <v>195</v>
      </c>
      <c r="J2573" s="138">
        <v>2020</v>
      </c>
      <c r="K2573" s="139">
        <v>0.79</v>
      </c>
    </row>
    <row r="2574" spans="1:11" x14ac:dyDescent="0.25">
      <c r="A2574" s="138" t="s">
        <v>1525</v>
      </c>
      <c r="B2574" s="138" t="s">
        <v>1526</v>
      </c>
      <c r="C2574" s="138" t="s">
        <v>1377</v>
      </c>
      <c r="D2574" s="138" t="s">
        <v>1379</v>
      </c>
      <c r="E2574" s="138" t="s">
        <v>1380</v>
      </c>
      <c r="F2574" s="138"/>
      <c r="G2574" s="138"/>
      <c r="H2574" s="138"/>
      <c r="I2574" s="138" t="s">
        <v>195</v>
      </c>
      <c r="J2574" s="138">
        <v>2030</v>
      </c>
      <c r="K2574" s="139">
        <v>0.79</v>
      </c>
    </row>
    <row r="2575" spans="1:11" x14ac:dyDescent="0.25">
      <c r="A2575" s="138" t="s">
        <v>1525</v>
      </c>
      <c r="B2575" s="138" t="s">
        <v>1526</v>
      </c>
      <c r="C2575" s="138" t="s">
        <v>1377</v>
      </c>
      <c r="D2575" s="138" t="s">
        <v>1379</v>
      </c>
      <c r="E2575" s="138" t="s">
        <v>1380</v>
      </c>
      <c r="F2575" s="138"/>
      <c r="G2575" s="138"/>
      <c r="H2575" s="138"/>
      <c r="I2575" s="138" t="s">
        <v>195</v>
      </c>
      <c r="J2575" s="138">
        <v>2040</v>
      </c>
      <c r="K2575" s="139">
        <v>0.79</v>
      </c>
    </row>
    <row r="2576" spans="1:11" x14ac:dyDescent="0.25">
      <c r="A2576" s="138" t="s">
        <v>1525</v>
      </c>
      <c r="B2576" s="138" t="s">
        <v>1526</v>
      </c>
      <c r="C2576" s="138" t="s">
        <v>1377</v>
      </c>
      <c r="D2576" s="138" t="s">
        <v>1379</v>
      </c>
      <c r="E2576" s="138" t="s">
        <v>1380</v>
      </c>
      <c r="F2576" s="138"/>
      <c r="G2576" s="138"/>
      <c r="H2576" s="138"/>
      <c r="I2576" s="138" t="s">
        <v>195</v>
      </c>
      <c r="J2576" s="138">
        <v>2050</v>
      </c>
      <c r="K2576" s="139">
        <v>0.79</v>
      </c>
    </row>
    <row r="2577" spans="1:11" x14ac:dyDescent="0.25">
      <c r="A2577" s="138" t="s">
        <v>1525</v>
      </c>
      <c r="B2577" s="138" t="s">
        <v>1526</v>
      </c>
      <c r="C2577" s="138" t="s">
        <v>1377</v>
      </c>
      <c r="D2577" s="138" t="s">
        <v>1506</v>
      </c>
      <c r="E2577" s="138" t="s">
        <v>1214</v>
      </c>
      <c r="F2577" s="138"/>
      <c r="G2577" s="138"/>
      <c r="H2577" s="138"/>
      <c r="I2577" s="138" t="s">
        <v>195</v>
      </c>
      <c r="J2577" s="138">
        <v>2015</v>
      </c>
      <c r="K2577" s="139">
        <v>26.9</v>
      </c>
    </row>
    <row r="2578" spans="1:11" x14ac:dyDescent="0.25">
      <c r="A2578" s="138" t="s">
        <v>1525</v>
      </c>
      <c r="B2578" s="138" t="s">
        <v>1526</v>
      </c>
      <c r="C2578" s="138" t="s">
        <v>1377</v>
      </c>
      <c r="D2578" s="138" t="s">
        <v>1506</v>
      </c>
      <c r="E2578" s="138" t="s">
        <v>1214</v>
      </c>
      <c r="F2578" s="138"/>
      <c r="G2578" s="138"/>
      <c r="H2578" s="138"/>
      <c r="I2578" s="138" t="s">
        <v>195</v>
      </c>
      <c r="J2578" s="138">
        <v>2020</v>
      </c>
      <c r="K2578" s="139">
        <v>26.9</v>
      </c>
    </row>
    <row r="2579" spans="1:11" x14ac:dyDescent="0.25">
      <c r="A2579" s="138" t="s">
        <v>1525</v>
      </c>
      <c r="B2579" s="138" t="s">
        <v>1526</v>
      </c>
      <c r="C2579" s="138" t="s">
        <v>1377</v>
      </c>
      <c r="D2579" s="138" t="s">
        <v>1506</v>
      </c>
      <c r="E2579" s="138" t="s">
        <v>1214</v>
      </c>
      <c r="F2579" s="138"/>
      <c r="G2579" s="138"/>
      <c r="H2579" s="138"/>
      <c r="I2579" s="138" t="s">
        <v>195</v>
      </c>
      <c r="J2579" s="138">
        <v>2030</v>
      </c>
      <c r="K2579" s="139">
        <v>26.9</v>
      </c>
    </row>
    <row r="2580" spans="1:11" x14ac:dyDescent="0.25">
      <c r="A2580" s="138" t="s">
        <v>1525</v>
      </c>
      <c r="B2580" s="138" t="s">
        <v>1526</v>
      </c>
      <c r="C2580" s="138" t="s">
        <v>1377</v>
      </c>
      <c r="D2580" s="138" t="s">
        <v>1506</v>
      </c>
      <c r="E2580" s="138" t="s">
        <v>1214</v>
      </c>
      <c r="F2580" s="138"/>
      <c r="G2580" s="138"/>
      <c r="H2580" s="138"/>
      <c r="I2580" s="138" t="s">
        <v>195</v>
      </c>
      <c r="J2580" s="138">
        <v>2040</v>
      </c>
      <c r="K2580" s="139">
        <v>26.9</v>
      </c>
    </row>
    <row r="2581" spans="1:11" x14ac:dyDescent="0.25">
      <c r="A2581" s="138" t="s">
        <v>1525</v>
      </c>
      <c r="B2581" s="138" t="s">
        <v>1526</v>
      </c>
      <c r="C2581" s="138" t="s">
        <v>1377</v>
      </c>
      <c r="D2581" s="138" t="s">
        <v>1506</v>
      </c>
      <c r="E2581" s="138" t="s">
        <v>1214</v>
      </c>
      <c r="F2581" s="138"/>
      <c r="G2581" s="138"/>
      <c r="H2581" s="138"/>
      <c r="I2581" s="138" t="s">
        <v>195</v>
      </c>
      <c r="J2581" s="138">
        <v>2050</v>
      </c>
      <c r="K2581" s="139">
        <v>26.9</v>
      </c>
    </row>
    <row r="2582" spans="1:11" x14ac:dyDescent="0.25">
      <c r="A2582" s="138" t="s">
        <v>1525</v>
      </c>
      <c r="B2582" s="138" t="s">
        <v>1526</v>
      </c>
      <c r="C2582" s="138" t="s">
        <v>1377</v>
      </c>
      <c r="D2582" s="138" t="s">
        <v>1544</v>
      </c>
      <c r="E2582" s="138" t="s">
        <v>1541</v>
      </c>
      <c r="F2582" s="138"/>
      <c r="G2582" s="138" t="s">
        <v>1539</v>
      </c>
      <c r="H2582" s="138">
        <v>10</v>
      </c>
      <c r="I2582" s="138" t="s">
        <v>990</v>
      </c>
      <c r="J2582" s="138">
        <v>2020</v>
      </c>
      <c r="K2582" s="139">
        <v>0.95</v>
      </c>
    </row>
    <row r="2583" spans="1:11" x14ac:dyDescent="0.25">
      <c r="A2583" s="138" t="s">
        <v>1525</v>
      </c>
      <c r="B2583" s="138" t="s">
        <v>1526</v>
      </c>
      <c r="C2583" s="138" t="s">
        <v>1377</v>
      </c>
      <c r="D2583" s="138" t="s">
        <v>1544</v>
      </c>
      <c r="E2583" s="138" t="s">
        <v>1541</v>
      </c>
      <c r="F2583" s="138"/>
      <c r="G2583" s="138" t="s">
        <v>1539</v>
      </c>
      <c r="H2583" s="138">
        <v>10</v>
      </c>
      <c r="I2583" s="138" t="s">
        <v>990</v>
      </c>
      <c r="J2583" s="138">
        <v>2050</v>
      </c>
      <c r="K2583" s="139">
        <v>0.95</v>
      </c>
    </row>
    <row r="2584" spans="1:11" x14ac:dyDescent="0.25">
      <c r="A2584" s="138" t="s">
        <v>1525</v>
      </c>
      <c r="B2584" s="138" t="s">
        <v>1526</v>
      </c>
      <c r="C2584" s="138" t="s">
        <v>1377</v>
      </c>
      <c r="D2584" s="138" t="s">
        <v>1544</v>
      </c>
      <c r="E2584" s="138" t="s">
        <v>1541</v>
      </c>
      <c r="F2584" s="138"/>
      <c r="G2584" s="138" t="s">
        <v>1539</v>
      </c>
      <c r="H2584" s="138">
        <v>10</v>
      </c>
      <c r="I2584" s="138" t="s">
        <v>991</v>
      </c>
      <c r="J2584" s="138">
        <v>2020</v>
      </c>
      <c r="K2584" s="139">
        <v>1.25</v>
      </c>
    </row>
    <row r="2585" spans="1:11" x14ac:dyDescent="0.25">
      <c r="A2585" s="138" t="s">
        <v>1525</v>
      </c>
      <c r="B2585" s="138" t="s">
        <v>1526</v>
      </c>
      <c r="C2585" s="138" t="s">
        <v>1377</v>
      </c>
      <c r="D2585" s="138" t="s">
        <v>1544</v>
      </c>
      <c r="E2585" s="138" t="s">
        <v>1541</v>
      </c>
      <c r="F2585" s="138"/>
      <c r="G2585" s="138" t="s">
        <v>1539</v>
      </c>
      <c r="H2585" s="138">
        <v>10</v>
      </c>
      <c r="I2585" s="138" t="s">
        <v>991</v>
      </c>
      <c r="J2585" s="138">
        <v>2050</v>
      </c>
      <c r="K2585" s="139">
        <v>1.25</v>
      </c>
    </row>
    <row r="2586" spans="1:11" x14ac:dyDescent="0.25">
      <c r="A2586" s="138" t="s">
        <v>1525</v>
      </c>
      <c r="B2586" s="138" t="s">
        <v>1526</v>
      </c>
      <c r="C2586" s="138" t="s">
        <v>1377</v>
      </c>
      <c r="D2586" s="138" t="s">
        <v>1544</v>
      </c>
      <c r="E2586" s="138" t="s">
        <v>1541</v>
      </c>
      <c r="F2586" s="138"/>
      <c r="G2586" s="138" t="s">
        <v>1539</v>
      </c>
      <c r="H2586" s="138">
        <v>10</v>
      </c>
      <c r="I2586" s="138" t="s">
        <v>195</v>
      </c>
      <c r="J2586" s="138">
        <v>2015</v>
      </c>
      <c r="K2586" s="139">
        <v>0.64556962025316456</v>
      </c>
    </row>
    <row r="2587" spans="1:11" x14ac:dyDescent="0.25">
      <c r="A2587" s="138" t="s">
        <v>1525</v>
      </c>
      <c r="B2587" s="138" t="s">
        <v>1526</v>
      </c>
      <c r="C2587" s="138" t="s">
        <v>1377</v>
      </c>
      <c r="D2587" s="138" t="s">
        <v>1544</v>
      </c>
      <c r="E2587" s="138" t="s">
        <v>1541</v>
      </c>
      <c r="F2587" s="138"/>
      <c r="G2587" s="138" t="s">
        <v>1539</v>
      </c>
      <c r="H2587" s="138">
        <v>10</v>
      </c>
      <c r="I2587" s="138" t="s">
        <v>195</v>
      </c>
      <c r="J2587" s="138">
        <v>2020</v>
      </c>
      <c r="K2587" s="139">
        <v>0.63291139240506322</v>
      </c>
    </row>
    <row r="2588" spans="1:11" x14ac:dyDescent="0.25">
      <c r="A2588" s="138" t="s">
        <v>1525</v>
      </c>
      <c r="B2588" s="138" t="s">
        <v>1526</v>
      </c>
      <c r="C2588" s="138" t="s">
        <v>1377</v>
      </c>
      <c r="D2588" s="138" t="s">
        <v>1544</v>
      </c>
      <c r="E2588" s="138" t="s">
        <v>1541</v>
      </c>
      <c r="F2588" s="138"/>
      <c r="G2588" s="138" t="s">
        <v>1539</v>
      </c>
      <c r="H2588" s="138">
        <v>10</v>
      </c>
      <c r="I2588" s="138" t="s">
        <v>195</v>
      </c>
      <c r="J2588" s="138">
        <v>2030</v>
      </c>
      <c r="K2588" s="139">
        <v>0.60759493670886067</v>
      </c>
    </row>
    <row r="2589" spans="1:11" x14ac:dyDescent="0.25">
      <c r="A2589" s="138" t="s">
        <v>1525</v>
      </c>
      <c r="B2589" s="138" t="s">
        <v>1526</v>
      </c>
      <c r="C2589" s="138" t="s">
        <v>1377</v>
      </c>
      <c r="D2589" s="138" t="s">
        <v>1544</v>
      </c>
      <c r="E2589" s="138" t="s">
        <v>1541</v>
      </c>
      <c r="F2589" s="138"/>
      <c r="G2589" s="138" t="s">
        <v>1539</v>
      </c>
      <c r="H2589" s="138">
        <v>10</v>
      </c>
      <c r="I2589" s="138" t="s">
        <v>195</v>
      </c>
      <c r="J2589" s="138">
        <v>2040</v>
      </c>
      <c r="K2589" s="139">
        <v>0.59</v>
      </c>
    </row>
    <row r="2590" spans="1:11" x14ac:dyDescent="0.25">
      <c r="A2590" s="138" t="s">
        <v>1525</v>
      </c>
      <c r="B2590" s="138" t="s">
        <v>1526</v>
      </c>
      <c r="C2590" s="138" t="s">
        <v>1377</v>
      </c>
      <c r="D2590" s="138" t="s">
        <v>1544</v>
      </c>
      <c r="E2590" s="138" t="s">
        <v>1541</v>
      </c>
      <c r="F2590" s="138"/>
      <c r="G2590" s="138" t="s">
        <v>1539</v>
      </c>
      <c r="H2590" s="138">
        <v>10</v>
      </c>
      <c r="I2590" s="138" t="s">
        <v>195</v>
      </c>
      <c r="J2590" s="138">
        <v>2050</v>
      </c>
      <c r="K2590" s="139">
        <v>0.58227848101265822</v>
      </c>
    </row>
    <row r="2591" spans="1:11" x14ac:dyDescent="0.25">
      <c r="A2591" s="138" t="s">
        <v>1525</v>
      </c>
      <c r="B2591" s="138" t="s">
        <v>1526</v>
      </c>
      <c r="C2591" s="138" t="s">
        <v>1377</v>
      </c>
      <c r="D2591" s="138" t="s">
        <v>1540</v>
      </c>
      <c r="E2591" s="138" t="s">
        <v>1541</v>
      </c>
      <c r="F2591" s="138"/>
      <c r="G2591" s="138" t="s">
        <v>393</v>
      </c>
      <c r="H2591" s="138"/>
      <c r="I2591" s="138" t="s">
        <v>195</v>
      </c>
      <c r="J2591" s="138">
        <v>2015</v>
      </c>
      <c r="K2591" s="139">
        <v>0</v>
      </c>
    </row>
    <row r="2592" spans="1:11" x14ac:dyDescent="0.25">
      <c r="A2592" s="138" t="s">
        <v>1525</v>
      </c>
      <c r="B2592" s="138" t="s">
        <v>1526</v>
      </c>
      <c r="C2592" s="138" t="s">
        <v>1377</v>
      </c>
      <c r="D2592" s="138" t="s">
        <v>1540</v>
      </c>
      <c r="E2592" s="138" t="s">
        <v>1541</v>
      </c>
      <c r="F2592" s="138"/>
      <c r="G2592" s="138" t="s">
        <v>393</v>
      </c>
      <c r="H2592" s="138"/>
      <c r="I2592" s="138" t="s">
        <v>195</v>
      </c>
      <c r="J2592" s="138">
        <v>2020</v>
      </c>
      <c r="K2592" s="139">
        <v>0</v>
      </c>
    </row>
    <row r="2593" spans="1:11" x14ac:dyDescent="0.25">
      <c r="A2593" s="138" t="s">
        <v>1525</v>
      </c>
      <c r="B2593" s="138" t="s">
        <v>1526</v>
      </c>
      <c r="C2593" s="138" t="s">
        <v>1377</v>
      </c>
      <c r="D2593" s="138" t="s">
        <v>1540</v>
      </c>
      <c r="E2593" s="138" t="s">
        <v>1541</v>
      </c>
      <c r="F2593" s="138"/>
      <c r="G2593" s="138" t="s">
        <v>393</v>
      </c>
      <c r="H2593" s="138"/>
      <c r="I2593" s="138" t="s">
        <v>195</v>
      </c>
      <c r="J2593" s="138">
        <v>2030</v>
      </c>
      <c r="K2593" s="139">
        <v>0</v>
      </c>
    </row>
    <row r="2594" spans="1:11" x14ac:dyDescent="0.25">
      <c r="A2594" s="138" t="s">
        <v>1525</v>
      </c>
      <c r="B2594" s="138" t="s">
        <v>1526</v>
      </c>
      <c r="C2594" s="138" t="s">
        <v>1377</v>
      </c>
      <c r="D2594" s="138" t="s">
        <v>1540</v>
      </c>
      <c r="E2594" s="138" t="s">
        <v>1541</v>
      </c>
      <c r="F2594" s="138"/>
      <c r="G2594" s="138" t="s">
        <v>393</v>
      </c>
      <c r="H2594" s="138"/>
      <c r="I2594" s="138" t="s">
        <v>195</v>
      </c>
      <c r="J2594" s="138">
        <v>2040</v>
      </c>
      <c r="K2594" s="139">
        <v>0</v>
      </c>
    </row>
    <row r="2595" spans="1:11" x14ac:dyDescent="0.25">
      <c r="A2595" s="138" t="s">
        <v>1525</v>
      </c>
      <c r="B2595" s="138" t="s">
        <v>1526</v>
      </c>
      <c r="C2595" s="138" t="s">
        <v>1377</v>
      </c>
      <c r="D2595" s="138" t="s">
        <v>1540</v>
      </c>
      <c r="E2595" s="138" t="s">
        <v>1541</v>
      </c>
      <c r="F2595" s="138"/>
      <c r="G2595" s="138" t="s">
        <v>393</v>
      </c>
      <c r="H2595" s="138"/>
      <c r="I2595" s="138" t="s">
        <v>195</v>
      </c>
      <c r="J2595" s="138">
        <v>2050</v>
      </c>
      <c r="K2595" s="139">
        <v>0</v>
      </c>
    </row>
    <row r="2596" spans="1:11" x14ac:dyDescent="0.25">
      <c r="A2596" s="138" t="s">
        <v>1525</v>
      </c>
      <c r="B2596" s="138" t="s">
        <v>1526</v>
      </c>
      <c r="C2596" s="138" t="s">
        <v>1377</v>
      </c>
      <c r="D2596" s="138" t="s">
        <v>1545</v>
      </c>
      <c r="E2596" s="138" t="s">
        <v>1541</v>
      </c>
      <c r="F2596" s="138"/>
      <c r="G2596" s="138" t="s">
        <v>1542</v>
      </c>
      <c r="H2596" s="138">
        <v>8</v>
      </c>
      <c r="I2596" s="138" t="s">
        <v>990</v>
      </c>
      <c r="J2596" s="138">
        <v>2020</v>
      </c>
      <c r="K2596" s="139">
        <v>0.9</v>
      </c>
    </row>
    <row r="2597" spans="1:11" x14ac:dyDescent="0.25">
      <c r="A2597" s="138" t="s">
        <v>1525</v>
      </c>
      <c r="B2597" s="138" t="s">
        <v>1526</v>
      </c>
      <c r="C2597" s="138" t="s">
        <v>1377</v>
      </c>
      <c r="D2597" s="138" t="s">
        <v>1545</v>
      </c>
      <c r="E2597" s="138" t="s">
        <v>1541</v>
      </c>
      <c r="F2597" s="138"/>
      <c r="G2597" s="138" t="s">
        <v>1542</v>
      </c>
      <c r="H2597" s="138">
        <v>8</v>
      </c>
      <c r="I2597" s="138" t="s">
        <v>990</v>
      </c>
      <c r="J2597" s="138">
        <v>2050</v>
      </c>
      <c r="K2597" s="139">
        <v>0.9</v>
      </c>
    </row>
    <row r="2598" spans="1:11" x14ac:dyDescent="0.25">
      <c r="A2598" s="138" t="s">
        <v>1525</v>
      </c>
      <c r="B2598" s="138" t="s">
        <v>1526</v>
      </c>
      <c r="C2598" s="138" t="s">
        <v>1377</v>
      </c>
      <c r="D2598" s="138" t="s">
        <v>1545</v>
      </c>
      <c r="E2598" s="138" t="s">
        <v>1541</v>
      </c>
      <c r="F2598" s="138"/>
      <c r="G2598" s="138" t="s">
        <v>1542</v>
      </c>
      <c r="H2598" s="138">
        <v>8</v>
      </c>
      <c r="I2598" s="138" t="s">
        <v>991</v>
      </c>
      <c r="J2598" s="138">
        <v>2020</v>
      </c>
      <c r="K2598" s="139">
        <v>1.1000000000000001</v>
      </c>
    </row>
    <row r="2599" spans="1:11" x14ac:dyDescent="0.25">
      <c r="A2599" s="138" t="s">
        <v>1525</v>
      </c>
      <c r="B2599" s="138" t="s">
        <v>1526</v>
      </c>
      <c r="C2599" s="138" t="s">
        <v>1377</v>
      </c>
      <c r="D2599" s="138" t="s">
        <v>1545</v>
      </c>
      <c r="E2599" s="138" t="s">
        <v>1541</v>
      </c>
      <c r="F2599" s="138"/>
      <c r="G2599" s="138" t="s">
        <v>1542</v>
      </c>
      <c r="H2599" s="138">
        <v>8</v>
      </c>
      <c r="I2599" s="138" t="s">
        <v>991</v>
      </c>
      <c r="J2599" s="138">
        <v>2050</v>
      </c>
      <c r="K2599" s="139">
        <v>1.1000000000000001</v>
      </c>
    </row>
    <row r="2600" spans="1:11" x14ac:dyDescent="0.25">
      <c r="A2600" s="138" t="s">
        <v>1525</v>
      </c>
      <c r="B2600" s="138" t="s">
        <v>1526</v>
      </c>
      <c r="C2600" s="138" t="s">
        <v>1377</v>
      </c>
      <c r="D2600" s="138" t="s">
        <v>1545</v>
      </c>
      <c r="E2600" s="138" t="s">
        <v>1541</v>
      </c>
      <c r="F2600" s="138"/>
      <c r="G2600" s="138" t="s">
        <v>1542</v>
      </c>
      <c r="H2600" s="138">
        <v>8</v>
      </c>
      <c r="I2600" s="138" t="s">
        <v>195</v>
      </c>
      <c r="J2600" s="138">
        <v>2015</v>
      </c>
      <c r="K2600" s="139">
        <v>6.20253164556962E-2</v>
      </c>
    </row>
    <row r="2601" spans="1:11" x14ac:dyDescent="0.25">
      <c r="A2601" s="138" t="s">
        <v>1525</v>
      </c>
      <c r="B2601" s="138" t="s">
        <v>1526</v>
      </c>
      <c r="C2601" s="138" t="s">
        <v>1377</v>
      </c>
      <c r="D2601" s="138" t="s">
        <v>1545</v>
      </c>
      <c r="E2601" s="138" t="s">
        <v>1541</v>
      </c>
      <c r="F2601" s="138"/>
      <c r="G2601" s="138" t="s">
        <v>1542</v>
      </c>
      <c r="H2601" s="138">
        <v>8</v>
      </c>
      <c r="I2601" s="138" t="s">
        <v>195</v>
      </c>
      <c r="J2601" s="138">
        <v>2020</v>
      </c>
      <c r="K2601" s="139">
        <v>6.20253164556962E-2</v>
      </c>
    </row>
    <row r="2602" spans="1:11" x14ac:dyDescent="0.25">
      <c r="A2602" s="138" t="s">
        <v>1525</v>
      </c>
      <c r="B2602" s="138" t="s">
        <v>1526</v>
      </c>
      <c r="C2602" s="138" t="s">
        <v>1377</v>
      </c>
      <c r="D2602" s="138" t="s">
        <v>1545</v>
      </c>
      <c r="E2602" s="138" t="s">
        <v>1541</v>
      </c>
      <c r="F2602" s="138"/>
      <c r="G2602" s="138" t="s">
        <v>1542</v>
      </c>
      <c r="H2602" s="138">
        <v>8</v>
      </c>
      <c r="I2602" s="138" t="s">
        <v>195</v>
      </c>
      <c r="J2602" s="138">
        <v>2030</v>
      </c>
      <c r="K2602" s="139">
        <v>6.20253164556962E-2</v>
      </c>
    </row>
    <row r="2603" spans="1:11" x14ac:dyDescent="0.25">
      <c r="A2603" s="138" t="s">
        <v>1525</v>
      </c>
      <c r="B2603" s="138" t="s">
        <v>1526</v>
      </c>
      <c r="C2603" s="138" t="s">
        <v>1377</v>
      </c>
      <c r="D2603" s="138" t="s">
        <v>1545</v>
      </c>
      <c r="E2603" s="138" t="s">
        <v>1541</v>
      </c>
      <c r="F2603" s="138"/>
      <c r="G2603" s="138" t="s">
        <v>1542</v>
      </c>
      <c r="H2603" s="138">
        <v>8</v>
      </c>
      <c r="I2603" s="138" t="s">
        <v>195</v>
      </c>
      <c r="J2603" s="138">
        <v>2040</v>
      </c>
      <c r="K2603" s="139">
        <v>6.20253164556962E-2</v>
      </c>
    </row>
    <row r="2604" spans="1:11" x14ac:dyDescent="0.25">
      <c r="A2604" s="138" t="s">
        <v>1525</v>
      </c>
      <c r="B2604" s="138" t="s">
        <v>1526</v>
      </c>
      <c r="C2604" s="138" t="s">
        <v>1377</v>
      </c>
      <c r="D2604" s="138" t="s">
        <v>1545</v>
      </c>
      <c r="E2604" s="138" t="s">
        <v>1541</v>
      </c>
      <c r="F2604" s="138"/>
      <c r="G2604" s="138" t="s">
        <v>1542</v>
      </c>
      <c r="H2604" s="138">
        <v>8</v>
      </c>
      <c r="I2604" s="138" t="s">
        <v>195</v>
      </c>
      <c r="J2604" s="138">
        <v>2050</v>
      </c>
      <c r="K2604" s="139">
        <v>6.20253164556962E-2</v>
      </c>
    </row>
    <row r="2605" spans="1:11" x14ac:dyDescent="0.25">
      <c r="A2605" s="138" t="s">
        <v>1546</v>
      </c>
      <c r="B2605" s="138" t="s">
        <v>1547</v>
      </c>
      <c r="C2605" s="138" t="s">
        <v>196</v>
      </c>
      <c r="D2605" s="138" t="s">
        <v>1548</v>
      </c>
      <c r="E2605" s="138" t="s">
        <v>1354</v>
      </c>
      <c r="F2605" s="138"/>
      <c r="G2605" s="138" t="s">
        <v>193</v>
      </c>
      <c r="H2605" s="138">
        <v>4</v>
      </c>
      <c r="I2605" s="138" t="s">
        <v>990</v>
      </c>
      <c r="J2605" s="138">
        <v>2020</v>
      </c>
      <c r="K2605" s="139">
        <v>0.9</v>
      </c>
    </row>
    <row r="2606" spans="1:11" x14ac:dyDescent="0.25">
      <c r="A2606" s="138" t="s">
        <v>1546</v>
      </c>
      <c r="B2606" s="138" t="s">
        <v>1547</v>
      </c>
      <c r="C2606" s="138" t="s">
        <v>196</v>
      </c>
      <c r="D2606" s="138" t="s">
        <v>1548</v>
      </c>
      <c r="E2606" s="138" t="s">
        <v>1354</v>
      </c>
      <c r="F2606" s="138"/>
      <c r="G2606" s="138" t="s">
        <v>193</v>
      </c>
      <c r="H2606" s="138">
        <v>4</v>
      </c>
      <c r="I2606" s="138" t="s">
        <v>990</v>
      </c>
      <c r="J2606" s="138">
        <v>2050</v>
      </c>
      <c r="K2606" s="139">
        <v>0.9</v>
      </c>
    </row>
    <row r="2607" spans="1:11" x14ac:dyDescent="0.25">
      <c r="A2607" s="138" t="s">
        <v>1546</v>
      </c>
      <c r="B2607" s="138" t="s">
        <v>1547</v>
      </c>
      <c r="C2607" s="138" t="s">
        <v>196</v>
      </c>
      <c r="D2607" s="138" t="s">
        <v>1548</v>
      </c>
      <c r="E2607" s="138" t="s">
        <v>1354</v>
      </c>
      <c r="F2607" s="138"/>
      <c r="G2607" s="138" t="s">
        <v>193</v>
      </c>
      <c r="H2607" s="138">
        <v>4</v>
      </c>
      <c r="I2607" s="138" t="s">
        <v>991</v>
      </c>
      <c r="J2607" s="138">
        <v>2020</v>
      </c>
      <c r="K2607" s="139">
        <v>1.1000000000000001</v>
      </c>
    </row>
    <row r="2608" spans="1:11" x14ac:dyDescent="0.25">
      <c r="A2608" s="138" t="s">
        <v>1546</v>
      </c>
      <c r="B2608" s="138" t="s">
        <v>1547</v>
      </c>
      <c r="C2608" s="138" t="s">
        <v>196</v>
      </c>
      <c r="D2608" s="138" t="s">
        <v>1548</v>
      </c>
      <c r="E2608" s="138" t="s">
        <v>1354</v>
      </c>
      <c r="F2608" s="138"/>
      <c r="G2608" s="138" t="s">
        <v>193</v>
      </c>
      <c r="H2608" s="138">
        <v>4</v>
      </c>
      <c r="I2608" s="138" t="s">
        <v>991</v>
      </c>
      <c r="J2608" s="138">
        <v>2050</v>
      </c>
      <c r="K2608" s="139">
        <v>1.1000000000000001</v>
      </c>
    </row>
    <row r="2609" spans="1:11" x14ac:dyDescent="0.25">
      <c r="A2609" s="138" t="s">
        <v>1546</v>
      </c>
      <c r="B2609" s="138" t="s">
        <v>1547</v>
      </c>
      <c r="C2609" s="138" t="s">
        <v>196</v>
      </c>
      <c r="D2609" s="138" t="s">
        <v>1548</v>
      </c>
      <c r="E2609" s="138" t="s">
        <v>1354</v>
      </c>
      <c r="F2609" s="138"/>
      <c r="G2609" s="138" t="s">
        <v>193</v>
      </c>
      <c r="H2609" s="138">
        <v>4</v>
      </c>
      <c r="I2609" s="138" t="s">
        <v>195</v>
      </c>
      <c r="J2609" s="138">
        <v>2015</v>
      </c>
      <c r="K2609" s="139">
        <v>0.6</v>
      </c>
    </row>
    <row r="2610" spans="1:11" x14ac:dyDescent="0.25">
      <c r="A2610" s="138" t="s">
        <v>1546</v>
      </c>
      <c r="B2610" s="138" t="s">
        <v>1547</v>
      </c>
      <c r="C2610" s="138" t="s">
        <v>196</v>
      </c>
      <c r="D2610" s="138" t="s">
        <v>1548</v>
      </c>
      <c r="E2610" s="138" t="s">
        <v>1354</v>
      </c>
      <c r="F2610" s="138"/>
      <c r="G2610" s="138" t="s">
        <v>193</v>
      </c>
      <c r="H2610" s="138">
        <v>4</v>
      </c>
      <c r="I2610" s="138" t="s">
        <v>195</v>
      </c>
      <c r="J2610" s="138">
        <v>2020</v>
      </c>
      <c r="K2610" s="139">
        <v>0.6</v>
      </c>
    </row>
    <row r="2611" spans="1:11" x14ac:dyDescent="0.25">
      <c r="A2611" s="138" t="s">
        <v>1546</v>
      </c>
      <c r="B2611" s="138" t="s">
        <v>1547</v>
      </c>
      <c r="C2611" s="138" t="s">
        <v>196</v>
      </c>
      <c r="D2611" s="138" t="s">
        <v>1548</v>
      </c>
      <c r="E2611" s="138" t="s">
        <v>1354</v>
      </c>
      <c r="F2611" s="138"/>
      <c r="G2611" s="138" t="s">
        <v>193</v>
      </c>
      <c r="H2611" s="138">
        <v>4</v>
      </c>
      <c r="I2611" s="138" t="s">
        <v>195</v>
      </c>
      <c r="J2611" s="138">
        <v>2030</v>
      </c>
      <c r="K2611" s="139">
        <v>0.62</v>
      </c>
    </row>
    <row r="2612" spans="1:11" x14ac:dyDescent="0.25">
      <c r="A2612" s="138" t="s">
        <v>1546</v>
      </c>
      <c r="B2612" s="138" t="s">
        <v>1547</v>
      </c>
      <c r="C2612" s="138" t="s">
        <v>196</v>
      </c>
      <c r="D2612" s="138" t="s">
        <v>1548</v>
      </c>
      <c r="E2612" s="138" t="s">
        <v>1354</v>
      </c>
      <c r="F2612" s="138"/>
      <c r="G2612" s="138" t="s">
        <v>193</v>
      </c>
      <c r="H2612" s="138">
        <v>4</v>
      </c>
      <c r="I2612" s="138" t="s">
        <v>195</v>
      </c>
      <c r="J2612" s="138">
        <v>2040</v>
      </c>
      <c r="K2612" s="139">
        <v>0.64</v>
      </c>
    </row>
    <row r="2613" spans="1:11" x14ac:dyDescent="0.25">
      <c r="A2613" s="138" t="s">
        <v>1546</v>
      </c>
      <c r="B2613" s="138" t="s">
        <v>1547</v>
      </c>
      <c r="C2613" s="138" t="s">
        <v>196</v>
      </c>
      <c r="D2613" s="138" t="s">
        <v>1548</v>
      </c>
      <c r="E2613" s="138" t="s">
        <v>1354</v>
      </c>
      <c r="F2613" s="138"/>
      <c r="G2613" s="138" t="s">
        <v>193</v>
      </c>
      <c r="H2613" s="138">
        <v>4</v>
      </c>
      <c r="I2613" s="138" t="s">
        <v>195</v>
      </c>
      <c r="J2613" s="138">
        <v>2050</v>
      </c>
      <c r="K2613" s="139">
        <v>0.65</v>
      </c>
    </row>
    <row r="2614" spans="1:11" x14ac:dyDescent="0.25">
      <c r="A2614" s="138" t="s">
        <v>1546</v>
      </c>
      <c r="B2614" s="138" t="s">
        <v>1547</v>
      </c>
      <c r="C2614" s="138" t="s">
        <v>196</v>
      </c>
      <c r="D2614" s="138" t="s">
        <v>201</v>
      </c>
      <c r="E2614" s="138" t="s">
        <v>203</v>
      </c>
      <c r="F2614" s="138"/>
      <c r="G2614" s="138"/>
      <c r="H2614" s="138"/>
      <c r="I2614" s="138" t="s">
        <v>195</v>
      </c>
      <c r="J2614" s="138">
        <v>2015</v>
      </c>
      <c r="K2614" s="139">
        <v>2</v>
      </c>
    </row>
    <row r="2615" spans="1:11" x14ac:dyDescent="0.25">
      <c r="A2615" s="138" t="s">
        <v>1546</v>
      </c>
      <c r="B2615" s="138" t="s">
        <v>1547</v>
      </c>
      <c r="C2615" s="138" t="s">
        <v>196</v>
      </c>
      <c r="D2615" s="138" t="s">
        <v>201</v>
      </c>
      <c r="E2615" s="138" t="s">
        <v>203</v>
      </c>
      <c r="F2615" s="138"/>
      <c r="G2615" s="138"/>
      <c r="H2615" s="138"/>
      <c r="I2615" s="138" t="s">
        <v>195</v>
      </c>
      <c r="J2615" s="138">
        <v>2020</v>
      </c>
      <c r="K2615" s="139">
        <v>2</v>
      </c>
    </row>
    <row r="2616" spans="1:11" x14ac:dyDescent="0.25">
      <c r="A2616" s="138" t="s">
        <v>1546</v>
      </c>
      <c r="B2616" s="138" t="s">
        <v>1547</v>
      </c>
      <c r="C2616" s="138" t="s">
        <v>196</v>
      </c>
      <c r="D2616" s="138" t="s">
        <v>201</v>
      </c>
      <c r="E2616" s="138" t="s">
        <v>203</v>
      </c>
      <c r="F2616" s="138"/>
      <c r="G2616" s="138"/>
      <c r="H2616" s="138"/>
      <c r="I2616" s="138" t="s">
        <v>195</v>
      </c>
      <c r="J2616" s="138">
        <v>2030</v>
      </c>
      <c r="K2616" s="139">
        <v>2</v>
      </c>
    </row>
    <row r="2617" spans="1:11" x14ac:dyDescent="0.25">
      <c r="A2617" s="138" t="s">
        <v>1546</v>
      </c>
      <c r="B2617" s="138" t="s">
        <v>1547</v>
      </c>
      <c r="C2617" s="138" t="s">
        <v>196</v>
      </c>
      <c r="D2617" s="138" t="s">
        <v>201</v>
      </c>
      <c r="E2617" s="138" t="s">
        <v>203</v>
      </c>
      <c r="F2617" s="138"/>
      <c r="G2617" s="138"/>
      <c r="H2617" s="138"/>
      <c r="I2617" s="138" t="s">
        <v>195</v>
      </c>
      <c r="J2617" s="138">
        <v>2040</v>
      </c>
      <c r="K2617" s="139">
        <v>2</v>
      </c>
    </row>
    <row r="2618" spans="1:11" x14ac:dyDescent="0.25">
      <c r="A2618" s="138" t="s">
        <v>1546</v>
      </c>
      <c r="B2618" s="138" t="s">
        <v>1547</v>
      </c>
      <c r="C2618" s="138" t="s">
        <v>196</v>
      </c>
      <c r="D2618" s="138" t="s">
        <v>201</v>
      </c>
      <c r="E2618" s="138" t="s">
        <v>203</v>
      </c>
      <c r="F2618" s="138"/>
      <c r="G2618" s="138"/>
      <c r="H2618" s="138"/>
      <c r="I2618" s="138" t="s">
        <v>195</v>
      </c>
      <c r="J2618" s="138">
        <v>2050</v>
      </c>
      <c r="K2618" s="139">
        <v>2</v>
      </c>
    </row>
    <row r="2619" spans="1:11" x14ac:dyDescent="0.25">
      <c r="A2619" s="138" t="s">
        <v>1546</v>
      </c>
      <c r="B2619" s="138" t="s">
        <v>1547</v>
      </c>
      <c r="C2619" s="138" t="s">
        <v>196</v>
      </c>
      <c r="D2619" s="138" t="s">
        <v>1534</v>
      </c>
      <c r="E2619" s="138" t="s">
        <v>1354</v>
      </c>
      <c r="F2619" s="138"/>
      <c r="G2619" s="138" t="s">
        <v>193</v>
      </c>
      <c r="H2619" s="138">
        <v>4</v>
      </c>
      <c r="I2619" s="138" t="s">
        <v>990</v>
      </c>
      <c r="J2619" s="138">
        <v>2020</v>
      </c>
      <c r="K2619" s="139">
        <v>0.9</v>
      </c>
    </row>
    <row r="2620" spans="1:11" x14ac:dyDescent="0.25">
      <c r="A2620" s="138" t="s">
        <v>1546</v>
      </c>
      <c r="B2620" s="138" t="s">
        <v>1547</v>
      </c>
      <c r="C2620" s="138" t="s">
        <v>196</v>
      </c>
      <c r="D2620" s="138" t="s">
        <v>1534</v>
      </c>
      <c r="E2620" s="138" t="s">
        <v>1354</v>
      </c>
      <c r="F2620" s="138"/>
      <c r="G2620" s="138" t="s">
        <v>193</v>
      </c>
      <c r="H2620" s="138">
        <v>4</v>
      </c>
      <c r="I2620" s="138" t="s">
        <v>990</v>
      </c>
      <c r="J2620" s="138">
        <v>2050</v>
      </c>
      <c r="K2620" s="139">
        <v>0.9</v>
      </c>
    </row>
    <row r="2621" spans="1:11" x14ac:dyDescent="0.25">
      <c r="A2621" s="138" t="s">
        <v>1546</v>
      </c>
      <c r="B2621" s="138" t="s">
        <v>1547</v>
      </c>
      <c r="C2621" s="138" t="s">
        <v>196</v>
      </c>
      <c r="D2621" s="138" t="s">
        <v>1534</v>
      </c>
      <c r="E2621" s="138" t="s">
        <v>1354</v>
      </c>
      <c r="F2621" s="138"/>
      <c r="G2621" s="138" t="s">
        <v>193</v>
      </c>
      <c r="H2621" s="138">
        <v>4</v>
      </c>
      <c r="I2621" s="138" t="s">
        <v>991</v>
      </c>
      <c r="J2621" s="138">
        <v>2020</v>
      </c>
      <c r="K2621" s="139">
        <v>1.5</v>
      </c>
    </row>
    <row r="2622" spans="1:11" x14ac:dyDescent="0.25">
      <c r="A2622" s="138" t="s">
        <v>1546</v>
      </c>
      <c r="B2622" s="138" t="s">
        <v>1547</v>
      </c>
      <c r="C2622" s="138" t="s">
        <v>196</v>
      </c>
      <c r="D2622" s="138" t="s">
        <v>1534</v>
      </c>
      <c r="E2622" s="138" t="s">
        <v>1354</v>
      </c>
      <c r="F2622" s="138"/>
      <c r="G2622" s="138" t="s">
        <v>193</v>
      </c>
      <c r="H2622" s="138">
        <v>4</v>
      </c>
      <c r="I2622" s="138" t="s">
        <v>991</v>
      </c>
      <c r="J2622" s="138">
        <v>2050</v>
      </c>
      <c r="K2622" s="139">
        <v>1.25</v>
      </c>
    </row>
    <row r="2623" spans="1:11" x14ac:dyDescent="0.25">
      <c r="A2623" s="138" t="s">
        <v>1546</v>
      </c>
      <c r="B2623" s="138" t="s">
        <v>1547</v>
      </c>
      <c r="C2623" s="138" t="s">
        <v>196</v>
      </c>
      <c r="D2623" s="138" t="s">
        <v>1534</v>
      </c>
      <c r="E2623" s="138" t="s">
        <v>1354</v>
      </c>
      <c r="F2623" s="138"/>
      <c r="G2623" s="138" t="s">
        <v>193</v>
      </c>
      <c r="H2623" s="138">
        <v>4</v>
      </c>
      <c r="I2623" s="138" t="s">
        <v>195</v>
      </c>
      <c r="J2623" s="138">
        <v>2015</v>
      </c>
      <c r="K2623" s="139">
        <v>1</v>
      </c>
    </row>
    <row r="2624" spans="1:11" x14ac:dyDescent="0.25">
      <c r="A2624" s="138" t="s">
        <v>1546</v>
      </c>
      <c r="B2624" s="138" t="s">
        <v>1547</v>
      </c>
      <c r="C2624" s="138" t="s">
        <v>196</v>
      </c>
      <c r="D2624" s="138" t="s">
        <v>1534</v>
      </c>
      <c r="E2624" s="138" t="s">
        <v>1354</v>
      </c>
      <c r="F2624" s="138"/>
      <c r="G2624" s="138" t="s">
        <v>193</v>
      </c>
      <c r="H2624" s="138">
        <v>4</v>
      </c>
      <c r="I2624" s="138" t="s">
        <v>195</v>
      </c>
      <c r="J2624" s="138">
        <v>2020</v>
      </c>
      <c r="K2624" s="139">
        <v>1</v>
      </c>
    </row>
    <row r="2625" spans="1:11" x14ac:dyDescent="0.25">
      <c r="A2625" s="138" t="s">
        <v>1546</v>
      </c>
      <c r="B2625" s="138" t="s">
        <v>1547</v>
      </c>
      <c r="C2625" s="138" t="s">
        <v>196</v>
      </c>
      <c r="D2625" s="138" t="s">
        <v>1534</v>
      </c>
      <c r="E2625" s="138" t="s">
        <v>1354</v>
      </c>
      <c r="F2625" s="138"/>
      <c r="G2625" s="138" t="s">
        <v>193</v>
      </c>
      <c r="H2625" s="138">
        <v>4</v>
      </c>
      <c r="I2625" s="138" t="s">
        <v>195</v>
      </c>
      <c r="J2625" s="138">
        <v>2030</v>
      </c>
      <c r="K2625" s="139">
        <v>1</v>
      </c>
    </row>
    <row r="2626" spans="1:11" x14ac:dyDescent="0.25">
      <c r="A2626" s="138" t="s">
        <v>1546</v>
      </c>
      <c r="B2626" s="138" t="s">
        <v>1547</v>
      </c>
      <c r="C2626" s="138" t="s">
        <v>196</v>
      </c>
      <c r="D2626" s="138" t="s">
        <v>1534</v>
      </c>
      <c r="E2626" s="138" t="s">
        <v>1354</v>
      </c>
      <c r="F2626" s="138"/>
      <c r="G2626" s="138" t="s">
        <v>193</v>
      </c>
      <c r="H2626" s="138">
        <v>4</v>
      </c>
      <c r="I2626" s="138" t="s">
        <v>195</v>
      </c>
      <c r="J2626" s="138">
        <v>2040</v>
      </c>
      <c r="K2626" s="139">
        <v>1</v>
      </c>
    </row>
    <row r="2627" spans="1:11" x14ac:dyDescent="0.25">
      <c r="A2627" s="138" t="s">
        <v>1546</v>
      </c>
      <c r="B2627" s="138" t="s">
        <v>1547</v>
      </c>
      <c r="C2627" s="138" t="s">
        <v>196</v>
      </c>
      <c r="D2627" s="138" t="s">
        <v>1534</v>
      </c>
      <c r="E2627" s="138" t="s">
        <v>1354</v>
      </c>
      <c r="F2627" s="138"/>
      <c r="G2627" s="138" t="s">
        <v>193</v>
      </c>
      <c r="H2627" s="138">
        <v>4</v>
      </c>
      <c r="I2627" s="138" t="s">
        <v>195</v>
      </c>
      <c r="J2627" s="138">
        <v>2050</v>
      </c>
      <c r="K2627" s="139">
        <v>1</v>
      </c>
    </row>
    <row r="2628" spans="1:11" x14ac:dyDescent="0.25">
      <c r="A2628" s="138" t="s">
        <v>1546</v>
      </c>
      <c r="B2628" s="138" t="s">
        <v>1547</v>
      </c>
      <c r="C2628" s="138" t="s">
        <v>196</v>
      </c>
      <c r="D2628" s="138" t="s">
        <v>1218</v>
      </c>
      <c r="E2628" s="138" t="s">
        <v>1206</v>
      </c>
      <c r="F2628" s="138"/>
      <c r="G2628" s="138"/>
      <c r="H2628" s="138"/>
      <c r="I2628" s="138" t="s">
        <v>195</v>
      </c>
      <c r="J2628" s="138">
        <v>2015</v>
      </c>
      <c r="K2628" s="139" t="s">
        <v>1549</v>
      </c>
    </row>
    <row r="2629" spans="1:11" x14ac:dyDescent="0.25">
      <c r="A2629" s="138" t="s">
        <v>1546</v>
      </c>
      <c r="B2629" s="138" t="s">
        <v>1547</v>
      </c>
      <c r="C2629" s="138" t="s">
        <v>196</v>
      </c>
      <c r="D2629" s="138" t="s">
        <v>1218</v>
      </c>
      <c r="E2629" s="138" t="s">
        <v>1206</v>
      </c>
      <c r="F2629" s="138"/>
      <c r="G2629" s="138"/>
      <c r="H2629" s="138"/>
      <c r="I2629" s="138" t="s">
        <v>195</v>
      </c>
      <c r="J2629" s="138">
        <v>2020</v>
      </c>
      <c r="K2629" s="139">
        <v>4</v>
      </c>
    </row>
    <row r="2630" spans="1:11" x14ac:dyDescent="0.25">
      <c r="A2630" s="138" t="s">
        <v>1546</v>
      </c>
      <c r="B2630" s="138" t="s">
        <v>1547</v>
      </c>
      <c r="C2630" s="138" t="s">
        <v>196</v>
      </c>
      <c r="D2630" s="138" t="s">
        <v>1218</v>
      </c>
      <c r="E2630" s="138" t="s">
        <v>1206</v>
      </c>
      <c r="F2630" s="138"/>
      <c r="G2630" s="138"/>
      <c r="H2630" s="138"/>
      <c r="I2630" s="138" t="s">
        <v>195</v>
      </c>
      <c r="J2630" s="138">
        <v>2030</v>
      </c>
      <c r="K2630" s="139">
        <v>0</v>
      </c>
    </row>
    <row r="2631" spans="1:11" x14ac:dyDescent="0.25">
      <c r="A2631" s="138" t="s">
        <v>1546</v>
      </c>
      <c r="B2631" s="138" t="s">
        <v>1547</v>
      </c>
      <c r="C2631" s="138" t="s">
        <v>196</v>
      </c>
      <c r="D2631" s="138" t="s">
        <v>1218</v>
      </c>
      <c r="E2631" s="138" t="s">
        <v>1206</v>
      </c>
      <c r="F2631" s="138"/>
      <c r="G2631" s="138"/>
      <c r="H2631" s="138"/>
      <c r="I2631" s="138" t="s">
        <v>195</v>
      </c>
      <c r="J2631" s="138">
        <v>2040</v>
      </c>
      <c r="K2631" s="139">
        <v>0</v>
      </c>
    </row>
    <row r="2632" spans="1:11" x14ac:dyDescent="0.25">
      <c r="A2632" s="138" t="s">
        <v>1546</v>
      </c>
      <c r="B2632" s="138" t="s">
        <v>1547</v>
      </c>
      <c r="C2632" s="138" t="s">
        <v>196</v>
      </c>
      <c r="D2632" s="138" t="s">
        <v>1218</v>
      </c>
      <c r="E2632" s="138" t="s">
        <v>1206</v>
      </c>
      <c r="F2632" s="138"/>
      <c r="G2632" s="138"/>
      <c r="H2632" s="138"/>
      <c r="I2632" s="138" t="s">
        <v>195</v>
      </c>
      <c r="J2632" s="138">
        <v>2050</v>
      </c>
      <c r="K2632" s="139">
        <v>0</v>
      </c>
    </row>
    <row r="2633" spans="1:11" x14ac:dyDescent="0.25">
      <c r="A2633" s="138" t="s">
        <v>1546</v>
      </c>
      <c r="B2633" s="138" t="s">
        <v>1547</v>
      </c>
      <c r="C2633" s="138" t="s">
        <v>196</v>
      </c>
      <c r="D2633" s="138" t="s">
        <v>355</v>
      </c>
      <c r="E2633" s="138" t="s">
        <v>1295</v>
      </c>
      <c r="F2633" s="138"/>
      <c r="G2633" s="138" t="s">
        <v>211</v>
      </c>
      <c r="H2633" s="138">
        <v>8</v>
      </c>
      <c r="I2633" s="138" t="s">
        <v>195</v>
      </c>
      <c r="J2633" s="138">
        <v>2015</v>
      </c>
      <c r="K2633" s="139">
        <v>4</v>
      </c>
    </row>
    <row r="2634" spans="1:11" x14ac:dyDescent="0.25">
      <c r="A2634" s="138" t="s">
        <v>1546</v>
      </c>
      <c r="B2634" s="138" t="s">
        <v>1547</v>
      </c>
      <c r="C2634" s="138" t="s">
        <v>196</v>
      </c>
      <c r="D2634" s="138" t="s">
        <v>355</v>
      </c>
      <c r="E2634" s="138" t="s">
        <v>1295</v>
      </c>
      <c r="F2634" s="138"/>
      <c r="G2634" s="138" t="s">
        <v>211</v>
      </c>
      <c r="H2634" s="138">
        <v>8</v>
      </c>
      <c r="I2634" s="138" t="s">
        <v>195</v>
      </c>
      <c r="J2634" s="138">
        <v>2020</v>
      </c>
      <c r="K2634" s="139">
        <v>4</v>
      </c>
    </row>
    <row r="2635" spans="1:11" x14ac:dyDescent="0.25">
      <c r="A2635" s="138" t="s">
        <v>1546</v>
      </c>
      <c r="B2635" s="138" t="s">
        <v>1547</v>
      </c>
      <c r="C2635" s="138" t="s">
        <v>196</v>
      </c>
      <c r="D2635" s="138" t="s">
        <v>355</v>
      </c>
      <c r="E2635" s="138" t="s">
        <v>1295</v>
      </c>
      <c r="F2635" s="138"/>
      <c r="G2635" s="138" t="s">
        <v>211</v>
      </c>
      <c r="H2635" s="138">
        <v>8</v>
      </c>
      <c r="I2635" s="138" t="s">
        <v>195</v>
      </c>
      <c r="J2635" s="138">
        <v>2030</v>
      </c>
      <c r="K2635" s="139">
        <v>4</v>
      </c>
    </row>
    <row r="2636" spans="1:11" x14ac:dyDescent="0.25">
      <c r="A2636" s="138" t="s">
        <v>1546</v>
      </c>
      <c r="B2636" s="138" t="s">
        <v>1547</v>
      </c>
      <c r="C2636" s="138" t="s">
        <v>196</v>
      </c>
      <c r="D2636" s="138" t="s">
        <v>355</v>
      </c>
      <c r="E2636" s="138" t="s">
        <v>1295</v>
      </c>
      <c r="F2636" s="138"/>
      <c r="G2636" s="138" t="s">
        <v>211</v>
      </c>
      <c r="H2636" s="138">
        <v>8</v>
      </c>
      <c r="I2636" s="138" t="s">
        <v>195</v>
      </c>
      <c r="J2636" s="138">
        <v>2040</v>
      </c>
      <c r="K2636" s="139">
        <v>4</v>
      </c>
    </row>
    <row r="2637" spans="1:11" x14ac:dyDescent="0.25">
      <c r="A2637" s="138" t="s">
        <v>1546</v>
      </c>
      <c r="B2637" s="138" t="s">
        <v>1547</v>
      </c>
      <c r="C2637" s="138" t="s">
        <v>196</v>
      </c>
      <c r="D2637" s="138" t="s">
        <v>355</v>
      </c>
      <c r="E2637" s="138" t="s">
        <v>1295</v>
      </c>
      <c r="F2637" s="138"/>
      <c r="G2637" s="138" t="s">
        <v>211</v>
      </c>
      <c r="H2637" s="138">
        <v>8</v>
      </c>
      <c r="I2637" s="138" t="s">
        <v>195</v>
      </c>
      <c r="J2637" s="138">
        <v>2050</v>
      </c>
      <c r="K2637" s="139">
        <v>4</v>
      </c>
    </row>
    <row r="2638" spans="1:11" x14ac:dyDescent="0.25">
      <c r="A2638" s="138" t="s">
        <v>1546</v>
      </c>
      <c r="B2638" s="138" t="s">
        <v>1547</v>
      </c>
      <c r="C2638" s="138" t="s">
        <v>196</v>
      </c>
      <c r="D2638" s="138" t="s">
        <v>1550</v>
      </c>
      <c r="E2638" s="138" t="s">
        <v>1354</v>
      </c>
      <c r="F2638" s="138"/>
      <c r="G2638" s="138" t="s">
        <v>193</v>
      </c>
      <c r="H2638" s="138">
        <v>4</v>
      </c>
      <c r="I2638" s="138" t="s">
        <v>990</v>
      </c>
      <c r="J2638" s="138">
        <v>2020</v>
      </c>
      <c r="K2638" s="139">
        <v>0.9</v>
      </c>
    </row>
    <row r="2639" spans="1:11" x14ac:dyDescent="0.25">
      <c r="A2639" s="138" t="s">
        <v>1546</v>
      </c>
      <c r="B2639" s="138" t="s">
        <v>1547</v>
      </c>
      <c r="C2639" s="138" t="s">
        <v>196</v>
      </c>
      <c r="D2639" s="138" t="s">
        <v>1550</v>
      </c>
      <c r="E2639" s="138" t="s">
        <v>1354</v>
      </c>
      <c r="F2639" s="138"/>
      <c r="G2639" s="138" t="s">
        <v>193</v>
      </c>
      <c r="H2639" s="138">
        <v>4</v>
      </c>
      <c r="I2639" s="138" t="s">
        <v>990</v>
      </c>
      <c r="J2639" s="138">
        <v>2050</v>
      </c>
      <c r="K2639" s="139">
        <v>0.9</v>
      </c>
    </row>
    <row r="2640" spans="1:11" x14ac:dyDescent="0.25">
      <c r="A2640" s="138" t="s">
        <v>1546</v>
      </c>
      <c r="B2640" s="138" t="s">
        <v>1547</v>
      </c>
      <c r="C2640" s="138" t="s">
        <v>196</v>
      </c>
      <c r="D2640" s="138" t="s">
        <v>1550</v>
      </c>
      <c r="E2640" s="138" t="s">
        <v>1354</v>
      </c>
      <c r="F2640" s="138"/>
      <c r="G2640" s="138" t="s">
        <v>193</v>
      </c>
      <c r="H2640" s="138">
        <v>4</v>
      </c>
      <c r="I2640" s="138" t="s">
        <v>991</v>
      </c>
      <c r="J2640" s="138">
        <v>2020</v>
      </c>
      <c r="K2640" s="139">
        <v>1.1000000000000001</v>
      </c>
    </row>
    <row r="2641" spans="1:11" x14ac:dyDescent="0.25">
      <c r="A2641" s="138" t="s">
        <v>1546</v>
      </c>
      <c r="B2641" s="138" t="s">
        <v>1547</v>
      </c>
      <c r="C2641" s="138" t="s">
        <v>196</v>
      </c>
      <c r="D2641" s="138" t="s">
        <v>1550</v>
      </c>
      <c r="E2641" s="138" t="s">
        <v>1354</v>
      </c>
      <c r="F2641" s="138"/>
      <c r="G2641" s="138" t="s">
        <v>193</v>
      </c>
      <c r="H2641" s="138">
        <v>4</v>
      </c>
      <c r="I2641" s="138" t="s">
        <v>991</v>
      </c>
      <c r="J2641" s="138">
        <v>2050</v>
      </c>
      <c r="K2641" s="139">
        <v>1.1000000000000001</v>
      </c>
    </row>
    <row r="2642" spans="1:11" x14ac:dyDescent="0.25">
      <c r="A2642" s="138" t="s">
        <v>1546</v>
      </c>
      <c r="B2642" s="138" t="s">
        <v>1547</v>
      </c>
      <c r="C2642" s="138" t="s">
        <v>196</v>
      </c>
      <c r="D2642" s="138" t="s">
        <v>1550</v>
      </c>
      <c r="E2642" s="138" t="s">
        <v>1354</v>
      </c>
      <c r="F2642" s="138"/>
      <c r="G2642" s="138" t="s">
        <v>193</v>
      </c>
      <c r="H2642" s="138">
        <v>4</v>
      </c>
      <c r="I2642" s="138" t="s">
        <v>195</v>
      </c>
      <c r="J2642" s="138">
        <v>2015</v>
      </c>
      <c r="K2642" s="139">
        <v>1.6E-2</v>
      </c>
    </row>
    <row r="2643" spans="1:11" x14ac:dyDescent="0.25">
      <c r="A2643" s="138" t="s">
        <v>1546</v>
      </c>
      <c r="B2643" s="138" t="s">
        <v>1547</v>
      </c>
      <c r="C2643" s="138" t="s">
        <v>196</v>
      </c>
      <c r="D2643" s="138" t="s">
        <v>1550</v>
      </c>
      <c r="E2643" s="138" t="s">
        <v>1354</v>
      </c>
      <c r="F2643" s="138"/>
      <c r="G2643" s="138" t="s">
        <v>193</v>
      </c>
      <c r="H2643" s="138">
        <v>4</v>
      </c>
      <c r="I2643" s="138" t="s">
        <v>195</v>
      </c>
      <c r="J2643" s="138">
        <v>2020</v>
      </c>
      <c r="K2643" s="139">
        <v>1.6E-2</v>
      </c>
    </row>
    <row r="2644" spans="1:11" x14ac:dyDescent="0.25">
      <c r="A2644" s="138" t="s">
        <v>1546</v>
      </c>
      <c r="B2644" s="138" t="s">
        <v>1547</v>
      </c>
      <c r="C2644" s="138" t="s">
        <v>196</v>
      </c>
      <c r="D2644" s="138" t="s">
        <v>1550</v>
      </c>
      <c r="E2644" s="138" t="s">
        <v>1354</v>
      </c>
      <c r="F2644" s="138"/>
      <c r="G2644" s="138" t="s">
        <v>193</v>
      </c>
      <c r="H2644" s="138">
        <v>4</v>
      </c>
      <c r="I2644" s="138" t="s">
        <v>195</v>
      </c>
      <c r="J2644" s="138">
        <v>2030</v>
      </c>
      <c r="K2644" s="139">
        <v>1.6E-2</v>
      </c>
    </row>
    <row r="2645" spans="1:11" x14ac:dyDescent="0.25">
      <c r="A2645" s="138" t="s">
        <v>1546</v>
      </c>
      <c r="B2645" s="138" t="s">
        <v>1547</v>
      </c>
      <c r="C2645" s="138" t="s">
        <v>196</v>
      </c>
      <c r="D2645" s="138" t="s">
        <v>1550</v>
      </c>
      <c r="E2645" s="138" t="s">
        <v>1354</v>
      </c>
      <c r="F2645" s="138"/>
      <c r="G2645" s="138" t="s">
        <v>193</v>
      </c>
      <c r="H2645" s="138">
        <v>4</v>
      </c>
      <c r="I2645" s="138" t="s">
        <v>195</v>
      </c>
      <c r="J2645" s="138">
        <v>2040</v>
      </c>
      <c r="K2645" s="139">
        <v>1.6E-2</v>
      </c>
    </row>
    <row r="2646" spans="1:11" x14ac:dyDescent="0.25">
      <c r="A2646" s="138" t="s">
        <v>1546</v>
      </c>
      <c r="B2646" s="138" t="s">
        <v>1547</v>
      </c>
      <c r="C2646" s="138" t="s">
        <v>196</v>
      </c>
      <c r="D2646" s="138" t="s">
        <v>1550</v>
      </c>
      <c r="E2646" s="138" t="s">
        <v>1354</v>
      </c>
      <c r="F2646" s="138"/>
      <c r="G2646" s="138" t="s">
        <v>193</v>
      </c>
      <c r="H2646" s="138">
        <v>4</v>
      </c>
      <c r="I2646" s="138" t="s">
        <v>195</v>
      </c>
      <c r="J2646" s="138">
        <v>2050</v>
      </c>
      <c r="K2646" s="139">
        <v>1.6E-2</v>
      </c>
    </row>
    <row r="2647" spans="1:11" x14ac:dyDescent="0.25">
      <c r="A2647" s="138" t="s">
        <v>1546</v>
      </c>
      <c r="B2647" s="138" t="s">
        <v>1547</v>
      </c>
      <c r="C2647" s="138" t="s">
        <v>196</v>
      </c>
      <c r="D2647" s="138" t="s">
        <v>1551</v>
      </c>
      <c r="E2647" s="138" t="s">
        <v>1354</v>
      </c>
      <c r="F2647" s="138"/>
      <c r="G2647" s="138" t="s">
        <v>193</v>
      </c>
      <c r="H2647" s="138">
        <v>4</v>
      </c>
      <c r="I2647" s="138" t="s">
        <v>990</v>
      </c>
      <c r="J2647" s="138">
        <v>2020</v>
      </c>
      <c r="K2647" s="139">
        <v>0.9</v>
      </c>
    </row>
    <row r="2648" spans="1:11" x14ac:dyDescent="0.25">
      <c r="A2648" s="138" t="s">
        <v>1546</v>
      </c>
      <c r="B2648" s="138" t="s">
        <v>1547</v>
      </c>
      <c r="C2648" s="138" t="s">
        <v>196</v>
      </c>
      <c r="D2648" s="138" t="s">
        <v>1551</v>
      </c>
      <c r="E2648" s="138" t="s">
        <v>1354</v>
      </c>
      <c r="F2648" s="138"/>
      <c r="G2648" s="138" t="s">
        <v>193</v>
      </c>
      <c r="H2648" s="138">
        <v>4</v>
      </c>
      <c r="I2648" s="138" t="s">
        <v>990</v>
      </c>
      <c r="J2648" s="138">
        <v>2050</v>
      </c>
      <c r="K2648" s="139">
        <v>0.9</v>
      </c>
    </row>
    <row r="2649" spans="1:11" x14ac:dyDescent="0.25">
      <c r="A2649" s="138" t="s">
        <v>1546</v>
      </c>
      <c r="B2649" s="138" t="s">
        <v>1547</v>
      </c>
      <c r="C2649" s="138" t="s">
        <v>196</v>
      </c>
      <c r="D2649" s="138" t="s">
        <v>1551</v>
      </c>
      <c r="E2649" s="138" t="s">
        <v>1354</v>
      </c>
      <c r="F2649" s="138"/>
      <c r="G2649" s="138" t="s">
        <v>193</v>
      </c>
      <c r="H2649" s="138">
        <v>4</v>
      </c>
      <c r="I2649" s="138" t="s">
        <v>991</v>
      </c>
      <c r="J2649" s="138">
        <v>2020</v>
      </c>
      <c r="K2649" s="139">
        <v>1.1000000000000001</v>
      </c>
    </row>
    <row r="2650" spans="1:11" x14ac:dyDescent="0.25">
      <c r="A2650" s="138" t="s">
        <v>1546</v>
      </c>
      <c r="B2650" s="138" t="s">
        <v>1547</v>
      </c>
      <c r="C2650" s="138" t="s">
        <v>196</v>
      </c>
      <c r="D2650" s="138" t="s">
        <v>1551</v>
      </c>
      <c r="E2650" s="138" t="s">
        <v>1354</v>
      </c>
      <c r="F2650" s="138"/>
      <c r="G2650" s="138" t="s">
        <v>193</v>
      </c>
      <c r="H2650" s="138">
        <v>4</v>
      </c>
      <c r="I2650" s="138" t="s">
        <v>991</v>
      </c>
      <c r="J2650" s="138">
        <v>2050</v>
      </c>
      <c r="K2650" s="139">
        <v>1.1000000000000001</v>
      </c>
    </row>
    <row r="2651" spans="1:11" x14ac:dyDescent="0.25">
      <c r="A2651" s="138" t="s">
        <v>1546</v>
      </c>
      <c r="B2651" s="138" t="s">
        <v>1547</v>
      </c>
      <c r="C2651" s="138" t="s">
        <v>196</v>
      </c>
      <c r="D2651" s="138" t="s">
        <v>1551</v>
      </c>
      <c r="E2651" s="138" t="s">
        <v>1354</v>
      </c>
      <c r="F2651" s="138"/>
      <c r="G2651" s="138" t="s">
        <v>193</v>
      </c>
      <c r="H2651" s="138">
        <v>4</v>
      </c>
      <c r="I2651" s="138" t="s">
        <v>195</v>
      </c>
      <c r="J2651" s="138">
        <v>2015</v>
      </c>
      <c r="K2651" s="139">
        <v>0.23200000000000001</v>
      </c>
    </row>
    <row r="2652" spans="1:11" x14ac:dyDescent="0.25">
      <c r="A2652" s="138" t="s">
        <v>1546</v>
      </c>
      <c r="B2652" s="138" t="s">
        <v>1547</v>
      </c>
      <c r="C2652" s="138" t="s">
        <v>196</v>
      </c>
      <c r="D2652" s="138" t="s">
        <v>1551</v>
      </c>
      <c r="E2652" s="138" t="s">
        <v>1354</v>
      </c>
      <c r="F2652" s="138"/>
      <c r="G2652" s="138" t="s">
        <v>193</v>
      </c>
      <c r="H2652" s="138">
        <v>4</v>
      </c>
      <c r="I2652" s="138" t="s">
        <v>195</v>
      </c>
      <c r="J2652" s="138">
        <v>2020</v>
      </c>
      <c r="K2652" s="139">
        <v>0.23200000000000001</v>
      </c>
    </row>
    <row r="2653" spans="1:11" x14ac:dyDescent="0.25">
      <c r="A2653" s="138" t="s">
        <v>1546</v>
      </c>
      <c r="B2653" s="138" t="s">
        <v>1547</v>
      </c>
      <c r="C2653" s="138" t="s">
        <v>196</v>
      </c>
      <c r="D2653" s="138" t="s">
        <v>1551</v>
      </c>
      <c r="E2653" s="138" t="s">
        <v>1354</v>
      </c>
      <c r="F2653" s="138"/>
      <c r="G2653" s="138" t="s">
        <v>193</v>
      </c>
      <c r="H2653" s="138">
        <v>4</v>
      </c>
      <c r="I2653" s="138" t="s">
        <v>195</v>
      </c>
      <c r="J2653" s="138">
        <v>2030</v>
      </c>
      <c r="K2653" s="139">
        <v>0.23200000000000001</v>
      </c>
    </row>
    <row r="2654" spans="1:11" x14ac:dyDescent="0.25">
      <c r="A2654" s="138" t="s">
        <v>1546</v>
      </c>
      <c r="B2654" s="138" t="s">
        <v>1547</v>
      </c>
      <c r="C2654" s="138" t="s">
        <v>196</v>
      </c>
      <c r="D2654" s="138" t="s">
        <v>1551</v>
      </c>
      <c r="E2654" s="138" t="s">
        <v>1354</v>
      </c>
      <c r="F2654" s="138"/>
      <c r="G2654" s="138" t="s">
        <v>193</v>
      </c>
      <c r="H2654" s="138">
        <v>4</v>
      </c>
      <c r="I2654" s="138" t="s">
        <v>195</v>
      </c>
      <c r="J2654" s="138">
        <v>2040</v>
      </c>
      <c r="K2654" s="139">
        <v>0.23200000000000001</v>
      </c>
    </row>
    <row r="2655" spans="1:11" x14ac:dyDescent="0.25">
      <c r="A2655" s="138" t="s">
        <v>1546</v>
      </c>
      <c r="B2655" s="138" t="s">
        <v>1547</v>
      </c>
      <c r="C2655" s="138" t="s">
        <v>196</v>
      </c>
      <c r="D2655" s="138" t="s">
        <v>1551</v>
      </c>
      <c r="E2655" s="138" t="s">
        <v>1354</v>
      </c>
      <c r="F2655" s="138"/>
      <c r="G2655" s="138" t="s">
        <v>193</v>
      </c>
      <c r="H2655" s="138">
        <v>4</v>
      </c>
      <c r="I2655" s="138" t="s">
        <v>195</v>
      </c>
      <c r="J2655" s="138">
        <v>2050</v>
      </c>
      <c r="K2655" s="139">
        <v>0.23200000000000001</v>
      </c>
    </row>
    <row r="2656" spans="1:11" x14ac:dyDescent="0.25">
      <c r="A2656" s="138" t="s">
        <v>1546</v>
      </c>
      <c r="B2656" s="138" t="s">
        <v>1547</v>
      </c>
      <c r="C2656" s="138" t="s">
        <v>196</v>
      </c>
      <c r="D2656" s="138" t="s">
        <v>216</v>
      </c>
      <c r="E2656" s="138" t="s">
        <v>203</v>
      </c>
      <c r="F2656" s="138"/>
      <c r="G2656" s="138"/>
      <c r="H2656" s="138"/>
      <c r="I2656" s="138" t="s">
        <v>195</v>
      </c>
      <c r="J2656" s="138">
        <v>2015</v>
      </c>
      <c r="K2656" s="139">
        <v>25</v>
      </c>
    </row>
    <row r="2657" spans="1:11" x14ac:dyDescent="0.25">
      <c r="A2657" s="138" t="s">
        <v>1546</v>
      </c>
      <c r="B2657" s="138" t="s">
        <v>1547</v>
      </c>
      <c r="C2657" s="138" t="s">
        <v>196</v>
      </c>
      <c r="D2657" s="138" t="s">
        <v>216</v>
      </c>
      <c r="E2657" s="138" t="s">
        <v>203</v>
      </c>
      <c r="F2657" s="138"/>
      <c r="G2657" s="138"/>
      <c r="H2657" s="138"/>
      <c r="I2657" s="138" t="s">
        <v>195</v>
      </c>
      <c r="J2657" s="138">
        <v>2020</v>
      </c>
      <c r="K2657" s="139">
        <v>25</v>
      </c>
    </row>
    <row r="2658" spans="1:11" x14ac:dyDescent="0.25">
      <c r="A2658" s="138" t="s">
        <v>1546</v>
      </c>
      <c r="B2658" s="138" t="s">
        <v>1547</v>
      </c>
      <c r="C2658" s="138" t="s">
        <v>196</v>
      </c>
      <c r="D2658" s="138" t="s">
        <v>216</v>
      </c>
      <c r="E2658" s="138" t="s">
        <v>203</v>
      </c>
      <c r="F2658" s="138"/>
      <c r="G2658" s="138"/>
      <c r="H2658" s="138"/>
      <c r="I2658" s="138" t="s">
        <v>195</v>
      </c>
      <c r="J2658" s="138">
        <v>2030</v>
      </c>
      <c r="K2658" s="139">
        <v>25</v>
      </c>
    </row>
    <row r="2659" spans="1:11" x14ac:dyDescent="0.25">
      <c r="A2659" s="138" t="s">
        <v>1546</v>
      </c>
      <c r="B2659" s="138" t="s">
        <v>1547</v>
      </c>
      <c r="C2659" s="138" t="s">
        <v>196</v>
      </c>
      <c r="D2659" s="138" t="s">
        <v>216</v>
      </c>
      <c r="E2659" s="138" t="s">
        <v>203</v>
      </c>
      <c r="F2659" s="138"/>
      <c r="G2659" s="138"/>
      <c r="H2659" s="138"/>
      <c r="I2659" s="138" t="s">
        <v>195</v>
      </c>
      <c r="J2659" s="138">
        <v>2040</v>
      </c>
      <c r="K2659" s="139">
        <v>25</v>
      </c>
    </row>
    <row r="2660" spans="1:11" x14ac:dyDescent="0.25">
      <c r="A2660" s="138" t="s">
        <v>1546</v>
      </c>
      <c r="B2660" s="138" t="s">
        <v>1547</v>
      </c>
      <c r="C2660" s="138" t="s">
        <v>196</v>
      </c>
      <c r="D2660" s="138" t="s">
        <v>216</v>
      </c>
      <c r="E2660" s="138" t="s">
        <v>203</v>
      </c>
      <c r="F2660" s="138"/>
      <c r="G2660" s="138"/>
      <c r="H2660" s="138"/>
      <c r="I2660" s="138" t="s">
        <v>195</v>
      </c>
      <c r="J2660" s="138">
        <v>2050</v>
      </c>
      <c r="K2660" s="139">
        <v>25</v>
      </c>
    </row>
    <row r="2661" spans="1:11" x14ac:dyDescent="0.25">
      <c r="A2661" s="138" t="s">
        <v>1546</v>
      </c>
      <c r="B2661" s="138" t="s">
        <v>1547</v>
      </c>
      <c r="C2661" s="138" t="s">
        <v>196</v>
      </c>
      <c r="D2661" s="138" t="s">
        <v>1552</v>
      </c>
      <c r="E2661" s="138" t="s">
        <v>1360</v>
      </c>
      <c r="F2661" s="138"/>
      <c r="G2661" s="138" t="s">
        <v>1361</v>
      </c>
      <c r="H2661" s="138" t="s">
        <v>1362</v>
      </c>
      <c r="I2661" s="138" t="s">
        <v>990</v>
      </c>
      <c r="J2661" s="138">
        <v>2020</v>
      </c>
      <c r="K2661" s="139">
        <v>0.5</v>
      </c>
    </row>
    <row r="2662" spans="1:11" x14ac:dyDescent="0.25">
      <c r="A2662" s="138" t="s">
        <v>1546</v>
      </c>
      <c r="B2662" s="138" t="s">
        <v>1547</v>
      </c>
      <c r="C2662" s="138" t="s">
        <v>196</v>
      </c>
      <c r="D2662" s="138" t="s">
        <v>1552</v>
      </c>
      <c r="E2662" s="138" t="s">
        <v>1360</v>
      </c>
      <c r="F2662" s="138"/>
      <c r="G2662" s="138" t="s">
        <v>1361</v>
      </c>
      <c r="H2662" s="138" t="s">
        <v>1362</v>
      </c>
      <c r="I2662" s="138" t="s">
        <v>990</v>
      </c>
      <c r="J2662" s="138">
        <v>2050</v>
      </c>
      <c r="K2662" s="139">
        <v>0.75</v>
      </c>
    </row>
    <row r="2663" spans="1:11" x14ac:dyDescent="0.25">
      <c r="A2663" s="138" t="s">
        <v>1546</v>
      </c>
      <c r="B2663" s="138" t="s">
        <v>1547</v>
      </c>
      <c r="C2663" s="138" t="s">
        <v>196</v>
      </c>
      <c r="D2663" s="138" t="s">
        <v>1552</v>
      </c>
      <c r="E2663" s="138" t="s">
        <v>1360</v>
      </c>
      <c r="F2663" s="138"/>
      <c r="G2663" s="138" t="s">
        <v>1361</v>
      </c>
      <c r="H2663" s="138" t="s">
        <v>1362</v>
      </c>
      <c r="I2663" s="138" t="s">
        <v>991</v>
      </c>
      <c r="J2663" s="138">
        <v>2020</v>
      </c>
      <c r="K2663" s="139">
        <v>1.25</v>
      </c>
    </row>
    <row r="2664" spans="1:11" x14ac:dyDescent="0.25">
      <c r="A2664" s="138" t="s">
        <v>1546</v>
      </c>
      <c r="B2664" s="138" t="s">
        <v>1547</v>
      </c>
      <c r="C2664" s="138" t="s">
        <v>196</v>
      </c>
      <c r="D2664" s="138" t="s">
        <v>1552</v>
      </c>
      <c r="E2664" s="138" t="s">
        <v>1360</v>
      </c>
      <c r="F2664" s="138"/>
      <c r="G2664" s="138" t="s">
        <v>1361</v>
      </c>
      <c r="H2664" s="138" t="s">
        <v>1362</v>
      </c>
      <c r="I2664" s="138" t="s">
        <v>991</v>
      </c>
      <c r="J2664" s="138">
        <v>2050</v>
      </c>
      <c r="K2664" s="139">
        <v>1.25</v>
      </c>
    </row>
    <row r="2665" spans="1:11" x14ac:dyDescent="0.25">
      <c r="A2665" s="138" t="s">
        <v>1546</v>
      </c>
      <c r="B2665" s="138" t="s">
        <v>1547</v>
      </c>
      <c r="C2665" s="138" t="s">
        <v>196</v>
      </c>
      <c r="D2665" s="138" t="s">
        <v>1552</v>
      </c>
      <c r="E2665" s="138" t="s">
        <v>1360</v>
      </c>
      <c r="F2665" s="138"/>
      <c r="G2665" s="138" t="s">
        <v>1361</v>
      </c>
      <c r="H2665" s="138" t="s">
        <v>1362</v>
      </c>
      <c r="I2665" s="138" t="s">
        <v>195</v>
      </c>
      <c r="J2665" s="138">
        <v>2015</v>
      </c>
      <c r="K2665" s="139">
        <v>20</v>
      </c>
    </row>
    <row r="2666" spans="1:11" x14ac:dyDescent="0.25">
      <c r="A2666" s="138" t="s">
        <v>1546</v>
      </c>
      <c r="B2666" s="138" t="s">
        <v>1547</v>
      </c>
      <c r="C2666" s="138" t="s">
        <v>196</v>
      </c>
      <c r="D2666" s="138" t="s">
        <v>1552</v>
      </c>
      <c r="E2666" s="138" t="s">
        <v>1360</v>
      </c>
      <c r="F2666" s="138"/>
      <c r="G2666" s="138" t="s">
        <v>1361</v>
      </c>
      <c r="H2666" s="138" t="s">
        <v>1362</v>
      </c>
      <c r="I2666" s="138" t="s">
        <v>195</v>
      </c>
      <c r="J2666" s="138">
        <v>2020</v>
      </c>
      <c r="K2666" s="139">
        <v>80</v>
      </c>
    </row>
    <row r="2667" spans="1:11" x14ac:dyDescent="0.25">
      <c r="A2667" s="138" t="s">
        <v>1546</v>
      </c>
      <c r="B2667" s="138" t="s">
        <v>1547</v>
      </c>
      <c r="C2667" s="138" t="s">
        <v>196</v>
      </c>
      <c r="D2667" s="138" t="s">
        <v>1552</v>
      </c>
      <c r="E2667" s="138" t="s">
        <v>1360</v>
      </c>
      <c r="F2667" s="138"/>
      <c r="G2667" s="138" t="s">
        <v>1361</v>
      </c>
      <c r="H2667" s="138" t="s">
        <v>1362</v>
      </c>
      <c r="I2667" s="138" t="s">
        <v>195</v>
      </c>
      <c r="J2667" s="138">
        <v>2030</v>
      </c>
      <c r="K2667" s="139">
        <v>200</v>
      </c>
    </row>
    <row r="2668" spans="1:11" x14ac:dyDescent="0.25">
      <c r="A2668" s="138" t="s">
        <v>1546</v>
      </c>
      <c r="B2668" s="138" t="s">
        <v>1547</v>
      </c>
      <c r="C2668" s="138" t="s">
        <v>196</v>
      </c>
      <c r="D2668" s="138" t="s">
        <v>1552</v>
      </c>
      <c r="E2668" s="138" t="s">
        <v>1360</v>
      </c>
      <c r="F2668" s="138"/>
      <c r="G2668" s="138" t="s">
        <v>1361</v>
      </c>
      <c r="H2668" s="138" t="s">
        <v>1362</v>
      </c>
      <c r="I2668" s="138" t="s">
        <v>195</v>
      </c>
      <c r="J2668" s="138">
        <v>2040</v>
      </c>
      <c r="K2668" s="139">
        <v>500</v>
      </c>
    </row>
    <row r="2669" spans="1:11" x14ac:dyDescent="0.25">
      <c r="A2669" s="138" t="s">
        <v>1546</v>
      </c>
      <c r="B2669" s="138" t="s">
        <v>1547</v>
      </c>
      <c r="C2669" s="138" t="s">
        <v>196</v>
      </c>
      <c r="D2669" s="138" t="s">
        <v>1552</v>
      </c>
      <c r="E2669" s="138" t="s">
        <v>1360</v>
      </c>
      <c r="F2669" s="138"/>
      <c r="G2669" s="138" t="s">
        <v>1361</v>
      </c>
      <c r="H2669" s="138" t="s">
        <v>1362</v>
      </c>
      <c r="I2669" s="138" t="s">
        <v>195</v>
      </c>
      <c r="J2669" s="138">
        <v>2050</v>
      </c>
      <c r="K2669" s="139">
        <v>1000</v>
      </c>
    </row>
    <row r="2670" spans="1:11" x14ac:dyDescent="0.25">
      <c r="A2670" s="138" t="s">
        <v>1546</v>
      </c>
      <c r="B2670" s="138" t="s">
        <v>1547</v>
      </c>
      <c r="C2670" s="138" t="s">
        <v>196</v>
      </c>
      <c r="D2670" s="138" t="s">
        <v>1553</v>
      </c>
      <c r="E2670" s="138" t="s">
        <v>1222</v>
      </c>
      <c r="F2670" s="138"/>
      <c r="G2670" s="138" t="s">
        <v>1364</v>
      </c>
      <c r="H2670" s="138" t="s">
        <v>1362</v>
      </c>
      <c r="I2670" s="138" t="s">
        <v>990</v>
      </c>
      <c r="J2670" s="138">
        <v>2020</v>
      </c>
      <c r="K2670" s="139">
        <v>0.5</v>
      </c>
    </row>
    <row r="2671" spans="1:11" x14ac:dyDescent="0.25">
      <c r="A2671" s="138" t="s">
        <v>1546</v>
      </c>
      <c r="B2671" s="138" t="s">
        <v>1547</v>
      </c>
      <c r="C2671" s="138" t="s">
        <v>196</v>
      </c>
      <c r="D2671" s="138" t="s">
        <v>1553</v>
      </c>
      <c r="E2671" s="138" t="s">
        <v>1222</v>
      </c>
      <c r="F2671" s="138"/>
      <c r="G2671" s="138" t="s">
        <v>1364</v>
      </c>
      <c r="H2671" s="138" t="s">
        <v>1362</v>
      </c>
      <c r="I2671" s="138" t="s">
        <v>990</v>
      </c>
      <c r="J2671" s="138">
        <v>2050</v>
      </c>
      <c r="K2671" s="139">
        <v>0.75</v>
      </c>
    </row>
    <row r="2672" spans="1:11" x14ac:dyDescent="0.25">
      <c r="A2672" s="138" t="s">
        <v>1546</v>
      </c>
      <c r="B2672" s="138" t="s">
        <v>1547</v>
      </c>
      <c r="C2672" s="138" t="s">
        <v>196</v>
      </c>
      <c r="D2672" s="138" t="s">
        <v>1553</v>
      </c>
      <c r="E2672" s="138" t="s">
        <v>1222</v>
      </c>
      <c r="F2672" s="138"/>
      <c r="G2672" s="138" t="s">
        <v>1364</v>
      </c>
      <c r="H2672" s="138" t="s">
        <v>1362</v>
      </c>
      <c r="I2672" s="138" t="s">
        <v>991</v>
      </c>
      <c r="J2672" s="138">
        <v>2020</v>
      </c>
      <c r="K2672" s="139">
        <v>1.25</v>
      </c>
    </row>
    <row r="2673" spans="1:11" x14ac:dyDescent="0.25">
      <c r="A2673" s="138" t="s">
        <v>1546</v>
      </c>
      <c r="B2673" s="138" t="s">
        <v>1547</v>
      </c>
      <c r="C2673" s="138" t="s">
        <v>196</v>
      </c>
      <c r="D2673" s="138" t="s">
        <v>1553</v>
      </c>
      <c r="E2673" s="138" t="s">
        <v>1222</v>
      </c>
      <c r="F2673" s="138"/>
      <c r="G2673" s="138" t="s">
        <v>1364</v>
      </c>
      <c r="H2673" s="138" t="s">
        <v>1362</v>
      </c>
      <c r="I2673" s="138" t="s">
        <v>991</v>
      </c>
      <c r="J2673" s="138">
        <v>2050</v>
      </c>
      <c r="K2673" s="139">
        <v>1.25</v>
      </c>
    </row>
    <row r="2674" spans="1:11" x14ac:dyDescent="0.25">
      <c r="A2674" s="138" t="s">
        <v>1546</v>
      </c>
      <c r="B2674" s="138" t="s">
        <v>1547</v>
      </c>
      <c r="C2674" s="138" t="s">
        <v>196</v>
      </c>
      <c r="D2674" s="138" t="s">
        <v>1553</v>
      </c>
      <c r="E2674" s="138" t="s">
        <v>1222</v>
      </c>
      <c r="F2674" s="138"/>
      <c r="G2674" s="138" t="s">
        <v>1364</v>
      </c>
      <c r="H2674" s="138" t="s">
        <v>1362</v>
      </c>
      <c r="I2674" s="138" t="s">
        <v>195</v>
      </c>
      <c r="J2674" s="138">
        <v>2015</v>
      </c>
      <c r="K2674" s="139">
        <v>10</v>
      </c>
    </row>
    <row r="2675" spans="1:11" x14ac:dyDescent="0.25">
      <c r="A2675" s="138" t="s">
        <v>1546</v>
      </c>
      <c r="B2675" s="138" t="s">
        <v>1547</v>
      </c>
      <c r="C2675" s="138" t="s">
        <v>196</v>
      </c>
      <c r="D2675" s="138" t="s">
        <v>1553</v>
      </c>
      <c r="E2675" s="138" t="s">
        <v>1222</v>
      </c>
      <c r="F2675" s="138"/>
      <c r="G2675" s="138" t="s">
        <v>1364</v>
      </c>
      <c r="H2675" s="138" t="s">
        <v>1362</v>
      </c>
      <c r="I2675" s="138" t="s">
        <v>195</v>
      </c>
      <c r="J2675" s="138">
        <v>2020</v>
      </c>
      <c r="K2675" s="139">
        <v>40</v>
      </c>
    </row>
    <row r="2676" spans="1:11" x14ac:dyDescent="0.25">
      <c r="A2676" s="138" t="s">
        <v>1546</v>
      </c>
      <c r="B2676" s="138" t="s">
        <v>1547</v>
      </c>
      <c r="C2676" s="138" t="s">
        <v>196</v>
      </c>
      <c r="D2676" s="138" t="s">
        <v>1553</v>
      </c>
      <c r="E2676" s="138" t="s">
        <v>1222</v>
      </c>
      <c r="F2676" s="138"/>
      <c r="G2676" s="138" t="s">
        <v>1364</v>
      </c>
      <c r="H2676" s="138" t="s">
        <v>1362</v>
      </c>
      <c r="I2676" s="138" t="s">
        <v>195</v>
      </c>
      <c r="J2676" s="138">
        <v>2030</v>
      </c>
      <c r="K2676" s="139">
        <v>105</v>
      </c>
    </row>
    <row r="2677" spans="1:11" x14ac:dyDescent="0.25">
      <c r="A2677" s="138" t="s">
        <v>1546</v>
      </c>
      <c r="B2677" s="138" t="s">
        <v>1547</v>
      </c>
      <c r="C2677" s="138" t="s">
        <v>196</v>
      </c>
      <c r="D2677" s="138" t="s">
        <v>1553</v>
      </c>
      <c r="E2677" s="138" t="s">
        <v>1222</v>
      </c>
      <c r="F2677" s="138"/>
      <c r="G2677" s="138" t="s">
        <v>1364</v>
      </c>
      <c r="H2677" s="138" t="s">
        <v>1362</v>
      </c>
      <c r="I2677" s="138" t="s">
        <v>195</v>
      </c>
      <c r="J2677" s="138">
        <v>2040</v>
      </c>
      <c r="K2677" s="139">
        <v>265</v>
      </c>
    </row>
    <row r="2678" spans="1:11" x14ac:dyDescent="0.25">
      <c r="A2678" s="138" t="s">
        <v>1546</v>
      </c>
      <c r="B2678" s="138" t="s">
        <v>1547</v>
      </c>
      <c r="C2678" s="138" t="s">
        <v>196</v>
      </c>
      <c r="D2678" s="138" t="s">
        <v>1553</v>
      </c>
      <c r="E2678" s="138" t="s">
        <v>1222</v>
      </c>
      <c r="F2678" s="138"/>
      <c r="G2678" s="138" t="s">
        <v>1364</v>
      </c>
      <c r="H2678" s="138" t="s">
        <v>1362</v>
      </c>
      <c r="I2678" s="138" t="s">
        <v>195</v>
      </c>
      <c r="J2678" s="138">
        <v>2050</v>
      </c>
      <c r="K2678" s="139">
        <v>520</v>
      </c>
    </row>
    <row r="2679" spans="1:11" x14ac:dyDescent="0.25">
      <c r="A2679" s="138" t="s">
        <v>1546</v>
      </c>
      <c r="B2679" s="138" t="s">
        <v>1547</v>
      </c>
      <c r="C2679" s="138" t="s">
        <v>234</v>
      </c>
      <c r="D2679" s="138" t="s">
        <v>1365</v>
      </c>
      <c r="E2679" s="138" t="s">
        <v>1206</v>
      </c>
      <c r="F2679" s="138"/>
      <c r="G2679" s="138"/>
      <c r="H2679" s="138"/>
      <c r="I2679" s="138" t="s">
        <v>195</v>
      </c>
      <c r="J2679" s="138">
        <v>2015</v>
      </c>
      <c r="K2679" s="139">
        <v>75</v>
      </c>
    </row>
    <row r="2680" spans="1:11" x14ac:dyDescent="0.25">
      <c r="A2680" s="138" t="s">
        <v>1546</v>
      </c>
      <c r="B2680" s="138" t="s">
        <v>1547</v>
      </c>
      <c r="C2680" s="138" t="s">
        <v>234</v>
      </c>
      <c r="D2680" s="138" t="s">
        <v>1365</v>
      </c>
      <c r="E2680" s="138" t="s">
        <v>1206</v>
      </c>
      <c r="F2680" s="138"/>
      <c r="G2680" s="138"/>
      <c r="H2680" s="138"/>
      <c r="I2680" s="138" t="s">
        <v>195</v>
      </c>
      <c r="J2680" s="138">
        <v>2020</v>
      </c>
      <c r="K2680" s="139">
        <v>75</v>
      </c>
    </row>
    <row r="2681" spans="1:11" x14ac:dyDescent="0.25">
      <c r="A2681" s="138" t="s">
        <v>1546</v>
      </c>
      <c r="B2681" s="138" t="s">
        <v>1547</v>
      </c>
      <c r="C2681" s="138" t="s">
        <v>234</v>
      </c>
      <c r="D2681" s="138" t="s">
        <v>1365</v>
      </c>
      <c r="E2681" s="138" t="s">
        <v>1206</v>
      </c>
      <c r="F2681" s="138"/>
      <c r="G2681" s="138"/>
      <c r="H2681" s="138"/>
      <c r="I2681" s="138" t="s">
        <v>195</v>
      </c>
      <c r="J2681" s="138">
        <v>2030</v>
      </c>
      <c r="K2681" s="139">
        <v>75</v>
      </c>
    </row>
    <row r="2682" spans="1:11" x14ac:dyDescent="0.25">
      <c r="A2682" s="138" t="s">
        <v>1546</v>
      </c>
      <c r="B2682" s="138" t="s">
        <v>1547</v>
      </c>
      <c r="C2682" s="138" t="s">
        <v>234</v>
      </c>
      <c r="D2682" s="138" t="s">
        <v>1365</v>
      </c>
      <c r="E2682" s="138" t="s">
        <v>1206</v>
      </c>
      <c r="F2682" s="138"/>
      <c r="G2682" s="138"/>
      <c r="H2682" s="138"/>
      <c r="I2682" s="138" t="s">
        <v>195</v>
      </c>
      <c r="J2682" s="138">
        <v>2040</v>
      </c>
      <c r="K2682" s="139">
        <v>75</v>
      </c>
    </row>
    <row r="2683" spans="1:11" x14ac:dyDescent="0.25">
      <c r="A2683" s="138" t="s">
        <v>1546</v>
      </c>
      <c r="B2683" s="138" t="s">
        <v>1547</v>
      </c>
      <c r="C2683" s="138" t="s">
        <v>234</v>
      </c>
      <c r="D2683" s="138" t="s">
        <v>1365</v>
      </c>
      <c r="E2683" s="138" t="s">
        <v>1206</v>
      </c>
      <c r="F2683" s="138"/>
      <c r="G2683" s="138"/>
      <c r="H2683" s="138"/>
      <c r="I2683" s="138" t="s">
        <v>195</v>
      </c>
      <c r="J2683" s="138">
        <v>2050</v>
      </c>
      <c r="K2683" s="139">
        <v>75</v>
      </c>
    </row>
    <row r="2684" spans="1:11" x14ac:dyDescent="0.25">
      <c r="A2684" s="138" t="s">
        <v>1546</v>
      </c>
      <c r="B2684" s="138" t="s">
        <v>1547</v>
      </c>
      <c r="C2684" s="138" t="s">
        <v>234</v>
      </c>
      <c r="D2684" s="138" t="s">
        <v>1366</v>
      </c>
      <c r="E2684" s="138" t="s">
        <v>1206</v>
      </c>
      <c r="F2684" s="138"/>
      <c r="G2684" s="138"/>
      <c r="H2684" s="138"/>
      <c r="I2684" s="138" t="s">
        <v>195</v>
      </c>
      <c r="J2684" s="138">
        <v>2015</v>
      </c>
      <c r="K2684" s="139">
        <v>25</v>
      </c>
    </row>
    <row r="2685" spans="1:11" x14ac:dyDescent="0.25">
      <c r="A2685" s="138" t="s">
        <v>1546</v>
      </c>
      <c r="B2685" s="138" t="s">
        <v>1547</v>
      </c>
      <c r="C2685" s="138" t="s">
        <v>234</v>
      </c>
      <c r="D2685" s="138" t="s">
        <v>1366</v>
      </c>
      <c r="E2685" s="138" t="s">
        <v>1206</v>
      </c>
      <c r="F2685" s="138"/>
      <c r="G2685" s="138"/>
      <c r="H2685" s="138"/>
      <c r="I2685" s="138" t="s">
        <v>195</v>
      </c>
      <c r="J2685" s="138">
        <v>2020</v>
      </c>
      <c r="K2685" s="139">
        <v>25</v>
      </c>
    </row>
    <row r="2686" spans="1:11" x14ac:dyDescent="0.25">
      <c r="A2686" s="138" t="s">
        <v>1546</v>
      </c>
      <c r="B2686" s="138" t="s">
        <v>1547</v>
      </c>
      <c r="C2686" s="138" t="s">
        <v>234</v>
      </c>
      <c r="D2686" s="138" t="s">
        <v>1366</v>
      </c>
      <c r="E2686" s="138" t="s">
        <v>1206</v>
      </c>
      <c r="F2686" s="138"/>
      <c r="G2686" s="138"/>
      <c r="H2686" s="138"/>
      <c r="I2686" s="138" t="s">
        <v>195</v>
      </c>
      <c r="J2686" s="138">
        <v>2030</v>
      </c>
      <c r="K2686" s="139">
        <v>25</v>
      </c>
    </row>
    <row r="2687" spans="1:11" x14ac:dyDescent="0.25">
      <c r="A2687" s="138" t="s">
        <v>1546</v>
      </c>
      <c r="B2687" s="138" t="s">
        <v>1547</v>
      </c>
      <c r="C2687" s="138" t="s">
        <v>234</v>
      </c>
      <c r="D2687" s="138" t="s">
        <v>1366</v>
      </c>
      <c r="E2687" s="138" t="s">
        <v>1206</v>
      </c>
      <c r="F2687" s="138"/>
      <c r="G2687" s="138"/>
      <c r="H2687" s="138"/>
      <c r="I2687" s="138" t="s">
        <v>195</v>
      </c>
      <c r="J2687" s="138">
        <v>2040</v>
      </c>
      <c r="K2687" s="139">
        <v>25</v>
      </c>
    </row>
    <row r="2688" spans="1:11" x14ac:dyDescent="0.25">
      <c r="A2688" s="138" t="s">
        <v>1546</v>
      </c>
      <c r="B2688" s="138" t="s">
        <v>1547</v>
      </c>
      <c r="C2688" s="138" t="s">
        <v>234</v>
      </c>
      <c r="D2688" s="138" t="s">
        <v>1366</v>
      </c>
      <c r="E2688" s="138" t="s">
        <v>1206</v>
      </c>
      <c r="F2688" s="138"/>
      <c r="G2688" s="138"/>
      <c r="H2688" s="138"/>
      <c r="I2688" s="138" t="s">
        <v>195</v>
      </c>
      <c r="J2688" s="138">
        <v>2050</v>
      </c>
      <c r="K2688" s="139">
        <v>25</v>
      </c>
    </row>
    <row r="2689" spans="1:11" x14ac:dyDescent="0.25">
      <c r="A2689" s="138" t="s">
        <v>1546</v>
      </c>
      <c r="B2689" s="138" t="s">
        <v>1547</v>
      </c>
      <c r="C2689" s="138" t="s">
        <v>234</v>
      </c>
      <c r="D2689" s="138" t="s">
        <v>1554</v>
      </c>
      <c r="E2689" s="138" t="s">
        <v>1370</v>
      </c>
      <c r="F2689" s="138"/>
      <c r="G2689" s="138" t="s">
        <v>1555</v>
      </c>
      <c r="H2689" s="138">
        <v>6</v>
      </c>
      <c r="I2689" s="138" t="s">
        <v>990</v>
      </c>
      <c r="J2689" s="138">
        <v>2020</v>
      </c>
      <c r="K2689" s="139">
        <v>0.75</v>
      </c>
    </row>
    <row r="2690" spans="1:11" x14ac:dyDescent="0.25">
      <c r="A2690" s="138" t="s">
        <v>1546</v>
      </c>
      <c r="B2690" s="138" t="s">
        <v>1547</v>
      </c>
      <c r="C2690" s="138" t="s">
        <v>234</v>
      </c>
      <c r="D2690" s="138" t="s">
        <v>1554</v>
      </c>
      <c r="E2690" s="138" t="s">
        <v>1370</v>
      </c>
      <c r="F2690" s="138"/>
      <c r="G2690" s="138" t="s">
        <v>1555</v>
      </c>
      <c r="H2690" s="138">
        <v>6</v>
      </c>
      <c r="I2690" s="138" t="s">
        <v>990</v>
      </c>
      <c r="J2690" s="138">
        <v>2050</v>
      </c>
      <c r="K2690" s="139">
        <v>0.75</v>
      </c>
    </row>
    <row r="2691" spans="1:11" x14ac:dyDescent="0.25">
      <c r="A2691" s="138" t="s">
        <v>1546</v>
      </c>
      <c r="B2691" s="138" t="s">
        <v>1547</v>
      </c>
      <c r="C2691" s="138" t="s">
        <v>234</v>
      </c>
      <c r="D2691" s="138" t="s">
        <v>1554</v>
      </c>
      <c r="E2691" s="138" t="s">
        <v>1370</v>
      </c>
      <c r="F2691" s="138"/>
      <c r="G2691" s="138" t="s">
        <v>1555</v>
      </c>
      <c r="H2691" s="138">
        <v>6</v>
      </c>
      <c r="I2691" s="138" t="s">
        <v>991</v>
      </c>
      <c r="J2691" s="138">
        <v>2020</v>
      </c>
      <c r="K2691" s="139">
        <v>1.25</v>
      </c>
    </row>
    <row r="2692" spans="1:11" x14ac:dyDescent="0.25">
      <c r="A2692" s="138" t="s">
        <v>1546</v>
      </c>
      <c r="B2692" s="138" t="s">
        <v>1547</v>
      </c>
      <c r="C2692" s="138" t="s">
        <v>234</v>
      </c>
      <c r="D2692" s="138" t="s">
        <v>1554</v>
      </c>
      <c r="E2692" s="138" t="s">
        <v>1370</v>
      </c>
      <c r="F2692" s="138"/>
      <c r="G2692" s="138" t="s">
        <v>1555</v>
      </c>
      <c r="H2692" s="138">
        <v>6</v>
      </c>
      <c r="I2692" s="138" t="s">
        <v>991</v>
      </c>
      <c r="J2692" s="138">
        <v>2050</v>
      </c>
      <c r="K2692" s="139">
        <v>1.25</v>
      </c>
    </row>
    <row r="2693" spans="1:11" x14ac:dyDescent="0.25">
      <c r="A2693" s="138" t="s">
        <v>1546</v>
      </c>
      <c r="B2693" s="138" t="s">
        <v>1547</v>
      </c>
      <c r="C2693" s="138" t="s">
        <v>234</v>
      </c>
      <c r="D2693" s="138" t="s">
        <v>1554</v>
      </c>
      <c r="E2693" s="138" t="s">
        <v>1370</v>
      </c>
      <c r="F2693" s="138"/>
      <c r="G2693" s="138" t="s">
        <v>1555</v>
      </c>
      <c r="H2693" s="138">
        <v>6</v>
      </c>
      <c r="I2693" s="138" t="s">
        <v>195</v>
      </c>
      <c r="J2693" s="138">
        <v>2015</v>
      </c>
      <c r="K2693" s="139">
        <v>7.1999999999999995E-2</v>
      </c>
    </row>
    <row r="2694" spans="1:11" x14ac:dyDescent="0.25">
      <c r="A2694" s="138" t="s">
        <v>1546</v>
      </c>
      <c r="B2694" s="138" t="s">
        <v>1547</v>
      </c>
      <c r="C2694" s="138" t="s">
        <v>234</v>
      </c>
      <c r="D2694" s="138" t="s">
        <v>1554</v>
      </c>
      <c r="E2694" s="138" t="s">
        <v>1370</v>
      </c>
      <c r="F2694" s="138"/>
      <c r="G2694" s="138" t="s">
        <v>1555</v>
      </c>
      <c r="H2694" s="138">
        <v>6</v>
      </c>
      <c r="I2694" s="138" t="s">
        <v>195</v>
      </c>
      <c r="J2694" s="138">
        <v>2020</v>
      </c>
      <c r="K2694" s="139">
        <v>7.1999999999999995E-2</v>
      </c>
    </row>
    <row r="2695" spans="1:11" x14ac:dyDescent="0.25">
      <c r="A2695" s="138" t="s">
        <v>1546</v>
      </c>
      <c r="B2695" s="138" t="s">
        <v>1547</v>
      </c>
      <c r="C2695" s="138" t="s">
        <v>234</v>
      </c>
      <c r="D2695" s="138" t="s">
        <v>1554</v>
      </c>
      <c r="E2695" s="138" t="s">
        <v>1370</v>
      </c>
      <c r="F2695" s="138"/>
      <c r="G2695" s="138" t="s">
        <v>1555</v>
      </c>
      <c r="H2695" s="138">
        <v>6</v>
      </c>
      <c r="I2695" s="138" t="s">
        <v>195</v>
      </c>
      <c r="J2695" s="138">
        <v>2030</v>
      </c>
      <c r="K2695" s="139">
        <v>6.8571428571428561E-2</v>
      </c>
    </row>
    <row r="2696" spans="1:11" x14ac:dyDescent="0.25">
      <c r="A2696" s="138" t="s">
        <v>1546</v>
      </c>
      <c r="B2696" s="138" t="s">
        <v>1547</v>
      </c>
      <c r="C2696" s="138" t="s">
        <v>234</v>
      </c>
      <c r="D2696" s="138" t="s">
        <v>1554</v>
      </c>
      <c r="E2696" s="138" t="s">
        <v>1370</v>
      </c>
      <c r="F2696" s="138"/>
      <c r="G2696" s="138" t="s">
        <v>1555</v>
      </c>
      <c r="H2696" s="138">
        <v>6</v>
      </c>
      <c r="I2696" s="138" t="s">
        <v>195</v>
      </c>
      <c r="J2696" s="138">
        <v>2040</v>
      </c>
      <c r="K2696" s="139">
        <v>6.7924528301886791E-2</v>
      </c>
    </row>
    <row r="2697" spans="1:11" x14ac:dyDescent="0.25">
      <c r="A2697" s="138" t="s">
        <v>1546</v>
      </c>
      <c r="B2697" s="138" t="s">
        <v>1547</v>
      </c>
      <c r="C2697" s="138" t="s">
        <v>234</v>
      </c>
      <c r="D2697" s="138" t="s">
        <v>1554</v>
      </c>
      <c r="E2697" s="138" t="s">
        <v>1370</v>
      </c>
      <c r="F2697" s="138"/>
      <c r="G2697" s="138" t="s">
        <v>1555</v>
      </c>
      <c r="H2697" s="138">
        <v>6</v>
      </c>
      <c r="I2697" s="138" t="s">
        <v>195</v>
      </c>
      <c r="J2697" s="138">
        <v>2050</v>
      </c>
      <c r="K2697" s="139">
        <v>6.9230769230769235E-2</v>
      </c>
    </row>
    <row r="2698" spans="1:11" x14ac:dyDescent="0.25">
      <c r="A2698" s="138" t="s">
        <v>1546</v>
      </c>
      <c r="B2698" s="138" t="s">
        <v>1547</v>
      </c>
      <c r="C2698" s="138" t="s">
        <v>234</v>
      </c>
      <c r="D2698" s="138" t="s">
        <v>1556</v>
      </c>
      <c r="E2698" s="138" t="s">
        <v>1538</v>
      </c>
      <c r="F2698" s="138"/>
      <c r="G2698" s="138" t="s">
        <v>1446</v>
      </c>
      <c r="H2698" s="138" t="s">
        <v>1557</v>
      </c>
      <c r="I2698" s="138" t="s">
        <v>990</v>
      </c>
      <c r="J2698" s="138">
        <v>2020</v>
      </c>
      <c r="K2698" s="139">
        <v>0.75</v>
      </c>
    </row>
    <row r="2699" spans="1:11" x14ac:dyDescent="0.25">
      <c r="A2699" s="138" t="s">
        <v>1546</v>
      </c>
      <c r="B2699" s="138" t="s">
        <v>1547</v>
      </c>
      <c r="C2699" s="138" t="s">
        <v>234</v>
      </c>
      <c r="D2699" s="138" t="s">
        <v>1556</v>
      </c>
      <c r="E2699" s="138" t="s">
        <v>1538</v>
      </c>
      <c r="F2699" s="138"/>
      <c r="G2699" s="138" t="s">
        <v>1446</v>
      </c>
      <c r="H2699" s="138" t="s">
        <v>1557</v>
      </c>
      <c r="I2699" s="138" t="s">
        <v>990</v>
      </c>
      <c r="J2699" s="138">
        <v>2050</v>
      </c>
      <c r="K2699" s="139">
        <v>0.75</v>
      </c>
    </row>
    <row r="2700" spans="1:11" x14ac:dyDescent="0.25">
      <c r="A2700" s="138" t="s">
        <v>1546</v>
      </c>
      <c r="B2700" s="138" t="s">
        <v>1547</v>
      </c>
      <c r="C2700" s="138" t="s">
        <v>234</v>
      </c>
      <c r="D2700" s="138" t="s">
        <v>1556</v>
      </c>
      <c r="E2700" s="138" t="s">
        <v>1538</v>
      </c>
      <c r="F2700" s="138"/>
      <c r="G2700" s="138" t="s">
        <v>1446</v>
      </c>
      <c r="H2700" s="138" t="s">
        <v>1557</v>
      </c>
      <c r="I2700" s="138" t="s">
        <v>991</v>
      </c>
      <c r="J2700" s="138">
        <v>2020</v>
      </c>
      <c r="K2700" s="139">
        <v>1.25</v>
      </c>
    </row>
    <row r="2701" spans="1:11" x14ac:dyDescent="0.25">
      <c r="A2701" s="138" t="s">
        <v>1546</v>
      </c>
      <c r="B2701" s="138" t="s">
        <v>1547</v>
      </c>
      <c r="C2701" s="138" t="s">
        <v>234</v>
      </c>
      <c r="D2701" s="138" t="s">
        <v>1556</v>
      </c>
      <c r="E2701" s="138" t="s">
        <v>1538</v>
      </c>
      <c r="F2701" s="138"/>
      <c r="G2701" s="138" t="s">
        <v>1446</v>
      </c>
      <c r="H2701" s="138" t="s">
        <v>1557</v>
      </c>
      <c r="I2701" s="138" t="s">
        <v>991</v>
      </c>
      <c r="J2701" s="138">
        <v>2050</v>
      </c>
      <c r="K2701" s="139">
        <v>1.25</v>
      </c>
    </row>
    <row r="2702" spans="1:11" x14ac:dyDescent="0.25">
      <c r="A2702" s="138" t="s">
        <v>1546</v>
      </c>
      <c r="B2702" s="138" t="s">
        <v>1547</v>
      </c>
      <c r="C2702" s="138" t="s">
        <v>234</v>
      </c>
      <c r="D2702" s="138" t="s">
        <v>1556</v>
      </c>
      <c r="E2702" s="138" t="s">
        <v>1538</v>
      </c>
      <c r="F2702" s="138"/>
      <c r="G2702" s="138" t="s">
        <v>1446</v>
      </c>
      <c r="H2702" s="138" t="s">
        <v>1557</v>
      </c>
      <c r="I2702" s="138" t="s">
        <v>195</v>
      </c>
      <c r="J2702" s="138">
        <v>2015</v>
      </c>
      <c r="K2702" s="139">
        <v>2.4</v>
      </c>
    </row>
    <row r="2703" spans="1:11" x14ac:dyDescent="0.25">
      <c r="A2703" s="138" t="s">
        <v>1546</v>
      </c>
      <c r="B2703" s="138" t="s">
        <v>1547</v>
      </c>
      <c r="C2703" s="138" t="s">
        <v>234</v>
      </c>
      <c r="D2703" s="138" t="s">
        <v>1556</v>
      </c>
      <c r="E2703" s="138" t="s">
        <v>1538</v>
      </c>
      <c r="F2703" s="138"/>
      <c r="G2703" s="138" t="s">
        <v>1446</v>
      </c>
      <c r="H2703" s="138" t="s">
        <v>1557</v>
      </c>
      <c r="I2703" s="138" t="s">
        <v>195</v>
      </c>
      <c r="J2703" s="138">
        <v>2020</v>
      </c>
      <c r="K2703" s="139">
        <v>1.92</v>
      </c>
    </row>
    <row r="2704" spans="1:11" x14ac:dyDescent="0.25">
      <c r="A2704" s="138" t="s">
        <v>1546</v>
      </c>
      <c r="B2704" s="138" t="s">
        <v>1547</v>
      </c>
      <c r="C2704" s="138" t="s">
        <v>234</v>
      </c>
      <c r="D2704" s="138" t="s">
        <v>1556</v>
      </c>
      <c r="E2704" s="138" t="s">
        <v>1538</v>
      </c>
      <c r="F2704" s="138"/>
      <c r="G2704" s="138" t="s">
        <v>1446</v>
      </c>
      <c r="H2704" s="138" t="s">
        <v>1557</v>
      </c>
      <c r="I2704" s="138" t="s">
        <v>195</v>
      </c>
      <c r="J2704" s="138">
        <v>2030</v>
      </c>
      <c r="K2704" s="139">
        <v>1.142857142857143</v>
      </c>
    </row>
    <row r="2705" spans="1:11" x14ac:dyDescent="0.25">
      <c r="A2705" s="138" t="s">
        <v>1546</v>
      </c>
      <c r="B2705" s="138" t="s">
        <v>1547</v>
      </c>
      <c r="C2705" s="138" t="s">
        <v>234</v>
      </c>
      <c r="D2705" s="138" t="s">
        <v>1556</v>
      </c>
      <c r="E2705" s="138" t="s">
        <v>1538</v>
      </c>
      <c r="F2705" s="138"/>
      <c r="G2705" s="138" t="s">
        <v>1446</v>
      </c>
      <c r="H2705" s="138" t="s">
        <v>1557</v>
      </c>
      <c r="I2705" s="138" t="s">
        <v>195</v>
      </c>
      <c r="J2705" s="138">
        <v>2040</v>
      </c>
      <c r="K2705" s="139">
        <v>0.84905660377358494</v>
      </c>
    </row>
    <row r="2706" spans="1:11" x14ac:dyDescent="0.25">
      <c r="A2706" s="138" t="s">
        <v>1546</v>
      </c>
      <c r="B2706" s="138" t="s">
        <v>1547</v>
      </c>
      <c r="C2706" s="138" t="s">
        <v>234</v>
      </c>
      <c r="D2706" s="138" t="s">
        <v>1556</v>
      </c>
      <c r="E2706" s="138" t="s">
        <v>1538</v>
      </c>
      <c r="F2706" s="138"/>
      <c r="G2706" s="138" t="s">
        <v>1446</v>
      </c>
      <c r="H2706" s="138" t="s">
        <v>1557</v>
      </c>
      <c r="I2706" s="138" t="s">
        <v>195</v>
      </c>
      <c r="J2706" s="138">
        <v>2050</v>
      </c>
      <c r="K2706" s="139">
        <v>0.69230769230769229</v>
      </c>
    </row>
    <row r="2707" spans="1:11" x14ac:dyDescent="0.25">
      <c r="A2707" s="138" t="s">
        <v>1546</v>
      </c>
      <c r="B2707" s="138" t="s">
        <v>1547</v>
      </c>
      <c r="C2707" s="138" t="s">
        <v>234</v>
      </c>
      <c r="D2707" s="138" t="s">
        <v>1558</v>
      </c>
      <c r="E2707" s="138" t="s">
        <v>1541</v>
      </c>
      <c r="F2707" s="138"/>
      <c r="G2707" s="138"/>
      <c r="H2707" s="138"/>
      <c r="I2707" s="138" t="s">
        <v>195</v>
      </c>
      <c r="J2707" s="138">
        <v>2015</v>
      </c>
      <c r="K2707" s="139" t="s">
        <v>1549</v>
      </c>
    </row>
    <row r="2708" spans="1:11" x14ac:dyDescent="0.25">
      <c r="A2708" s="138" t="s">
        <v>1546</v>
      </c>
      <c r="B2708" s="138" t="s">
        <v>1547</v>
      </c>
      <c r="C2708" s="138" t="s">
        <v>234</v>
      </c>
      <c r="D2708" s="138" t="s">
        <v>1558</v>
      </c>
      <c r="E2708" s="138" t="s">
        <v>1541</v>
      </c>
      <c r="F2708" s="138"/>
      <c r="G2708" s="138"/>
      <c r="H2708" s="138"/>
      <c r="I2708" s="138" t="s">
        <v>195</v>
      </c>
      <c r="J2708" s="138">
        <v>2020</v>
      </c>
      <c r="K2708" s="139">
        <v>0</v>
      </c>
    </row>
    <row r="2709" spans="1:11" x14ac:dyDescent="0.25">
      <c r="A2709" s="138" t="s">
        <v>1546</v>
      </c>
      <c r="B2709" s="138" t="s">
        <v>1547</v>
      </c>
      <c r="C2709" s="138" t="s">
        <v>234</v>
      </c>
      <c r="D2709" s="138" t="s">
        <v>1558</v>
      </c>
      <c r="E2709" s="138" t="s">
        <v>1541</v>
      </c>
      <c r="F2709" s="138"/>
      <c r="G2709" s="138"/>
      <c r="H2709" s="138"/>
      <c r="I2709" s="138" t="s">
        <v>195</v>
      </c>
      <c r="J2709" s="138">
        <v>2030</v>
      </c>
      <c r="K2709" s="139">
        <v>0</v>
      </c>
    </row>
    <row r="2710" spans="1:11" x14ac:dyDescent="0.25">
      <c r="A2710" s="138" t="s">
        <v>1546</v>
      </c>
      <c r="B2710" s="138" t="s">
        <v>1547</v>
      </c>
      <c r="C2710" s="138" t="s">
        <v>234</v>
      </c>
      <c r="D2710" s="138" t="s">
        <v>1558</v>
      </c>
      <c r="E2710" s="138" t="s">
        <v>1541</v>
      </c>
      <c r="F2710" s="138"/>
      <c r="G2710" s="138"/>
      <c r="H2710" s="138"/>
      <c r="I2710" s="138" t="s">
        <v>195</v>
      </c>
      <c r="J2710" s="138">
        <v>2050</v>
      </c>
      <c r="K2710" s="139">
        <v>0</v>
      </c>
    </row>
    <row r="2711" spans="1:11" x14ac:dyDescent="0.25">
      <c r="A2711" s="138" t="s">
        <v>1546</v>
      </c>
      <c r="B2711" s="138" t="s">
        <v>1547</v>
      </c>
      <c r="C2711" s="138" t="s">
        <v>234</v>
      </c>
      <c r="D2711" s="138" t="s">
        <v>1559</v>
      </c>
      <c r="E2711" s="138" t="s">
        <v>1470</v>
      </c>
      <c r="F2711" s="138"/>
      <c r="G2711" s="138" t="s">
        <v>1555</v>
      </c>
      <c r="H2711" s="138">
        <v>6</v>
      </c>
      <c r="I2711" s="138" t="s">
        <v>990</v>
      </c>
      <c r="J2711" s="138">
        <v>2020</v>
      </c>
      <c r="K2711" s="139">
        <v>0.75</v>
      </c>
    </row>
    <row r="2712" spans="1:11" x14ac:dyDescent="0.25">
      <c r="A2712" s="138" t="s">
        <v>1546</v>
      </c>
      <c r="B2712" s="138" t="s">
        <v>1547</v>
      </c>
      <c r="C2712" s="138" t="s">
        <v>234</v>
      </c>
      <c r="D2712" s="138" t="s">
        <v>1559</v>
      </c>
      <c r="E2712" s="138" t="s">
        <v>1470</v>
      </c>
      <c r="F2712" s="138"/>
      <c r="G2712" s="138" t="s">
        <v>1555</v>
      </c>
      <c r="H2712" s="138">
        <v>6</v>
      </c>
      <c r="I2712" s="138" t="s">
        <v>990</v>
      </c>
      <c r="J2712" s="138">
        <v>2050</v>
      </c>
      <c r="K2712" s="139">
        <v>0.75</v>
      </c>
    </row>
    <row r="2713" spans="1:11" x14ac:dyDescent="0.25">
      <c r="A2713" s="138" t="s">
        <v>1546</v>
      </c>
      <c r="B2713" s="138" t="s">
        <v>1547</v>
      </c>
      <c r="C2713" s="138" t="s">
        <v>234</v>
      </c>
      <c r="D2713" s="138" t="s">
        <v>1559</v>
      </c>
      <c r="E2713" s="138" t="s">
        <v>1470</v>
      </c>
      <c r="F2713" s="138"/>
      <c r="G2713" s="138" t="s">
        <v>1555</v>
      </c>
      <c r="H2713" s="138">
        <v>6</v>
      </c>
      <c r="I2713" s="138" t="s">
        <v>991</v>
      </c>
      <c r="J2713" s="138">
        <v>2020</v>
      </c>
      <c r="K2713" s="139">
        <v>1.25</v>
      </c>
    </row>
    <row r="2714" spans="1:11" x14ac:dyDescent="0.25">
      <c r="A2714" s="138" t="s">
        <v>1546</v>
      </c>
      <c r="B2714" s="138" t="s">
        <v>1547</v>
      </c>
      <c r="C2714" s="138" t="s">
        <v>234</v>
      </c>
      <c r="D2714" s="138" t="s">
        <v>1559</v>
      </c>
      <c r="E2714" s="138" t="s">
        <v>1470</v>
      </c>
      <c r="F2714" s="138"/>
      <c r="G2714" s="138" t="s">
        <v>1555</v>
      </c>
      <c r="H2714" s="138">
        <v>6</v>
      </c>
      <c r="I2714" s="138" t="s">
        <v>991</v>
      </c>
      <c r="J2714" s="138">
        <v>2050</v>
      </c>
      <c r="K2714" s="139">
        <v>1.25</v>
      </c>
    </row>
    <row r="2715" spans="1:11" x14ac:dyDescent="0.25">
      <c r="A2715" s="138" t="s">
        <v>1546</v>
      </c>
      <c r="B2715" s="138" t="s">
        <v>1547</v>
      </c>
      <c r="C2715" s="138" t="s">
        <v>234</v>
      </c>
      <c r="D2715" s="138" t="s">
        <v>1559</v>
      </c>
      <c r="E2715" s="138" t="s">
        <v>1470</v>
      </c>
      <c r="F2715" s="138"/>
      <c r="G2715" s="138" t="s">
        <v>1555</v>
      </c>
      <c r="H2715" s="138">
        <v>6</v>
      </c>
      <c r="I2715" s="138" t="s">
        <v>195</v>
      </c>
      <c r="J2715" s="138">
        <v>2015</v>
      </c>
      <c r="K2715" s="139">
        <v>2.7</v>
      </c>
    </row>
    <row r="2716" spans="1:11" x14ac:dyDescent="0.25">
      <c r="A2716" s="138" t="s">
        <v>1546</v>
      </c>
      <c r="B2716" s="138" t="s">
        <v>1547</v>
      </c>
      <c r="C2716" s="138" t="s">
        <v>234</v>
      </c>
      <c r="D2716" s="138" t="s">
        <v>1559</v>
      </c>
      <c r="E2716" s="138" t="s">
        <v>1470</v>
      </c>
      <c r="F2716" s="138"/>
      <c r="G2716" s="138" t="s">
        <v>1555</v>
      </c>
      <c r="H2716" s="138">
        <v>6</v>
      </c>
      <c r="I2716" s="138" t="s">
        <v>195</v>
      </c>
      <c r="J2716" s="138">
        <v>2020</v>
      </c>
      <c r="K2716" s="139">
        <v>2.7</v>
      </c>
    </row>
    <row r="2717" spans="1:11" x14ac:dyDescent="0.25">
      <c r="A2717" s="138" t="s">
        <v>1546</v>
      </c>
      <c r="B2717" s="138" t="s">
        <v>1547</v>
      </c>
      <c r="C2717" s="138" t="s">
        <v>234</v>
      </c>
      <c r="D2717" s="138" t="s">
        <v>1559</v>
      </c>
      <c r="E2717" s="138" t="s">
        <v>1470</v>
      </c>
      <c r="F2717" s="138"/>
      <c r="G2717" s="138" t="s">
        <v>1555</v>
      </c>
      <c r="H2717" s="138">
        <v>6</v>
      </c>
      <c r="I2717" s="138" t="s">
        <v>195</v>
      </c>
      <c r="J2717" s="138">
        <v>2030</v>
      </c>
      <c r="K2717" s="139">
        <v>2.7</v>
      </c>
    </row>
    <row r="2718" spans="1:11" x14ac:dyDescent="0.25">
      <c r="A2718" s="138" t="s">
        <v>1546</v>
      </c>
      <c r="B2718" s="138" t="s">
        <v>1547</v>
      </c>
      <c r="C2718" s="138" t="s">
        <v>234</v>
      </c>
      <c r="D2718" s="138" t="s">
        <v>1559</v>
      </c>
      <c r="E2718" s="138" t="s">
        <v>1470</v>
      </c>
      <c r="F2718" s="138"/>
      <c r="G2718" s="138" t="s">
        <v>1555</v>
      </c>
      <c r="H2718" s="138">
        <v>6</v>
      </c>
      <c r="I2718" s="138" t="s">
        <v>195</v>
      </c>
      <c r="J2718" s="138">
        <v>2040</v>
      </c>
      <c r="K2718" s="139">
        <v>2.7</v>
      </c>
    </row>
    <row r="2719" spans="1:11" x14ac:dyDescent="0.25">
      <c r="A2719" s="138" t="s">
        <v>1546</v>
      </c>
      <c r="B2719" s="138" t="s">
        <v>1547</v>
      </c>
      <c r="C2719" s="138" t="s">
        <v>234</v>
      </c>
      <c r="D2719" s="138" t="s">
        <v>1559</v>
      </c>
      <c r="E2719" s="138" t="s">
        <v>1470</v>
      </c>
      <c r="F2719" s="138"/>
      <c r="G2719" s="138" t="s">
        <v>1555</v>
      </c>
      <c r="H2719" s="138">
        <v>6</v>
      </c>
      <c r="I2719" s="138" t="s">
        <v>195</v>
      </c>
      <c r="J2719" s="138">
        <v>2050</v>
      </c>
      <c r="K2719" s="139">
        <v>2.7</v>
      </c>
    </row>
    <row r="2720" spans="1:11" x14ac:dyDescent="0.25">
      <c r="A2720" s="138" t="s">
        <v>1546</v>
      </c>
      <c r="B2720" s="138" t="s">
        <v>1547</v>
      </c>
      <c r="C2720" s="138" t="s">
        <v>1377</v>
      </c>
      <c r="D2720" s="138" t="s">
        <v>1365</v>
      </c>
      <c r="E2720" s="138" t="s">
        <v>1206</v>
      </c>
      <c r="F2720" s="138"/>
      <c r="G2720" s="138"/>
      <c r="H2720" s="138"/>
      <c r="I2720" s="138" t="s">
        <v>195</v>
      </c>
      <c r="J2720" s="138">
        <v>2015</v>
      </c>
      <c r="K2720" s="139">
        <v>75</v>
      </c>
    </row>
    <row r="2721" spans="1:11" x14ac:dyDescent="0.25">
      <c r="A2721" s="138" t="s">
        <v>1546</v>
      </c>
      <c r="B2721" s="138" t="s">
        <v>1547</v>
      </c>
      <c r="C2721" s="138" t="s">
        <v>1377</v>
      </c>
      <c r="D2721" s="138" t="s">
        <v>1365</v>
      </c>
      <c r="E2721" s="138" t="s">
        <v>1206</v>
      </c>
      <c r="F2721" s="138"/>
      <c r="G2721" s="138"/>
      <c r="H2721" s="138"/>
      <c r="I2721" s="138" t="s">
        <v>195</v>
      </c>
      <c r="J2721" s="138">
        <v>2020</v>
      </c>
      <c r="K2721" s="139">
        <v>75</v>
      </c>
    </row>
    <row r="2722" spans="1:11" x14ac:dyDescent="0.25">
      <c r="A2722" s="138" t="s">
        <v>1546</v>
      </c>
      <c r="B2722" s="138" t="s">
        <v>1547</v>
      </c>
      <c r="C2722" s="138" t="s">
        <v>1377</v>
      </c>
      <c r="D2722" s="138" t="s">
        <v>1365</v>
      </c>
      <c r="E2722" s="138" t="s">
        <v>1206</v>
      </c>
      <c r="F2722" s="138"/>
      <c r="G2722" s="138"/>
      <c r="H2722" s="138"/>
      <c r="I2722" s="138" t="s">
        <v>195</v>
      </c>
      <c r="J2722" s="138">
        <v>2030</v>
      </c>
      <c r="K2722" s="139">
        <v>75</v>
      </c>
    </row>
    <row r="2723" spans="1:11" x14ac:dyDescent="0.25">
      <c r="A2723" s="138" t="s">
        <v>1546</v>
      </c>
      <c r="B2723" s="138" t="s">
        <v>1547</v>
      </c>
      <c r="C2723" s="138" t="s">
        <v>1377</v>
      </c>
      <c r="D2723" s="138" t="s">
        <v>1365</v>
      </c>
      <c r="E2723" s="138" t="s">
        <v>1206</v>
      </c>
      <c r="F2723" s="138"/>
      <c r="G2723" s="138"/>
      <c r="H2723" s="138"/>
      <c r="I2723" s="138" t="s">
        <v>195</v>
      </c>
      <c r="J2723" s="138">
        <v>2040</v>
      </c>
      <c r="K2723" s="139">
        <v>75</v>
      </c>
    </row>
    <row r="2724" spans="1:11" x14ac:dyDescent="0.25">
      <c r="A2724" s="138" t="s">
        <v>1546</v>
      </c>
      <c r="B2724" s="138" t="s">
        <v>1547</v>
      </c>
      <c r="C2724" s="138" t="s">
        <v>1377</v>
      </c>
      <c r="D2724" s="138" t="s">
        <v>1365</v>
      </c>
      <c r="E2724" s="138" t="s">
        <v>1206</v>
      </c>
      <c r="F2724" s="138"/>
      <c r="G2724" s="138"/>
      <c r="H2724" s="138"/>
      <c r="I2724" s="138" t="s">
        <v>195</v>
      </c>
      <c r="J2724" s="138">
        <v>2050</v>
      </c>
      <c r="K2724" s="139">
        <v>75</v>
      </c>
    </row>
    <row r="2725" spans="1:11" x14ac:dyDescent="0.25">
      <c r="A2725" s="138" t="s">
        <v>1546</v>
      </c>
      <c r="B2725" s="138" t="s">
        <v>1547</v>
      </c>
      <c r="C2725" s="138" t="s">
        <v>1377</v>
      </c>
      <c r="D2725" s="138" t="s">
        <v>1366</v>
      </c>
      <c r="E2725" s="138" t="s">
        <v>1206</v>
      </c>
      <c r="F2725" s="138"/>
      <c r="G2725" s="138"/>
      <c r="H2725" s="138"/>
      <c r="I2725" s="138" t="s">
        <v>195</v>
      </c>
      <c r="J2725" s="138">
        <v>2015</v>
      </c>
      <c r="K2725" s="139">
        <v>25</v>
      </c>
    </row>
    <row r="2726" spans="1:11" x14ac:dyDescent="0.25">
      <c r="A2726" s="138" t="s">
        <v>1546</v>
      </c>
      <c r="B2726" s="138" t="s">
        <v>1547</v>
      </c>
      <c r="C2726" s="138" t="s">
        <v>1377</v>
      </c>
      <c r="D2726" s="138" t="s">
        <v>1366</v>
      </c>
      <c r="E2726" s="138" t="s">
        <v>1206</v>
      </c>
      <c r="F2726" s="138"/>
      <c r="G2726" s="138"/>
      <c r="H2726" s="138"/>
      <c r="I2726" s="138" t="s">
        <v>195</v>
      </c>
      <c r="J2726" s="138">
        <v>2020</v>
      </c>
      <c r="K2726" s="139">
        <v>25</v>
      </c>
    </row>
    <row r="2727" spans="1:11" x14ac:dyDescent="0.25">
      <c r="A2727" s="138" t="s">
        <v>1546</v>
      </c>
      <c r="B2727" s="138" t="s">
        <v>1547</v>
      </c>
      <c r="C2727" s="138" t="s">
        <v>1377</v>
      </c>
      <c r="D2727" s="138" t="s">
        <v>1366</v>
      </c>
      <c r="E2727" s="138" t="s">
        <v>1206</v>
      </c>
      <c r="F2727" s="138"/>
      <c r="G2727" s="138"/>
      <c r="H2727" s="138"/>
      <c r="I2727" s="138" t="s">
        <v>195</v>
      </c>
      <c r="J2727" s="138">
        <v>2030</v>
      </c>
      <c r="K2727" s="139">
        <v>25</v>
      </c>
    </row>
    <row r="2728" spans="1:11" x14ac:dyDescent="0.25">
      <c r="A2728" s="138" t="s">
        <v>1546</v>
      </c>
      <c r="B2728" s="138" t="s">
        <v>1547</v>
      </c>
      <c r="C2728" s="138" t="s">
        <v>1377</v>
      </c>
      <c r="D2728" s="138" t="s">
        <v>1366</v>
      </c>
      <c r="E2728" s="138" t="s">
        <v>1206</v>
      </c>
      <c r="F2728" s="138"/>
      <c r="G2728" s="138"/>
      <c r="H2728" s="138"/>
      <c r="I2728" s="138" t="s">
        <v>195</v>
      </c>
      <c r="J2728" s="138">
        <v>2040</v>
      </c>
      <c r="K2728" s="139">
        <v>25</v>
      </c>
    </row>
    <row r="2729" spans="1:11" x14ac:dyDescent="0.25">
      <c r="A2729" s="138" t="s">
        <v>1546</v>
      </c>
      <c r="B2729" s="138" t="s">
        <v>1547</v>
      </c>
      <c r="C2729" s="138" t="s">
        <v>1377</v>
      </c>
      <c r="D2729" s="138" t="s">
        <v>1366</v>
      </c>
      <c r="E2729" s="138" t="s">
        <v>1206</v>
      </c>
      <c r="F2729" s="138"/>
      <c r="G2729" s="138"/>
      <c r="H2729" s="138"/>
      <c r="I2729" s="138" t="s">
        <v>195</v>
      </c>
      <c r="J2729" s="138">
        <v>2050</v>
      </c>
      <c r="K2729" s="139">
        <v>25</v>
      </c>
    </row>
    <row r="2730" spans="1:11" x14ac:dyDescent="0.25">
      <c r="A2730" s="138" t="s">
        <v>1546</v>
      </c>
      <c r="B2730" s="138" t="s">
        <v>1547</v>
      </c>
      <c r="C2730" s="138" t="s">
        <v>1377</v>
      </c>
      <c r="D2730" s="138" t="s">
        <v>1560</v>
      </c>
      <c r="E2730" s="138" t="s">
        <v>1541</v>
      </c>
      <c r="F2730" s="138"/>
      <c r="G2730" s="138" t="s">
        <v>1555</v>
      </c>
      <c r="H2730" s="138">
        <v>6</v>
      </c>
      <c r="I2730" s="138" t="s">
        <v>990</v>
      </c>
      <c r="J2730" s="138">
        <v>2020</v>
      </c>
      <c r="K2730" s="139">
        <v>0.75</v>
      </c>
    </row>
    <row r="2731" spans="1:11" x14ac:dyDescent="0.25">
      <c r="A2731" s="138" t="s">
        <v>1546</v>
      </c>
      <c r="B2731" s="138" t="s">
        <v>1547</v>
      </c>
      <c r="C2731" s="138" t="s">
        <v>1377</v>
      </c>
      <c r="D2731" s="138" t="s">
        <v>1560</v>
      </c>
      <c r="E2731" s="138" t="s">
        <v>1541</v>
      </c>
      <c r="F2731" s="138"/>
      <c r="G2731" s="138" t="s">
        <v>1555</v>
      </c>
      <c r="H2731" s="138">
        <v>6</v>
      </c>
      <c r="I2731" s="138" t="s">
        <v>990</v>
      </c>
      <c r="J2731" s="138">
        <v>2050</v>
      </c>
      <c r="K2731" s="139">
        <v>0.75</v>
      </c>
    </row>
    <row r="2732" spans="1:11" x14ac:dyDescent="0.25">
      <c r="A2732" s="138" t="s">
        <v>1546</v>
      </c>
      <c r="B2732" s="138" t="s">
        <v>1547</v>
      </c>
      <c r="C2732" s="138" t="s">
        <v>1377</v>
      </c>
      <c r="D2732" s="138" t="s">
        <v>1560</v>
      </c>
      <c r="E2732" s="138" t="s">
        <v>1541</v>
      </c>
      <c r="F2732" s="138"/>
      <c r="G2732" s="138" t="s">
        <v>1555</v>
      </c>
      <c r="H2732" s="138">
        <v>6</v>
      </c>
      <c r="I2732" s="138" t="s">
        <v>991</v>
      </c>
      <c r="J2732" s="138">
        <v>2020</v>
      </c>
      <c r="K2732" s="139">
        <v>1.25</v>
      </c>
    </row>
    <row r="2733" spans="1:11" x14ac:dyDescent="0.25">
      <c r="A2733" s="138" t="s">
        <v>1546</v>
      </c>
      <c r="B2733" s="138" t="s">
        <v>1547</v>
      </c>
      <c r="C2733" s="138" t="s">
        <v>1377</v>
      </c>
      <c r="D2733" s="138" t="s">
        <v>1560</v>
      </c>
      <c r="E2733" s="138" t="s">
        <v>1541</v>
      </c>
      <c r="F2733" s="138"/>
      <c r="G2733" s="138" t="s">
        <v>1555</v>
      </c>
      <c r="H2733" s="138">
        <v>6</v>
      </c>
      <c r="I2733" s="138" t="s">
        <v>991</v>
      </c>
      <c r="J2733" s="138">
        <v>2050</v>
      </c>
      <c r="K2733" s="139">
        <v>1.25</v>
      </c>
    </row>
    <row r="2734" spans="1:11" x14ac:dyDescent="0.25">
      <c r="A2734" s="138" t="s">
        <v>1546</v>
      </c>
      <c r="B2734" s="138" t="s">
        <v>1547</v>
      </c>
      <c r="C2734" s="138" t="s">
        <v>1377</v>
      </c>
      <c r="D2734" s="138" t="s">
        <v>1560</v>
      </c>
      <c r="E2734" s="138" t="s">
        <v>1541</v>
      </c>
      <c r="F2734" s="138"/>
      <c r="G2734" s="138" t="s">
        <v>1555</v>
      </c>
      <c r="H2734" s="138">
        <v>6</v>
      </c>
      <c r="I2734" s="138" t="s">
        <v>195</v>
      </c>
      <c r="J2734" s="138">
        <v>2015</v>
      </c>
      <c r="K2734" s="139">
        <v>3.5999999999999997E-2</v>
      </c>
    </row>
    <row r="2735" spans="1:11" x14ac:dyDescent="0.25">
      <c r="A2735" s="138" t="s">
        <v>1546</v>
      </c>
      <c r="B2735" s="138" t="s">
        <v>1547</v>
      </c>
      <c r="C2735" s="138" t="s">
        <v>1377</v>
      </c>
      <c r="D2735" s="138" t="s">
        <v>1560</v>
      </c>
      <c r="E2735" s="138" t="s">
        <v>1541</v>
      </c>
      <c r="F2735" s="138"/>
      <c r="G2735" s="138" t="s">
        <v>1555</v>
      </c>
      <c r="H2735" s="138">
        <v>6</v>
      </c>
      <c r="I2735" s="138" t="s">
        <v>195</v>
      </c>
      <c r="J2735" s="138">
        <v>2020</v>
      </c>
      <c r="K2735" s="139">
        <v>3.5999999999999997E-2</v>
      </c>
    </row>
    <row r="2736" spans="1:11" x14ac:dyDescent="0.25">
      <c r="A2736" s="138" t="s">
        <v>1546</v>
      </c>
      <c r="B2736" s="138" t="s">
        <v>1547</v>
      </c>
      <c r="C2736" s="138" t="s">
        <v>1377</v>
      </c>
      <c r="D2736" s="138" t="s">
        <v>1560</v>
      </c>
      <c r="E2736" s="138" t="s">
        <v>1541</v>
      </c>
      <c r="F2736" s="138"/>
      <c r="G2736" s="138" t="s">
        <v>1555</v>
      </c>
      <c r="H2736" s="138">
        <v>6</v>
      </c>
      <c r="I2736" s="138" t="s">
        <v>195</v>
      </c>
      <c r="J2736" s="138">
        <v>2030</v>
      </c>
      <c r="K2736" s="139">
        <v>3.5999999999999997E-2</v>
      </c>
    </row>
    <row r="2737" spans="1:11" x14ac:dyDescent="0.25">
      <c r="A2737" s="138" t="s">
        <v>1546</v>
      </c>
      <c r="B2737" s="138" t="s">
        <v>1547</v>
      </c>
      <c r="C2737" s="138" t="s">
        <v>1377</v>
      </c>
      <c r="D2737" s="138" t="s">
        <v>1560</v>
      </c>
      <c r="E2737" s="138" t="s">
        <v>1541</v>
      </c>
      <c r="F2737" s="138"/>
      <c r="G2737" s="138" t="s">
        <v>1555</v>
      </c>
      <c r="H2737" s="138">
        <v>6</v>
      </c>
      <c r="I2737" s="138" t="s">
        <v>195</v>
      </c>
      <c r="J2737" s="138">
        <v>2040</v>
      </c>
      <c r="K2737" s="139">
        <v>3.5999999999999997E-2</v>
      </c>
    </row>
    <row r="2738" spans="1:11" x14ac:dyDescent="0.25">
      <c r="A2738" s="138" t="s">
        <v>1546</v>
      </c>
      <c r="B2738" s="138" t="s">
        <v>1547</v>
      </c>
      <c r="C2738" s="138" t="s">
        <v>1377</v>
      </c>
      <c r="D2738" s="138" t="s">
        <v>1560</v>
      </c>
      <c r="E2738" s="138" t="s">
        <v>1541</v>
      </c>
      <c r="F2738" s="138"/>
      <c r="G2738" s="138" t="s">
        <v>1555</v>
      </c>
      <c r="H2738" s="138">
        <v>6</v>
      </c>
      <c r="I2738" s="138" t="s">
        <v>195</v>
      </c>
      <c r="J2738" s="138">
        <v>2050</v>
      </c>
      <c r="K2738" s="139">
        <v>3.5999999999999997E-2</v>
      </c>
    </row>
    <row r="2739" spans="1:11" x14ac:dyDescent="0.25">
      <c r="A2739" s="138" t="s">
        <v>1546</v>
      </c>
      <c r="B2739" s="138" t="s">
        <v>1547</v>
      </c>
      <c r="C2739" s="138" t="s">
        <v>1377</v>
      </c>
      <c r="D2739" s="138" t="s">
        <v>1379</v>
      </c>
      <c r="E2739" s="138" t="s">
        <v>1380</v>
      </c>
      <c r="F2739" s="138"/>
      <c r="G2739" s="138"/>
      <c r="H2739" s="138"/>
      <c r="I2739" s="138" t="s">
        <v>195</v>
      </c>
      <c r="J2739" s="138">
        <v>2015</v>
      </c>
      <c r="K2739" s="139">
        <v>1.2</v>
      </c>
    </row>
    <row r="2740" spans="1:11" x14ac:dyDescent="0.25">
      <c r="A2740" s="138" t="s">
        <v>1546</v>
      </c>
      <c r="B2740" s="138" t="s">
        <v>1547</v>
      </c>
      <c r="C2740" s="138" t="s">
        <v>1377</v>
      </c>
      <c r="D2740" s="138" t="s">
        <v>1379</v>
      </c>
      <c r="E2740" s="138" t="s">
        <v>1380</v>
      </c>
      <c r="F2740" s="138"/>
      <c r="G2740" s="138"/>
      <c r="H2740" s="138"/>
      <c r="I2740" s="138" t="s">
        <v>195</v>
      </c>
      <c r="J2740" s="138">
        <v>2020</v>
      </c>
      <c r="K2740" s="139">
        <v>1.2</v>
      </c>
    </row>
    <row r="2741" spans="1:11" x14ac:dyDescent="0.25">
      <c r="A2741" s="138" t="s">
        <v>1546</v>
      </c>
      <c r="B2741" s="138" t="s">
        <v>1547</v>
      </c>
      <c r="C2741" s="138" t="s">
        <v>1377</v>
      </c>
      <c r="D2741" s="138" t="s">
        <v>1379</v>
      </c>
      <c r="E2741" s="138" t="s">
        <v>1380</v>
      </c>
      <c r="F2741" s="138"/>
      <c r="G2741" s="138"/>
      <c r="H2741" s="138"/>
      <c r="I2741" s="138" t="s">
        <v>195</v>
      </c>
      <c r="J2741" s="138">
        <v>2030</v>
      </c>
      <c r="K2741" s="139">
        <v>1.2</v>
      </c>
    </row>
    <row r="2742" spans="1:11" x14ac:dyDescent="0.25">
      <c r="A2742" s="138" t="s">
        <v>1546</v>
      </c>
      <c r="B2742" s="138" t="s">
        <v>1547</v>
      </c>
      <c r="C2742" s="138" t="s">
        <v>1377</v>
      </c>
      <c r="D2742" s="138" t="s">
        <v>1379</v>
      </c>
      <c r="E2742" s="138" t="s">
        <v>1380</v>
      </c>
      <c r="F2742" s="138"/>
      <c r="G2742" s="138"/>
      <c r="H2742" s="138"/>
      <c r="I2742" s="138" t="s">
        <v>195</v>
      </c>
      <c r="J2742" s="138">
        <v>2040</v>
      </c>
      <c r="K2742" s="139">
        <v>1.2</v>
      </c>
    </row>
    <row r="2743" spans="1:11" x14ac:dyDescent="0.25">
      <c r="A2743" s="138" t="s">
        <v>1546</v>
      </c>
      <c r="B2743" s="138" t="s">
        <v>1547</v>
      </c>
      <c r="C2743" s="138" t="s">
        <v>1377</v>
      </c>
      <c r="D2743" s="138" t="s">
        <v>1379</v>
      </c>
      <c r="E2743" s="138" t="s">
        <v>1380</v>
      </c>
      <c r="F2743" s="138"/>
      <c r="G2743" s="138"/>
      <c r="H2743" s="138"/>
      <c r="I2743" s="138" t="s">
        <v>195</v>
      </c>
      <c r="J2743" s="138">
        <v>2050</v>
      </c>
      <c r="K2743" s="139">
        <v>1.2</v>
      </c>
    </row>
    <row r="2744" spans="1:11" x14ac:dyDescent="0.25">
      <c r="A2744" s="138" t="s">
        <v>1546</v>
      </c>
      <c r="B2744" s="138" t="s">
        <v>1547</v>
      </c>
      <c r="C2744" s="138" t="s">
        <v>1377</v>
      </c>
      <c r="D2744" s="138" t="s">
        <v>1561</v>
      </c>
      <c r="E2744" s="138" t="s">
        <v>1214</v>
      </c>
      <c r="F2744" s="138"/>
      <c r="G2744" s="138"/>
      <c r="H2744" s="138"/>
      <c r="I2744" s="138" t="s">
        <v>195</v>
      </c>
      <c r="J2744" s="138">
        <v>2015</v>
      </c>
      <c r="K2744" s="139">
        <v>16</v>
      </c>
    </row>
    <row r="2745" spans="1:11" x14ac:dyDescent="0.25">
      <c r="A2745" s="138" t="s">
        <v>1546</v>
      </c>
      <c r="B2745" s="138" t="s">
        <v>1547</v>
      </c>
      <c r="C2745" s="138" t="s">
        <v>1377</v>
      </c>
      <c r="D2745" s="138" t="s">
        <v>1561</v>
      </c>
      <c r="E2745" s="138" t="s">
        <v>1214</v>
      </c>
      <c r="F2745" s="138"/>
      <c r="G2745" s="138"/>
      <c r="H2745" s="138"/>
      <c r="I2745" s="138" t="s">
        <v>195</v>
      </c>
      <c r="J2745" s="138">
        <v>2020</v>
      </c>
      <c r="K2745" s="139">
        <v>16</v>
      </c>
    </row>
    <row r="2746" spans="1:11" x14ac:dyDescent="0.25">
      <c r="A2746" s="138" t="s">
        <v>1546</v>
      </c>
      <c r="B2746" s="138" t="s">
        <v>1547</v>
      </c>
      <c r="C2746" s="138" t="s">
        <v>1377</v>
      </c>
      <c r="D2746" s="138" t="s">
        <v>1561</v>
      </c>
      <c r="E2746" s="138" t="s">
        <v>1214</v>
      </c>
      <c r="F2746" s="138"/>
      <c r="G2746" s="138"/>
      <c r="H2746" s="138"/>
      <c r="I2746" s="138" t="s">
        <v>195</v>
      </c>
      <c r="J2746" s="138">
        <v>2030</v>
      </c>
      <c r="K2746" s="139">
        <v>16</v>
      </c>
    </row>
    <row r="2747" spans="1:11" x14ac:dyDescent="0.25">
      <c r="A2747" s="138" t="s">
        <v>1546</v>
      </c>
      <c r="B2747" s="138" t="s">
        <v>1547</v>
      </c>
      <c r="C2747" s="138" t="s">
        <v>1377</v>
      </c>
      <c r="D2747" s="138" t="s">
        <v>1561</v>
      </c>
      <c r="E2747" s="138" t="s">
        <v>1214</v>
      </c>
      <c r="F2747" s="138"/>
      <c r="G2747" s="138"/>
      <c r="H2747" s="138"/>
      <c r="I2747" s="138" t="s">
        <v>195</v>
      </c>
      <c r="J2747" s="138">
        <v>2040</v>
      </c>
      <c r="K2747" s="139">
        <v>16</v>
      </c>
    </row>
    <row r="2748" spans="1:11" x14ac:dyDescent="0.25">
      <c r="A2748" s="138" t="s">
        <v>1546</v>
      </c>
      <c r="B2748" s="138" t="s">
        <v>1547</v>
      </c>
      <c r="C2748" s="138" t="s">
        <v>1377</v>
      </c>
      <c r="D2748" s="138" t="s">
        <v>1561</v>
      </c>
      <c r="E2748" s="138" t="s">
        <v>1214</v>
      </c>
      <c r="F2748" s="138"/>
      <c r="G2748" s="138"/>
      <c r="H2748" s="138"/>
      <c r="I2748" s="138" t="s">
        <v>195</v>
      </c>
      <c r="J2748" s="138">
        <v>2050</v>
      </c>
      <c r="K2748" s="139">
        <v>16</v>
      </c>
    </row>
    <row r="2749" spans="1:11" x14ac:dyDescent="0.25">
      <c r="A2749" s="138" t="s">
        <v>1546</v>
      </c>
      <c r="B2749" s="138" t="s">
        <v>1547</v>
      </c>
      <c r="C2749" s="138" t="s">
        <v>1377</v>
      </c>
      <c r="D2749" s="138" t="s">
        <v>1562</v>
      </c>
      <c r="E2749" s="138" t="s">
        <v>1541</v>
      </c>
      <c r="F2749" s="138"/>
      <c r="G2749" s="138" t="s">
        <v>1446</v>
      </c>
      <c r="H2749" s="138" t="s">
        <v>1557</v>
      </c>
      <c r="I2749" s="138" t="s">
        <v>990</v>
      </c>
      <c r="J2749" s="138">
        <v>2020</v>
      </c>
      <c r="K2749" s="139">
        <v>0.75</v>
      </c>
    </row>
    <row r="2750" spans="1:11" x14ac:dyDescent="0.25">
      <c r="A2750" s="138" t="s">
        <v>1546</v>
      </c>
      <c r="B2750" s="138" t="s">
        <v>1547</v>
      </c>
      <c r="C2750" s="138" t="s">
        <v>1377</v>
      </c>
      <c r="D2750" s="138" t="s">
        <v>1562</v>
      </c>
      <c r="E2750" s="138" t="s">
        <v>1541</v>
      </c>
      <c r="F2750" s="138"/>
      <c r="G2750" s="138" t="s">
        <v>1446</v>
      </c>
      <c r="H2750" s="138" t="s">
        <v>1557</v>
      </c>
      <c r="I2750" s="138" t="s">
        <v>990</v>
      </c>
      <c r="J2750" s="138">
        <v>2050</v>
      </c>
      <c r="K2750" s="139">
        <v>0.75</v>
      </c>
    </row>
    <row r="2751" spans="1:11" x14ac:dyDescent="0.25">
      <c r="A2751" s="138" t="s">
        <v>1546</v>
      </c>
      <c r="B2751" s="138" t="s">
        <v>1547</v>
      </c>
      <c r="C2751" s="138" t="s">
        <v>1377</v>
      </c>
      <c r="D2751" s="138" t="s">
        <v>1562</v>
      </c>
      <c r="E2751" s="138" t="s">
        <v>1541</v>
      </c>
      <c r="F2751" s="138"/>
      <c r="G2751" s="138" t="s">
        <v>1446</v>
      </c>
      <c r="H2751" s="138" t="s">
        <v>1557</v>
      </c>
      <c r="I2751" s="138" t="s">
        <v>991</v>
      </c>
      <c r="J2751" s="138">
        <v>2020</v>
      </c>
      <c r="K2751" s="139">
        <v>1.25</v>
      </c>
    </row>
    <row r="2752" spans="1:11" x14ac:dyDescent="0.25">
      <c r="A2752" s="138" t="s">
        <v>1546</v>
      </c>
      <c r="B2752" s="138" t="s">
        <v>1547</v>
      </c>
      <c r="C2752" s="138" t="s">
        <v>1377</v>
      </c>
      <c r="D2752" s="138" t="s">
        <v>1562</v>
      </c>
      <c r="E2752" s="138" t="s">
        <v>1541</v>
      </c>
      <c r="F2752" s="138"/>
      <c r="G2752" s="138" t="s">
        <v>1446</v>
      </c>
      <c r="H2752" s="138" t="s">
        <v>1557</v>
      </c>
      <c r="I2752" s="138" t="s">
        <v>991</v>
      </c>
      <c r="J2752" s="138">
        <v>2050</v>
      </c>
      <c r="K2752" s="139">
        <v>1.25</v>
      </c>
    </row>
    <row r="2753" spans="1:11" x14ac:dyDescent="0.25">
      <c r="A2753" s="138" t="s">
        <v>1546</v>
      </c>
      <c r="B2753" s="138" t="s">
        <v>1547</v>
      </c>
      <c r="C2753" s="138" t="s">
        <v>1377</v>
      </c>
      <c r="D2753" s="138" t="s">
        <v>1562</v>
      </c>
      <c r="E2753" s="138" t="s">
        <v>1541</v>
      </c>
      <c r="F2753" s="138"/>
      <c r="G2753" s="138" t="s">
        <v>1446</v>
      </c>
      <c r="H2753" s="138" t="s">
        <v>1557</v>
      </c>
      <c r="I2753" s="138" t="s">
        <v>195</v>
      </c>
      <c r="J2753" s="138">
        <v>2015</v>
      </c>
      <c r="K2753" s="139">
        <v>1.2</v>
      </c>
    </row>
    <row r="2754" spans="1:11" x14ac:dyDescent="0.25">
      <c r="A2754" s="138" t="s">
        <v>1546</v>
      </c>
      <c r="B2754" s="138" t="s">
        <v>1547</v>
      </c>
      <c r="C2754" s="138" t="s">
        <v>1377</v>
      </c>
      <c r="D2754" s="138" t="s">
        <v>1562</v>
      </c>
      <c r="E2754" s="138" t="s">
        <v>1541</v>
      </c>
      <c r="F2754" s="138"/>
      <c r="G2754" s="138" t="s">
        <v>1446</v>
      </c>
      <c r="H2754" s="138" t="s">
        <v>1557</v>
      </c>
      <c r="I2754" s="138" t="s">
        <v>195</v>
      </c>
      <c r="J2754" s="138">
        <v>2020</v>
      </c>
      <c r="K2754" s="139">
        <v>0.96</v>
      </c>
    </row>
    <row r="2755" spans="1:11" x14ac:dyDescent="0.25">
      <c r="A2755" s="138" t="s">
        <v>1546</v>
      </c>
      <c r="B2755" s="138" t="s">
        <v>1547</v>
      </c>
      <c r="C2755" s="138" t="s">
        <v>1377</v>
      </c>
      <c r="D2755" s="138" t="s">
        <v>1562</v>
      </c>
      <c r="E2755" s="138" t="s">
        <v>1541</v>
      </c>
      <c r="F2755" s="138"/>
      <c r="G2755" s="138" t="s">
        <v>1446</v>
      </c>
      <c r="H2755" s="138" t="s">
        <v>1557</v>
      </c>
      <c r="I2755" s="138" t="s">
        <v>195</v>
      </c>
      <c r="J2755" s="138">
        <v>2030</v>
      </c>
      <c r="K2755" s="139">
        <v>0.6</v>
      </c>
    </row>
    <row r="2756" spans="1:11" x14ac:dyDescent="0.25">
      <c r="A2756" s="138" t="s">
        <v>1546</v>
      </c>
      <c r="B2756" s="138" t="s">
        <v>1547</v>
      </c>
      <c r="C2756" s="138" t="s">
        <v>1377</v>
      </c>
      <c r="D2756" s="138" t="s">
        <v>1562</v>
      </c>
      <c r="E2756" s="138" t="s">
        <v>1541</v>
      </c>
      <c r="F2756" s="138"/>
      <c r="G2756" s="138" t="s">
        <v>1446</v>
      </c>
      <c r="H2756" s="138" t="s">
        <v>1557</v>
      </c>
      <c r="I2756" s="138" t="s">
        <v>195</v>
      </c>
      <c r="J2756" s="138">
        <v>2040</v>
      </c>
      <c r="K2756" s="139">
        <v>0.45</v>
      </c>
    </row>
    <row r="2757" spans="1:11" x14ac:dyDescent="0.25">
      <c r="A2757" s="138" t="s">
        <v>1546</v>
      </c>
      <c r="B2757" s="138" t="s">
        <v>1547</v>
      </c>
      <c r="C2757" s="138" t="s">
        <v>1377</v>
      </c>
      <c r="D2757" s="138" t="s">
        <v>1562</v>
      </c>
      <c r="E2757" s="138" t="s">
        <v>1541</v>
      </c>
      <c r="F2757" s="138"/>
      <c r="G2757" s="138" t="s">
        <v>1446</v>
      </c>
      <c r="H2757" s="138" t="s">
        <v>1557</v>
      </c>
      <c r="I2757" s="138" t="s">
        <v>195</v>
      </c>
      <c r="J2757" s="138">
        <v>2050</v>
      </c>
      <c r="K2757" s="139">
        <v>0.36</v>
      </c>
    </row>
    <row r="2758" spans="1:11" x14ac:dyDescent="0.25">
      <c r="A2758" s="138" t="s">
        <v>1546</v>
      </c>
      <c r="B2758" s="138" t="s">
        <v>1547</v>
      </c>
      <c r="C2758" s="138" t="s">
        <v>1377</v>
      </c>
      <c r="D2758" s="138" t="s">
        <v>1558</v>
      </c>
      <c r="E2758" s="138" t="s">
        <v>1541</v>
      </c>
      <c r="F2758" s="138"/>
      <c r="G2758" s="138"/>
      <c r="H2758" s="138"/>
      <c r="I2758" s="138" t="s">
        <v>195</v>
      </c>
      <c r="J2758" s="138">
        <v>2015</v>
      </c>
      <c r="K2758" s="139" t="s">
        <v>1549</v>
      </c>
    </row>
    <row r="2759" spans="1:11" x14ac:dyDescent="0.25">
      <c r="A2759" s="138" t="s">
        <v>1546</v>
      </c>
      <c r="B2759" s="138" t="s">
        <v>1547</v>
      </c>
      <c r="C2759" s="138" t="s">
        <v>1377</v>
      </c>
      <c r="D2759" s="138" t="s">
        <v>1558</v>
      </c>
      <c r="E2759" s="138" t="s">
        <v>1541</v>
      </c>
      <c r="F2759" s="138"/>
      <c r="G2759" s="138"/>
      <c r="H2759" s="138"/>
      <c r="I2759" s="138" t="s">
        <v>195</v>
      </c>
      <c r="J2759" s="138">
        <v>2020</v>
      </c>
      <c r="K2759" s="139">
        <v>0</v>
      </c>
    </row>
    <row r="2760" spans="1:11" x14ac:dyDescent="0.25">
      <c r="A2760" s="138" t="s">
        <v>1546</v>
      </c>
      <c r="B2760" s="138" t="s">
        <v>1547</v>
      </c>
      <c r="C2760" s="138" t="s">
        <v>1377</v>
      </c>
      <c r="D2760" s="138" t="s">
        <v>1558</v>
      </c>
      <c r="E2760" s="138" t="s">
        <v>1541</v>
      </c>
      <c r="F2760" s="138"/>
      <c r="G2760" s="138"/>
      <c r="H2760" s="138"/>
      <c r="I2760" s="138" t="s">
        <v>195</v>
      </c>
      <c r="J2760" s="138">
        <v>2030</v>
      </c>
      <c r="K2760" s="139">
        <v>0</v>
      </c>
    </row>
    <row r="2761" spans="1:11" x14ac:dyDescent="0.25">
      <c r="A2761" s="138" t="s">
        <v>1546</v>
      </c>
      <c r="B2761" s="138" t="s">
        <v>1547</v>
      </c>
      <c r="C2761" s="138" t="s">
        <v>1377</v>
      </c>
      <c r="D2761" s="138" t="s">
        <v>1558</v>
      </c>
      <c r="E2761" s="138" t="s">
        <v>1541</v>
      </c>
      <c r="F2761" s="138"/>
      <c r="G2761" s="138"/>
      <c r="H2761" s="138"/>
      <c r="I2761" s="138" t="s">
        <v>195</v>
      </c>
      <c r="J2761" s="138">
        <v>2040</v>
      </c>
      <c r="K2761" s="139">
        <v>0</v>
      </c>
    </row>
    <row r="2762" spans="1:11" x14ac:dyDescent="0.25">
      <c r="A2762" s="138" t="s">
        <v>1546</v>
      </c>
      <c r="B2762" s="138" t="s">
        <v>1547</v>
      </c>
      <c r="C2762" s="138" t="s">
        <v>1377</v>
      </c>
      <c r="D2762" s="138" t="s">
        <v>1558</v>
      </c>
      <c r="E2762" s="138" t="s">
        <v>1541</v>
      </c>
      <c r="F2762" s="138"/>
      <c r="G2762" s="138"/>
      <c r="H2762" s="138"/>
      <c r="I2762" s="138" t="s">
        <v>195</v>
      </c>
      <c r="J2762" s="138">
        <v>2050</v>
      </c>
      <c r="K2762" s="139">
        <v>0</v>
      </c>
    </row>
    <row r="2763" spans="1:11" x14ac:dyDescent="0.25">
      <c r="A2763" s="138" t="s">
        <v>1546</v>
      </c>
      <c r="B2763" s="138" t="s">
        <v>1547</v>
      </c>
      <c r="C2763" s="138" t="s">
        <v>1377</v>
      </c>
      <c r="D2763" s="138" t="s">
        <v>1563</v>
      </c>
      <c r="E2763" s="138" t="s">
        <v>1541</v>
      </c>
      <c r="F2763" s="138"/>
      <c r="G2763" s="138" t="s">
        <v>1555</v>
      </c>
      <c r="H2763" s="138">
        <v>6</v>
      </c>
      <c r="I2763" s="138" t="s">
        <v>990</v>
      </c>
      <c r="J2763" s="138">
        <v>2020</v>
      </c>
      <c r="K2763" s="139">
        <v>0.75</v>
      </c>
    </row>
    <row r="2764" spans="1:11" x14ac:dyDescent="0.25">
      <c r="A2764" s="138" t="s">
        <v>1546</v>
      </c>
      <c r="B2764" s="138" t="s">
        <v>1547</v>
      </c>
      <c r="C2764" s="138" t="s">
        <v>1377</v>
      </c>
      <c r="D2764" s="138" t="s">
        <v>1563</v>
      </c>
      <c r="E2764" s="138" t="s">
        <v>1541</v>
      </c>
      <c r="F2764" s="138"/>
      <c r="G2764" s="138" t="s">
        <v>1555</v>
      </c>
      <c r="H2764" s="138">
        <v>6</v>
      </c>
      <c r="I2764" s="138" t="s">
        <v>990</v>
      </c>
      <c r="J2764" s="138">
        <v>2050</v>
      </c>
      <c r="K2764" s="139">
        <v>0.75</v>
      </c>
    </row>
    <row r="2765" spans="1:11" x14ac:dyDescent="0.25">
      <c r="A2765" s="138" t="s">
        <v>1546</v>
      </c>
      <c r="B2765" s="138" t="s">
        <v>1547</v>
      </c>
      <c r="C2765" s="138" t="s">
        <v>1377</v>
      </c>
      <c r="D2765" s="138" t="s">
        <v>1563</v>
      </c>
      <c r="E2765" s="138" t="s">
        <v>1541</v>
      </c>
      <c r="F2765" s="138"/>
      <c r="G2765" s="138" t="s">
        <v>1555</v>
      </c>
      <c r="H2765" s="138">
        <v>6</v>
      </c>
      <c r="I2765" s="138" t="s">
        <v>991</v>
      </c>
      <c r="J2765" s="138">
        <v>2020</v>
      </c>
      <c r="K2765" s="139">
        <v>1.25</v>
      </c>
    </row>
    <row r="2766" spans="1:11" x14ac:dyDescent="0.25">
      <c r="A2766" s="138" t="s">
        <v>1546</v>
      </c>
      <c r="B2766" s="138" t="s">
        <v>1547</v>
      </c>
      <c r="C2766" s="138" t="s">
        <v>1377</v>
      </c>
      <c r="D2766" s="138" t="s">
        <v>1563</v>
      </c>
      <c r="E2766" s="138" t="s">
        <v>1541</v>
      </c>
      <c r="F2766" s="138"/>
      <c r="G2766" s="138" t="s">
        <v>1555</v>
      </c>
      <c r="H2766" s="138">
        <v>6</v>
      </c>
      <c r="I2766" s="138" t="s">
        <v>991</v>
      </c>
      <c r="J2766" s="138">
        <v>2050</v>
      </c>
      <c r="K2766" s="139">
        <v>1.25</v>
      </c>
    </row>
    <row r="2767" spans="1:11" x14ac:dyDescent="0.25">
      <c r="A2767" s="138" t="s">
        <v>1546</v>
      </c>
      <c r="B2767" s="138" t="s">
        <v>1547</v>
      </c>
      <c r="C2767" s="138" t="s">
        <v>1377</v>
      </c>
      <c r="D2767" s="138" t="s">
        <v>1563</v>
      </c>
      <c r="E2767" s="138" t="s">
        <v>1541</v>
      </c>
      <c r="F2767" s="138"/>
      <c r="G2767" s="138" t="s">
        <v>1555</v>
      </c>
      <c r="H2767" s="138">
        <v>6</v>
      </c>
      <c r="I2767" s="138" t="s">
        <v>195</v>
      </c>
      <c r="J2767" s="138">
        <v>2015</v>
      </c>
      <c r="K2767" s="139">
        <v>1.2E-2</v>
      </c>
    </row>
    <row r="2768" spans="1:11" x14ac:dyDescent="0.25">
      <c r="A2768" s="138" t="s">
        <v>1546</v>
      </c>
      <c r="B2768" s="138" t="s">
        <v>1547</v>
      </c>
      <c r="C2768" s="138" t="s">
        <v>1377</v>
      </c>
      <c r="D2768" s="138" t="s">
        <v>1563</v>
      </c>
      <c r="E2768" s="138" t="s">
        <v>1541</v>
      </c>
      <c r="F2768" s="138"/>
      <c r="G2768" s="138" t="s">
        <v>1555</v>
      </c>
      <c r="H2768" s="138">
        <v>6</v>
      </c>
      <c r="I2768" s="138" t="s">
        <v>195</v>
      </c>
      <c r="J2768" s="138">
        <v>2020</v>
      </c>
      <c r="K2768" s="139">
        <v>1.2E-2</v>
      </c>
    </row>
    <row r="2769" spans="1:11" x14ac:dyDescent="0.25">
      <c r="A2769" s="138" t="s">
        <v>1546</v>
      </c>
      <c r="B2769" s="138" t="s">
        <v>1547</v>
      </c>
      <c r="C2769" s="138" t="s">
        <v>1377</v>
      </c>
      <c r="D2769" s="138" t="s">
        <v>1563</v>
      </c>
      <c r="E2769" s="138" t="s">
        <v>1541</v>
      </c>
      <c r="F2769" s="138"/>
      <c r="G2769" s="138" t="s">
        <v>1555</v>
      </c>
      <c r="H2769" s="138">
        <v>6</v>
      </c>
      <c r="I2769" s="138" t="s">
        <v>195</v>
      </c>
      <c r="J2769" s="138">
        <v>2030</v>
      </c>
      <c r="K2769" s="139">
        <v>1.2E-2</v>
      </c>
    </row>
    <row r="2770" spans="1:11" x14ac:dyDescent="0.25">
      <c r="A2770" s="138" t="s">
        <v>1546</v>
      </c>
      <c r="B2770" s="138" t="s">
        <v>1547</v>
      </c>
      <c r="C2770" s="138" t="s">
        <v>1377</v>
      </c>
      <c r="D2770" s="138" t="s">
        <v>1563</v>
      </c>
      <c r="E2770" s="138" t="s">
        <v>1541</v>
      </c>
      <c r="F2770" s="138"/>
      <c r="G2770" s="138" t="s">
        <v>1555</v>
      </c>
      <c r="H2770" s="138">
        <v>6</v>
      </c>
      <c r="I2770" s="138" t="s">
        <v>195</v>
      </c>
      <c r="J2770" s="138">
        <v>2040</v>
      </c>
      <c r="K2770" s="139">
        <v>1.2E-2</v>
      </c>
    </row>
    <row r="2771" spans="1:11" x14ac:dyDescent="0.25">
      <c r="A2771" s="138" t="s">
        <v>1546</v>
      </c>
      <c r="B2771" s="138" t="s">
        <v>1547</v>
      </c>
      <c r="C2771" s="138" t="s">
        <v>1377</v>
      </c>
      <c r="D2771" s="138" t="s">
        <v>1563</v>
      </c>
      <c r="E2771" s="138" t="s">
        <v>1541</v>
      </c>
      <c r="F2771" s="138"/>
      <c r="G2771" s="138" t="s">
        <v>1555</v>
      </c>
      <c r="H2771" s="138">
        <v>6</v>
      </c>
      <c r="I2771" s="138" t="s">
        <v>195</v>
      </c>
      <c r="J2771" s="138">
        <v>2050</v>
      </c>
      <c r="K2771" s="139">
        <v>1.2E-2</v>
      </c>
    </row>
    <row r="2772" spans="1:11" x14ac:dyDescent="0.25">
      <c r="A2772" s="138" t="s">
        <v>1564</v>
      </c>
      <c r="B2772" s="138" t="s">
        <v>1565</v>
      </c>
      <c r="C2772" s="138" t="s">
        <v>196</v>
      </c>
      <c r="D2772" s="138" t="s">
        <v>201</v>
      </c>
      <c r="E2772" s="138" t="s">
        <v>203</v>
      </c>
      <c r="F2772" s="138"/>
      <c r="G2772" s="138"/>
      <c r="H2772" s="138"/>
      <c r="I2772" s="138" t="s">
        <v>195</v>
      </c>
      <c r="J2772" s="138">
        <v>2015</v>
      </c>
      <c r="K2772" s="139">
        <v>2</v>
      </c>
    </row>
    <row r="2773" spans="1:11" x14ac:dyDescent="0.25">
      <c r="A2773" s="138" t="s">
        <v>1564</v>
      </c>
      <c r="B2773" s="138" t="s">
        <v>1565</v>
      </c>
      <c r="C2773" s="138" t="s">
        <v>196</v>
      </c>
      <c r="D2773" s="138" t="s">
        <v>201</v>
      </c>
      <c r="E2773" s="138" t="s">
        <v>203</v>
      </c>
      <c r="F2773" s="138"/>
      <c r="G2773" s="138"/>
      <c r="H2773" s="138"/>
      <c r="I2773" s="138" t="s">
        <v>195</v>
      </c>
      <c r="J2773" s="138">
        <v>2020</v>
      </c>
      <c r="K2773" s="139">
        <v>2</v>
      </c>
    </row>
    <row r="2774" spans="1:11" x14ac:dyDescent="0.25">
      <c r="A2774" s="138" t="s">
        <v>1564</v>
      </c>
      <c r="B2774" s="138" t="s">
        <v>1565</v>
      </c>
      <c r="C2774" s="138" t="s">
        <v>196</v>
      </c>
      <c r="D2774" s="138" t="s">
        <v>201</v>
      </c>
      <c r="E2774" s="138" t="s">
        <v>203</v>
      </c>
      <c r="F2774" s="138"/>
      <c r="G2774" s="138"/>
      <c r="H2774" s="138"/>
      <c r="I2774" s="138" t="s">
        <v>195</v>
      </c>
      <c r="J2774" s="138">
        <v>2030</v>
      </c>
      <c r="K2774" s="139">
        <v>2</v>
      </c>
    </row>
    <row r="2775" spans="1:11" x14ac:dyDescent="0.25">
      <c r="A2775" s="138" t="s">
        <v>1564</v>
      </c>
      <c r="B2775" s="138" t="s">
        <v>1565</v>
      </c>
      <c r="C2775" s="138" t="s">
        <v>196</v>
      </c>
      <c r="D2775" s="138" t="s">
        <v>201</v>
      </c>
      <c r="E2775" s="138" t="s">
        <v>203</v>
      </c>
      <c r="F2775" s="138"/>
      <c r="G2775" s="138"/>
      <c r="H2775" s="138"/>
      <c r="I2775" s="138" t="s">
        <v>195</v>
      </c>
      <c r="J2775" s="138">
        <v>2040</v>
      </c>
      <c r="K2775" s="139">
        <v>2</v>
      </c>
    </row>
    <row r="2776" spans="1:11" x14ac:dyDescent="0.25">
      <c r="A2776" s="138" t="s">
        <v>1564</v>
      </c>
      <c r="B2776" s="138" t="s">
        <v>1565</v>
      </c>
      <c r="C2776" s="138" t="s">
        <v>196</v>
      </c>
      <c r="D2776" s="138" t="s">
        <v>201</v>
      </c>
      <c r="E2776" s="138" t="s">
        <v>203</v>
      </c>
      <c r="F2776" s="138"/>
      <c r="G2776" s="138"/>
      <c r="H2776" s="138"/>
      <c r="I2776" s="138" t="s">
        <v>195</v>
      </c>
      <c r="J2776" s="138">
        <v>2050</v>
      </c>
      <c r="K2776" s="139">
        <v>2</v>
      </c>
    </row>
    <row r="2777" spans="1:11" x14ac:dyDescent="0.25">
      <c r="A2777" s="138" t="s">
        <v>1564</v>
      </c>
      <c r="B2777" s="138" t="s">
        <v>1565</v>
      </c>
      <c r="C2777" s="138" t="s">
        <v>196</v>
      </c>
      <c r="D2777" s="138" t="s">
        <v>1566</v>
      </c>
      <c r="E2777" s="138" t="s">
        <v>1354</v>
      </c>
      <c r="F2777" s="138"/>
      <c r="G2777" s="138" t="s">
        <v>211</v>
      </c>
      <c r="H2777" s="138">
        <v>1</v>
      </c>
      <c r="I2777" s="138" t="s">
        <v>990</v>
      </c>
      <c r="J2777" s="138">
        <v>2020</v>
      </c>
      <c r="K2777" s="139">
        <v>0.8</v>
      </c>
    </row>
    <row r="2778" spans="1:11" x14ac:dyDescent="0.25">
      <c r="A2778" s="138" t="s">
        <v>1564</v>
      </c>
      <c r="B2778" s="138" t="s">
        <v>1565</v>
      </c>
      <c r="C2778" s="138" t="s">
        <v>196</v>
      </c>
      <c r="D2778" s="138" t="s">
        <v>1566</v>
      </c>
      <c r="E2778" s="138" t="s">
        <v>1354</v>
      </c>
      <c r="F2778" s="138"/>
      <c r="G2778" s="138" t="s">
        <v>211</v>
      </c>
      <c r="H2778" s="138">
        <v>1</v>
      </c>
      <c r="I2778" s="138" t="s">
        <v>990</v>
      </c>
      <c r="J2778" s="138">
        <v>2050</v>
      </c>
      <c r="K2778" s="139">
        <v>0.8</v>
      </c>
    </row>
    <row r="2779" spans="1:11" x14ac:dyDescent="0.25">
      <c r="A2779" s="138" t="s">
        <v>1564</v>
      </c>
      <c r="B2779" s="138" t="s">
        <v>1565</v>
      </c>
      <c r="C2779" s="138" t="s">
        <v>196</v>
      </c>
      <c r="D2779" s="138" t="s">
        <v>1566</v>
      </c>
      <c r="E2779" s="138" t="s">
        <v>1354</v>
      </c>
      <c r="F2779" s="138"/>
      <c r="G2779" s="138" t="s">
        <v>211</v>
      </c>
      <c r="H2779" s="138">
        <v>1</v>
      </c>
      <c r="I2779" s="138" t="s">
        <v>991</v>
      </c>
      <c r="J2779" s="138">
        <v>2020</v>
      </c>
      <c r="K2779" s="139">
        <v>1.2</v>
      </c>
    </row>
    <row r="2780" spans="1:11" x14ac:dyDescent="0.25">
      <c r="A2780" s="138" t="s">
        <v>1564</v>
      </c>
      <c r="B2780" s="138" t="s">
        <v>1565</v>
      </c>
      <c r="C2780" s="138" t="s">
        <v>196</v>
      </c>
      <c r="D2780" s="138" t="s">
        <v>1566</v>
      </c>
      <c r="E2780" s="138" t="s">
        <v>1354</v>
      </c>
      <c r="F2780" s="138"/>
      <c r="G2780" s="138" t="s">
        <v>211</v>
      </c>
      <c r="H2780" s="138">
        <v>1</v>
      </c>
      <c r="I2780" s="138" t="s">
        <v>991</v>
      </c>
      <c r="J2780" s="138">
        <v>2050</v>
      </c>
      <c r="K2780" s="139">
        <v>1.2</v>
      </c>
    </row>
    <row r="2781" spans="1:11" x14ac:dyDescent="0.25">
      <c r="A2781" s="138" t="s">
        <v>1564</v>
      </c>
      <c r="B2781" s="138" t="s">
        <v>1565</v>
      </c>
      <c r="C2781" s="138" t="s">
        <v>196</v>
      </c>
      <c r="D2781" s="138" t="s">
        <v>1566</v>
      </c>
      <c r="E2781" s="138" t="s">
        <v>1354</v>
      </c>
      <c r="F2781" s="138"/>
      <c r="G2781" s="138" t="s">
        <v>211</v>
      </c>
      <c r="H2781" s="138">
        <v>1</v>
      </c>
      <c r="I2781" s="138" t="s">
        <v>195</v>
      </c>
      <c r="J2781" s="138">
        <v>2015</v>
      </c>
      <c r="K2781" s="139">
        <v>0.04</v>
      </c>
    </row>
    <row r="2782" spans="1:11" x14ac:dyDescent="0.25">
      <c r="A2782" s="138" t="s">
        <v>1564</v>
      </c>
      <c r="B2782" s="138" t="s">
        <v>1565</v>
      </c>
      <c r="C2782" s="138" t="s">
        <v>196</v>
      </c>
      <c r="D2782" s="138" t="s">
        <v>1566</v>
      </c>
      <c r="E2782" s="138" t="s">
        <v>1354</v>
      </c>
      <c r="F2782" s="138"/>
      <c r="G2782" s="138" t="s">
        <v>211</v>
      </c>
      <c r="H2782" s="138">
        <v>1</v>
      </c>
      <c r="I2782" s="138" t="s">
        <v>195</v>
      </c>
      <c r="J2782" s="138">
        <v>2020</v>
      </c>
      <c r="K2782" s="139">
        <v>0.04</v>
      </c>
    </row>
    <row r="2783" spans="1:11" x14ac:dyDescent="0.25">
      <c r="A2783" s="138" t="s">
        <v>1564</v>
      </c>
      <c r="B2783" s="138" t="s">
        <v>1565</v>
      </c>
      <c r="C2783" s="138" t="s">
        <v>196</v>
      </c>
      <c r="D2783" s="138" t="s">
        <v>1566</v>
      </c>
      <c r="E2783" s="138" t="s">
        <v>1354</v>
      </c>
      <c r="F2783" s="138"/>
      <c r="G2783" s="138" t="s">
        <v>211</v>
      </c>
      <c r="H2783" s="138">
        <v>1</v>
      </c>
      <c r="I2783" s="138" t="s">
        <v>195</v>
      </c>
      <c r="J2783" s="138">
        <v>2030</v>
      </c>
      <c r="K2783" s="139">
        <v>0.05</v>
      </c>
    </row>
    <row r="2784" spans="1:11" x14ac:dyDescent="0.25">
      <c r="A2784" s="138" t="s">
        <v>1564</v>
      </c>
      <c r="B2784" s="138" t="s">
        <v>1565</v>
      </c>
      <c r="C2784" s="138" t="s">
        <v>196</v>
      </c>
      <c r="D2784" s="138" t="s">
        <v>1566</v>
      </c>
      <c r="E2784" s="138" t="s">
        <v>1354</v>
      </c>
      <c r="F2784" s="138"/>
      <c r="G2784" s="138" t="s">
        <v>211</v>
      </c>
      <c r="H2784" s="138">
        <v>1</v>
      </c>
      <c r="I2784" s="138" t="s">
        <v>195</v>
      </c>
      <c r="J2784" s="138">
        <v>2040</v>
      </c>
      <c r="K2784" s="139">
        <v>0.05</v>
      </c>
    </row>
    <row r="2785" spans="1:11" x14ac:dyDescent="0.25">
      <c r="A2785" s="138" t="s">
        <v>1564</v>
      </c>
      <c r="B2785" s="138" t="s">
        <v>1565</v>
      </c>
      <c r="C2785" s="138" t="s">
        <v>196</v>
      </c>
      <c r="D2785" s="138" t="s">
        <v>1566</v>
      </c>
      <c r="E2785" s="138" t="s">
        <v>1354</v>
      </c>
      <c r="F2785" s="138"/>
      <c r="G2785" s="138" t="s">
        <v>211</v>
      </c>
      <c r="H2785" s="138">
        <v>1</v>
      </c>
      <c r="I2785" s="138" t="s">
        <v>195</v>
      </c>
      <c r="J2785" s="138">
        <v>2050</v>
      </c>
      <c r="K2785" s="139">
        <v>0.06</v>
      </c>
    </row>
    <row r="2786" spans="1:11" x14ac:dyDescent="0.25">
      <c r="A2786" s="138" t="s">
        <v>1564</v>
      </c>
      <c r="B2786" s="138" t="s">
        <v>1565</v>
      </c>
      <c r="C2786" s="138" t="s">
        <v>196</v>
      </c>
      <c r="D2786" s="138" t="s">
        <v>1567</v>
      </c>
      <c r="E2786" s="138" t="s">
        <v>1354</v>
      </c>
      <c r="F2786" s="138"/>
      <c r="G2786" s="138" t="s">
        <v>211</v>
      </c>
      <c r="H2786" s="138">
        <v>1</v>
      </c>
      <c r="I2786" s="138" t="s">
        <v>990</v>
      </c>
      <c r="J2786" s="138">
        <v>2020</v>
      </c>
      <c r="K2786" s="139">
        <v>0.8</v>
      </c>
    </row>
    <row r="2787" spans="1:11" x14ac:dyDescent="0.25">
      <c r="A2787" s="138" t="s">
        <v>1564</v>
      </c>
      <c r="B2787" s="138" t="s">
        <v>1565</v>
      </c>
      <c r="C2787" s="138" t="s">
        <v>196</v>
      </c>
      <c r="D2787" s="138" t="s">
        <v>1567</v>
      </c>
      <c r="E2787" s="138" t="s">
        <v>1354</v>
      </c>
      <c r="F2787" s="138"/>
      <c r="G2787" s="138" t="s">
        <v>211</v>
      </c>
      <c r="H2787" s="138">
        <v>1</v>
      </c>
      <c r="I2787" s="138" t="s">
        <v>990</v>
      </c>
      <c r="J2787" s="138">
        <v>2050</v>
      </c>
      <c r="K2787" s="139">
        <v>0.8</v>
      </c>
    </row>
    <row r="2788" spans="1:11" x14ac:dyDescent="0.25">
      <c r="A2788" s="138" t="s">
        <v>1564</v>
      </c>
      <c r="B2788" s="138" t="s">
        <v>1565</v>
      </c>
      <c r="C2788" s="138" t="s">
        <v>196</v>
      </c>
      <c r="D2788" s="138" t="s">
        <v>1567</v>
      </c>
      <c r="E2788" s="138" t="s">
        <v>1354</v>
      </c>
      <c r="F2788" s="138"/>
      <c r="G2788" s="138" t="s">
        <v>211</v>
      </c>
      <c r="H2788" s="138">
        <v>1</v>
      </c>
      <c r="I2788" s="138" t="s">
        <v>991</v>
      </c>
      <c r="J2788" s="138">
        <v>2020</v>
      </c>
      <c r="K2788" s="139">
        <v>1.2</v>
      </c>
    </row>
    <row r="2789" spans="1:11" x14ac:dyDescent="0.25">
      <c r="A2789" s="138" t="s">
        <v>1564</v>
      </c>
      <c r="B2789" s="138" t="s">
        <v>1565</v>
      </c>
      <c r="C2789" s="138" t="s">
        <v>196</v>
      </c>
      <c r="D2789" s="138" t="s">
        <v>1567</v>
      </c>
      <c r="E2789" s="138" t="s">
        <v>1354</v>
      </c>
      <c r="F2789" s="138"/>
      <c r="G2789" s="138" t="s">
        <v>211</v>
      </c>
      <c r="H2789" s="138">
        <v>1</v>
      </c>
      <c r="I2789" s="138" t="s">
        <v>991</v>
      </c>
      <c r="J2789" s="138">
        <v>2050</v>
      </c>
      <c r="K2789" s="139">
        <v>1.2</v>
      </c>
    </row>
    <row r="2790" spans="1:11" x14ac:dyDescent="0.25">
      <c r="A2790" s="138" t="s">
        <v>1564</v>
      </c>
      <c r="B2790" s="138" t="s">
        <v>1565</v>
      </c>
      <c r="C2790" s="138" t="s">
        <v>196</v>
      </c>
      <c r="D2790" s="138" t="s">
        <v>1567</v>
      </c>
      <c r="E2790" s="138" t="s">
        <v>1354</v>
      </c>
      <c r="F2790" s="138"/>
      <c r="G2790" s="138" t="s">
        <v>211</v>
      </c>
      <c r="H2790" s="138">
        <v>1</v>
      </c>
      <c r="I2790" s="138" t="s">
        <v>195</v>
      </c>
      <c r="J2790" s="138">
        <v>2015</v>
      </c>
      <c r="K2790" s="139">
        <v>0.28999999999999998</v>
      </c>
    </row>
    <row r="2791" spans="1:11" x14ac:dyDescent="0.25">
      <c r="A2791" s="138" t="s">
        <v>1564</v>
      </c>
      <c r="B2791" s="138" t="s">
        <v>1565</v>
      </c>
      <c r="C2791" s="138" t="s">
        <v>196</v>
      </c>
      <c r="D2791" s="138" t="s">
        <v>1567</v>
      </c>
      <c r="E2791" s="138" t="s">
        <v>1354</v>
      </c>
      <c r="F2791" s="138"/>
      <c r="G2791" s="138" t="s">
        <v>211</v>
      </c>
      <c r="H2791" s="138">
        <v>1</v>
      </c>
      <c r="I2791" s="138" t="s">
        <v>195</v>
      </c>
      <c r="J2791" s="138">
        <v>2020</v>
      </c>
      <c r="K2791" s="139">
        <v>0.28999999999999998</v>
      </c>
    </row>
    <row r="2792" spans="1:11" x14ac:dyDescent="0.25">
      <c r="A2792" s="138" t="s">
        <v>1564</v>
      </c>
      <c r="B2792" s="138" t="s">
        <v>1565</v>
      </c>
      <c r="C2792" s="138" t="s">
        <v>196</v>
      </c>
      <c r="D2792" s="138" t="s">
        <v>1567</v>
      </c>
      <c r="E2792" s="138" t="s">
        <v>1354</v>
      </c>
      <c r="F2792" s="138"/>
      <c r="G2792" s="138" t="s">
        <v>211</v>
      </c>
      <c r="H2792" s="138">
        <v>1</v>
      </c>
      <c r="I2792" s="138" t="s">
        <v>195</v>
      </c>
      <c r="J2792" s="138">
        <v>2030</v>
      </c>
      <c r="K2792" s="139">
        <v>0.37</v>
      </c>
    </row>
    <row r="2793" spans="1:11" x14ac:dyDescent="0.25">
      <c r="A2793" s="138" t="s">
        <v>1564</v>
      </c>
      <c r="B2793" s="138" t="s">
        <v>1565</v>
      </c>
      <c r="C2793" s="138" t="s">
        <v>196</v>
      </c>
      <c r="D2793" s="138" t="s">
        <v>1567</v>
      </c>
      <c r="E2793" s="138" t="s">
        <v>1354</v>
      </c>
      <c r="F2793" s="138"/>
      <c r="G2793" s="138" t="s">
        <v>211</v>
      </c>
      <c r="H2793" s="138">
        <v>1</v>
      </c>
      <c r="I2793" s="138" t="s">
        <v>195</v>
      </c>
      <c r="J2793" s="138">
        <v>2040</v>
      </c>
      <c r="K2793" s="139">
        <v>0.39</v>
      </c>
    </row>
    <row r="2794" spans="1:11" x14ac:dyDescent="0.25">
      <c r="A2794" s="138" t="s">
        <v>1564</v>
      </c>
      <c r="B2794" s="138" t="s">
        <v>1565</v>
      </c>
      <c r="C2794" s="138" t="s">
        <v>196</v>
      </c>
      <c r="D2794" s="138" t="s">
        <v>1567</v>
      </c>
      <c r="E2794" s="138" t="s">
        <v>1354</v>
      </c>
      <c r="F2794" s="138"/>
      <c r="G2794" s="138" t="s">
        <v>211</v>
      </c>
      <c r="H2794" s="138">
        <v>1</v>
      </c>
      <c r="I2794" s="138" t="s">
        <v>195</v>
      </c>
      <c r="J2794" s="138">
        <v>2050</v>
      </c>
      <c r="K2794" s="139">
        <v>0.4</v>
      </c>
    </row>
    <row r="2795" spans="1:11" x14ac:dyDescent="0.25">
      <c r="A2795" s="138" t="s">
        <v>1564</v>
      </c>
      <c r="B2795" s="138" t="s">
        <v>1565</v>
      </c>
      <c r="C2795" s="138" t="s">
        <v>196</v>
      </c>
      <c r="D2795" s="138" t="s">
        <v>1534</v>
      </c>
      <c r="E2795" s="138" t="s">
        <v>1354</v>
      </c>
      <c r="F2795" s="138"/>
      <c r="G2795" s="138" t="s">
        <v>211</v>
      </c>
      <c r="H2795" s="138">
        <v>1</v>
      </c>
      <c r="I2795" s="138" t="s">
        <v>990</v>
      </c>
      <c r="J2795" s="138">
        <v>2020</v>
      </c>
      <c r="K2795" s="139">
        <v>0.9</v>
      </c>
    </row>
    <row r="2796" spans="1:11" x14ac:dyDescent="0.25">
      <c r="A2796" s="138" t="s">
        <v>1564</v>
      </c>
      <c r="B2796" s="138" t="s">
        <v>1565</v>
      </c>
      <c r="C2796" s="138" t="s">
        <v>196</v>
      </c>
      <c r="D2796" s="138" t="s">
        <v>1534</v>
      </c>
      <c r="E2796" s="138" t="s">
        <v>1354</v>
      </c>
      <c r="F2796" s="138"/>
      <c r="G2796" s="138" t="s">
        <v>211</v>
      </c>
      <c r="H2796" s="138">
        <v>1</v>
      </c>
      <c r="I2796" s="138" t="s">
        <v>990</v>
      </c>
      <c r="J2796" s="138">
        <v>2050</v>
      </c>
      <c r="K2796" s="139">
        <v>0.9</v>
      </c>
    </row>
    <row r="2797" spans="1:11" x14ac:dyDescent="0.25">
      <c r="A2797" s="138" t="s">
        <v>1564</v>
      </c>
      <c r="B2797" s="138" t="s">
        <v>1565</v>
      </c>
      <c r="C2797" s="138" t="s">
        <v>196</v>
      </c>
      <c r="D2797" s="138" t="s">
        <v>1534</v>
      </c>
      <c r="E2797" s="138" t="s">
        <v>1354</v>
      </c>
      <c r="F2797" s="138"/>
      <c r="G2797" s="138" t="s">
        <v>211</v>
      </c>
      <c r="H2797" s="138">
        <v>1</v>
      </c>
      <c r="I2797" s="138" t="s">
        <v>991</v>
      </c>
      <c r="J2797" s="138">
        <v>2020</v>
      </c>
      <c r="K2797" s="139">
        <v>1.5</v>
      </c>
    </row>
    <row r="2798" spans="1:11" x14ac:dyDescent="0.25">
      <c r="A2798" s="138" t="s">
        <v>1564</v>
      </c>
      <c r="B2798" s="138" t="s">
        <v>1565</v>
      </c>
      <c r="C2798" s="138" t="s">
        <v>196</v>
      </c>
      <c r="D2798" s="138" t="s">
        <v>1534</v>
      </c>
      <c r="E2798" s="138" t="s">
        <v>1354</v>
      </c>
      <c r="F2798" s="138"/>
      <c r="G2798" s="138" t="s">
        <v>211</v>
      </c>
      <c r="H2798" s="138">
        <v>1</v>
      </c>
      <c r="I2798" s="138" t="s">
        <v>991</v>
      </c>
      <c r="J2798" s="138">
        <v>2050</v>
      </c>
      <c r="K2798" s="139">
        <v>1.5</v>
      </c>
    </row>
    <row r="2799" spans="1:11" x14ac:dyDescent="0.25">
      <c r="A2799" s="138" t="s">
        <v>1564</v>
      </c>
      <c r="B2799" s="138" t="s">
        <v>1565</v>
      </c>
      <c r="C2799" s="138" t="s">
        <v>196</v>
      </c>
      <c r="D2799" s="138" t="s">
        <v>1534</v>
      </c>
      <c r="E2799" s="138" t="s">
        <v>1354</v>
      </c>
      <c r="F2799" s="138"/>
      <c r="G2799" s="138" t="s">
        <v>211</v>
      </c>
      <c r="H2799" s="138">
        <v>1</v>
      </c>
      <c r="I2799" s="138" t="s">
        <v>195</v>
      </c>
      <c r="J2799" s="138">
        <v>2015</v>
      </c>
      <c r="K2799" s="139">
        <v>1</v>
      </c>
    </row>
    <row r="2800" spans="1:11" x14ac:dyDescent="0.25">
      <c r="A2800" s="138" t="s">
        <v>1564</v>
      </c>
      <c r="B2800" s="138" t="s">
        <v>1565</v>
      </c>
      <c r="C2800" s="138" t="s">
        <v>196</v>
      </c>
      <c r="D2800" s="138" t="s">
        <v>1534</v>
      </c>
      <c r="E2800" s="138" t="s">
        <v>1354</v>
      </c>
      <c r="F2800" s="138"/>
      <c r="G2800" s="138" t="s">
        <v>211</v>
      </c>
      <c r="H2800" s="138">
        <v>1</v>
      </c>
      <c r="I2800" s="138" t="s">
        <v>195</v>
      </c>
      <c r="J2800" s="138">
        <v>2020</v>
      </c>
      <c r="K2800" s="139">
        <v>1</v>
      </c>
    </row>
    <row r="2801" spans="1:11" x14ac:dyDescent="0.25">
      <c r="A2801" s="138" t="s">
        <v>1564</v>
      </c>
      <c r="B2801" s="138" t="s">
        <v>1565</v>
      </c>
      <c r="C2801" s="138" t="s">
        <v>196</v>
      </c>
      <c r="D2801" s="138" t="s">
        <v>1534</v>
      </c>
      <c r="E2801" s="138" t="s">
        <v>1354</v>
      </c>
      <c r="F2801" s="138"/>
      <c r="G2801" s="138" t="s">
        <v>211</v>
      </c>
      <c r="H2801" s="138">
        <v>1</v>
      </c>
      <c r="I2801" s="138" t="s">
        <v>195</v>
      </c>
      <c r="J2801" s="138">
        <v>2030</v>
      </c>
      <c r="K2801" s="139">
        <v>1</v>
      </c>
    </row>
    <row r="2802" spans="1:11" x14ac:dyDescent="0.25">
      <c r="A2802" s="138" t="s">
        <v>1564</v>
      </c>
      <c r="B2802" s="138" t="s">
        <v>1565</v>
      </c>
      <c r="C2802" s="138" t="s">
        <v>196</v>
      </c>
      <c r="D2802" s="138" t="s">
        <v>1534</v>
      </c>
      <c r="E2802" s="138" t="s">
        <v>1354</v>
      </c>
      <c r="F2802" s="138"/>
      <c r="G2802" s="138" t="s">
        <v>211</v>
      </c>
      <c r="H2802" s="138">
        <v>1</v>
      </c>
      <c r="I2802" s="138" t="s">
        <v>195</v>
      </c>
      <c r="J2802" s="138">
        <v>2040</v>
      </c>
      <c r="K2802" s="139">
        <v>1</v>
      </c>
    </row>
    <row r="2803" spans="1:11" x14ac:dyDescent="0.25">
      <c r="A2803" s="138" t="s">
        <v>1564</v>
      </c>
      <c r="B2803" s="138" t="s">
        <v>1565</v>
      </c>
      <c r="C2803" s="138" t="s">
        <v>196</v>
      </c>
      <c r="D2803" s="138" t="s">
        <v>1534</v>
      </c>
      <c r="E2803" s="138" t="s">
        <v>1354</v>
      </c>
      <c r="F2803" s="138"/>
      <c r="G2803" s="138" t="s">
        <v>211</v>
      </c>
      <c r="H2803" s="138">
        <v>1</v>
      </c>
      <c r="I2803" s="138" t="s">
        <v>195</v>
      </c>
      <c r="J2803" s="138">
        <v>2050</v>
      </c>
      <c r="K2803" s="139">
        <v>1</v>
      </c>
    </row>
    <row r="2804" spans="1:11" x14ac:dyDescent="0.25">
      <c r="A2804" s="138" t="s">
        <v>1564</v>
      </c>
      <c r="B2804" s="138" t="s">
        <v>1565</v>
      </c>
      <c r="C2804" s="138" t="s">
        <v>196</v>
      </c>
      <c r="D2804" s="138" t="s">
        <v>1218</v>
      </c>
      <c r="E2804" s="138" t="s">
        <v>1206</v>
      </c>
      <c r="F2804" s="138"/>
      <c r="G2804" s="138"/>
      <c r="H2804" s="138"/>
      <c r="I2804" s="138" t="s">
        <v>195</v>
      </c>
      <c r="J2804" s="138">
        <v>2015</v>
      </c>
      <c r="K2804" s="139">
        <v>4</v>
      </c>
    </row>
    <row r="2805" spans="1:11" x14ac:dyDescent="0.25">
      <c r="A2805" s="138" t="s">
        <v>1564</v>
      </c>
      <c r="B2805" s="138" t="s">
        <v>1565</v>
      </c>
      <c r="C2805" s="138" t="s">
        <v>196</v>
      </c>
      <c r="D2805" s="138" t="s">
        <v>1218</v>
      </c>
      <c r="E2805" s="138" t="s">
        <v>1206</v>
      </c>
      <c r="F2805" s="138"/>
      <c r="G2805" s="138"/>
      <c r="H2805" s="138"/>
      <c r="I2805" s="138" t="s">
        <v>195</v>
      </c>
      <c r="J2805" s="138">
        <v>2020</v>
      </c>
      <c r="K2805" s="139">
        <v>4</v>
      </c>
    </row>
    <row r="2806" spans="1:11" x14ac:dyDescent="0.25">
      <c r="A2806" s="138" t="s">
        <v>1564</v>
      </c>
      <c r="B2806" s="138" t="s">
        <v>1565</v>
      </c>
      <c r="C2806" s="138" t="s">
        <v>196</v>
      </c>
      <c r="D2806" s="138" t="s">
        <v>1218</v>
      </c>
      <c r="E2806" s="138" t="s">
        <v>1206</v>
      </c>
      <c r="F2806" s="138"/>
      <c r="G2806" s="138"/>
      <c r="H2806" s="138"/>
      <c r="I2806" s="138" t="s">
        <v>195</v>
      </c>
      <c r="J2806" s="138">
        <v>2030</v>
      </c>
      <c r="K2806" s="139">
        <v>2</v>
      </c>
    </row>
    <row r="2807" spans="1:11" x14ac:dyDescent="0.25">
      <c r="A2807" s="138" t="s">
        <v>1564</v>
      </c>
      <c r="B2807" s="138" t="s">
        <v>1565</v>
      </c>
      <c r="C2807" s="138" t="s">
        <v>196</v>
      </c>
      <c r="D2807" s="138" t="s">
        <v>1218</v>
      </c>
      <c r="E2807" s="138" t="s">
        <v>1206</v>
      </c>
      <c r="F2807" s="138"/>
      <c r="G2807" s="138"/>
      <c r="H2807" s="138"/>
      <c r="I2807" s="138" t="s">
        <v>195</v>
      </c>
      <c r="J2807" s="138">
        <v>2040</v>
      </c>
      <c r="K2807" s="139">
        <v>0</v>
      </c>
    </row>
    <row r="2808" spans="1:11" x14ac:dyDescent="0.25">
      <c r="A2808" s="138" t="s">
        <v>1564</v>
      </c>
      <c r="B2808" s="138" t="s">
        <v>1565</v>
      </c>
      <c r="C2808" s="138" t="s">
        <v>196</v>
      </c>
      <c r="D2808" s="138" t="s">
        <v>1218</v>
      </c>
      <c r="E2808" s="138" t="s">
        <v>1206</v>
      </c>
      <c r="F2808" s="138"/>
      <c r="G2808" s="138"/>
      <c r="H2808" s="138"/>
      <c r="I2808" s="138" t="s">
        <v>195</v>
      </c>
      <c r="J2808" s="138">
        <v>2050</v>
      </c>
      <c r="K2808" s="139">
        <v>0</v>
      </c>
    </row>
    <row r="2809" spans="1:11" x14ac:dyDescent="0.25">
      <c r="A2809" s="138" t="s">
        <v>1564</v>
      </c>
      <c r="B2809" s="138" t="s">
        <v>1565</v>
      </c>
      <c r="C2809" s="138" t="s">
        <v>196</v>
      </c>
      <c r="D2809" s="138" t="s">
        <v>355</v>
      </c>
      <c r="E2809" s="138" t="s">
        <v>1295</v>
      </c>
      <c r="F2809" s="138"/>
      <c r="G2809" s="138"/>
      <c r="H2809" s="138"/>
      <c r="I2809" s="138" t="s">
        <v>195</v>
      </c>
      <c r="J2809" s="138">
        <v>2015</v>
      </c>
      <c r="K2809" s="139">
        <v>2</v>
      </c>
    </row>
    <row r="2810" spans="1:11" x14ac:dyDescent="0.25">
      <c r="A2810" s="138" t="s">
        <v>1564</v>
      </c>
      <c r="B2810" s="138" t="s">
        <v>1565</v>
      </c>
      <c r="C2810" s="138" t="s">
        <v>196</v>
      </c>
      <c r="D2810" s="138" t="s">
        <v>355</v>
      </c>
      <c r="E2810" s="138" t="s">
        <v>1295</v>
      </c>
      <c r="F2810" s="138"/>
      <c r="G2810" s="138"/>
      <c r="H2810" s="138"/>
      <c r="I2810" s="138" t="s">
        <v>195</v>
      </c>
      <c r="J2810" s="138">
        <v>2020</v>
      </c>
      <c r="K2810" s="139">
        <v>2</v>
      </c>
    </row>
    <row r="2811" spans="1:11" x14ac:dyDescent="0.25">
      <c r="A2811" s="138" t="s">
        <v>1564</v>
      </c>
      <c r="B2811" s="138" t="s">
        <v>1565</v>
      </c>
      <c r="C2811" s="138" t="s">
        <v>196</v>
      </c>
      <c r="D2811" s="138" t="s">
        <v>355</v>
      </c>
      <c r="E2811" s="138" t="s">
        <v>1295</v>
      </c>
      <c r="F2811" s="138"/>
      <c r="G2811" s="138"/>
      <c r="H2811" s="138"/>
      <c r="I2811" s="138" t="s">
        <v>195</v>
      </c>
      <c r="J2811" s="138">
        <v>2030</v>
      </c>
      <c r="K2811" s="139">
        <v>2</v>
      </c>
    </row>
    <row r="2812" spans="1:11" x14ac:dyDescent="0.25">
      <c r="A2812" s="138" t="s">
        <v>1564</v>
      </c>
      <c r="B2812" s="138" t="s">
        <v>1565</v>
      </c>
      <c r="C2812" s="138" t="s">
        <v>196</v>
      </c>
      <c r="D2812" s="138" t="s">
        <v>355</v>
      </c>
      <c r="E2812" s="138" t="s">
        <v>1295</v>
      </c>
      <c r="F2812" s="138"/>
      <c r="G2812" s="138"/>
      <c r="H2812" s="138"/>
      <c r="I2812" s="138" t="s">
        <v>195</v>
      </c>
      <c r="J2812" s="138">
        <v>2040</v>
      </c>
      <c r="K2812" s="139">
        <v>2</v>
      </c>
    </row>
    <row r="2813" spans="1:11" x14ac:dyDescent="0.25">
      <c r="A2813" s="138" t="s">
        <v>1564</v>
      </c>
      <c r="B2813" s="138" t="s">
        <v>1565</v>
      </c>
      <c r="C2813" s="138" t="s">
        <v>196</v>
      </c>
      <c r="D2813" s="138" t="s">
        <v>355</v>
      </c>
      <c r="E2813" s="138" t="s">
        <v>1295</v>
      </c>
      <c r="F2813" s="138"/>
      <c r="G2813" s="138"/>
      <c r="H2813" s="138"/>
      <c r="I2813" s="138" t="s">
        <v>195</v>
      </c>
      <c r="J2813" s="138">
        <v>2050</v>
      </c>
      <c r="K2813" s="139">
        <v>2</v>
      </c>
    </row>
    <row r="2814" spans="1:11" x14ac:dyDescent="0.25">
      <c r="A2814" s="138" t="s">
        <v>1564</v>
      </c>
      <c r="B2814" s="138" t="s">
        <v>1565</v>
      </c>
      <c r="C2814" s="138" t="s">
        <v>196</v>
      </c>
      <c r="D2814" s="138" t="s">
        <v>216</v>
      </c>
      <c r="E2814" s="138" t="s">
        <v>203</v>
      </c>
      <c r="F2814" s="138"/>
      <c r="G2814" s="138"/>
      <c r="H2814" s="138"/>
      <c r="I2814" s="138" t="s">
        <v>195</v>
      </c>
      <c r="J2814" s="138">
        <v>2015</v>
      </c>
      <c r="K2814" s="139">
        <v>25</v>
      </c>
    </row>
    <row r="2815" spans="1:11" x14ac:dyDescent="0.25">
      <c r="A2815" s="138" t="s">
        <v>1564</v>
      </c>
      <c r="B2815" s="138" t="s">
        <v>1565</v>
      </c>
      <c r="C2815" s="138" t="s">
        <v>196</v>
      </c>
      <c r="D2815" s="138" t="s">
        <v>216</v>
      </c>
      <c r="E2815" s="138" t="s">
        <v>203</v>
      </c>
      <c r="F2815" s="138"/>
      <c r="G2815" s="138"/>
      <c r="H2815" s="138"/>
      <c r="I2815" s="138" t="s">
        <v>195</v>
      </c>
      <c r="J2815" s="138">
        <v>2020</v>
      </c>
      <c r="K2815" s="139">
        <v>25</v>
      </c>
    </row>
    <row r="2816" spans="1:11" x14ac:dyDescent="0.25">
      <c r="A2816" s="138" t="s">
        <v>1564</v>
      </c>
      <c r="B2816" s="138" t="s">
        <v>1565</v>
      </c>
      <c r="C2816" s="138" t="s">
        <v>196</v>
      </c>
      <c r="D2816" s="138" t="s">
        <v>216</v>
      </c>
      <c r="E2816" s="138" t="s">
        <v>203</v>
      </c>
      <c r="F2816" s="138"/>
      <c r="G2816" s="138"/>
      <c r="H2816" s="138"/>
      <c r="I2816" s="138" t="s">
        <v>195</v>
      </c>
      <c r="J2816" s="138">
        <v>2030</v>
      </c>
      <c r="K2816" s="139">
        <v>25</v>
      </c>
    </row>
    <row r="2817" spans="1:11" x14ac:dyDescent="0.25">
      <c r="A2817" s="138" t="s">
        <v>1564</v>
      </c>
      <c r="B2817" s="138" t="s">
        <v>1565</v>
      </c>
      <c r="C2817" s="138" t="s">
        <v>196</v>
      </c>
      <c r="D2817" s="138" t="s">
        <v>216</v>
      </c>
      <c r="E2817" s="138" t="s">
        <v>203</v>
      </c>
      <c r="F2817" s="138"/>
      <c r="G2817" s="138"/>
      <c r="H2817" s="138"/>
      <c r="I2817" s="138" t="s">
        <v>195</v>
      </c>
      <c r="J2817" s="138">
        <v>2040</v>
      </c>
      <c r="K2817" s="139">
        <v>25</v>
      </c>
    </row>
    <row r="2818" spans="1:11" x14ac:dyDescent="0.25">
      <c r="A2818" s="138" t="s">
        <v>1564</v>
      </c>
      <c r="B2818" s="138" t="s">
        <v>1565</v>
      </c>
      <c r="C2818" s="138" t="s">
        <v>196</v>
      </c>
      <c r="D2818" s="138" t="s">
        <v>216</v>
      </c>
      <c r="E2818" s="138" t="s">
        <v>203</v>
      </c>
      <c r="F2818" s="138"/>
      <c r="G2818" s="138"/>
      <c r="H2818" s="138"/>
      <c r="I2818" s="138" t="s">
        <v>195</v>
      </c>
      <c r="J2818" s="138">
        <v>2050</v>
      </c>
      <c r="K2818" s="139">
        <v>25</v>
      </c>
    </row>
    <row r="2819" spans="1:11" x14ac:dyDescent="0.25">
      <c r="A2819" s="138" t="s">
        <v>1564</v>
      </c>
      <c r="B2819" s="138" t="s">
        <v>1565</v>
      </c>
      <c r="C2819" s="138" t="s">
        <v>196</v>
      </c>
      <c r="D2819" s="138" t="s">
        <v>1568</v>
      </c>
      <c r="E2819" s="138" t="s">
        <v>1532</v>
      </c>
      <c r="F2819" s="138"/>
      <c r="G2819" s="138" t="s">
        <v>1361</v>
      </c>
      <c r="H2819" s="138">
        <v>9</v>
      </c>
      <c r="I2819" s="138" t="s">
        <v>990</v>
      </c>
      <c r="J2819" s="138">
        <v>2020</v>
      </c>
      <c r="K2819" s="139">
        <v>0.5</v>
      </c>
    </row>
    <row r="2820" spans="1:11" x14ac:dyDescent="0.25">
      <c r="A2820" s="138" t="s">
        <v>1564</v>
      </c>
      <c r="B2820" s="138" t="s">
        <v>1565</v>
      </c>
      <c r="C2820" s="138" t="s">
        <v>196</v>
      </c>
      <c r="D2820" s="138" t="s">
        <v>1568</v>
      </c>
      <c r="E2820" s="138" t="s">
        <v>1532</v>
      </c>
      <c r="F2820" s="138"/>
      <c r="G2820" s="138" t="s">
        <v>1361</v>
      </c>
      <c r="H2820" s="138">
        <v>9</v>
      </c>
      <c r="I2820" s="138" t="s">
        <v>990</v>
      </c>
      <c r="J2820" s="138">
        <v>2050</v>
      </c>
      <c r="K2820" s="139">
        <v>0.5</v>
      </c>
    </row>
    <row r="2821" spans="1:11" x14ac:dyDescent="0.25">
      <c r="A2821" s="138" t="s">
        <v>1564</v>
      </c>
      <c r="B2821" s="138" t="s">
        <v>1565</v>
      </c>
      <c r="C2821" s="138" t="s">
        <v>196</v>
      </c>
      <c r="D2821" s="138" t="s">
        <v>1568</v>
      </c>
      <c r="E2821" s="138" t="s">
        <v>1532</v>
      </c>
      <c r="F2821" s="138"/>
      <c r="G2821" s="138" t="s">
        <v>1361</v>
      </c>
      <c r="H2821" s="138">
        <v>9</v>
      </c>
      <c r="I2821" s="138" t="s">
        <v>991</v>
      </c>
      <c r="J2821" s="138">
        <v>2020</v>
      </c>
      <c r="K2821" s="139">
        <v>1.5</v>
      </c>
    </row>
    <row r="2822" spans="1:11" x14ac:dyDescent="0.25">
      <c r="A2822" s="138" t="s">
        <v>1564</v>
      </c>
      <c r="B2822" s="138" t="s">
        <v>1565</v>
      </c>
      <c r="C2822" s="138" t="s">
        <v>196</v>
      </c>
      <c r="D2822" s="138" t="s">
        <v>1568</v>
      </c>
      <c r="E2822" s="138" t="s">
        <v>1532</v>
      </c>
      <c r="F2822" s="138"/>
      <c r="G2822" s="138" t="s">
        <v>1361</v>
      </c>
      <c r="H2822" s="138">
        <v>9</v>
      </c>
      <c r="I2822" s="138" t="s">
        <v>991</v>
      </c>
      <c r="J2822" s="138">
        <v>2050</v>
      </c>
      <c r="K2822" s="139">
        <v>1.5</v>
      </c>
    </row>
    <row r="2823" spans="1:11" x14ac:dyDescent="0.25">
      <c r="A2823" s="138" t="s">
        <v>1564</v>
      </c>
      <c r="B2823" s="138" t="s">
        <v>1565</v>
      </c>
      <c r="C2823" s="138" t="s">
        <v>196</v>
      </c>
      <c r="D2823" s="138" t="s">
        <v>1568</v>
      </c>
      <c r="E2823" s="138" t="s">
        <v>1532</v>
      </c>
      <c r="F2823" s="138"/>
      <c r="G2823" s="138" t="s">
        <v>1361</v>
      </c>
      <c r="H2823" s="138">
        <v>9</v>
      </c>
      <c r="I2823" s="138" t="s">
        <v>195</v>
      </c>
      <c r="J2823" s="138">
        <v>2015</v>
      </c>
      <c r="K2823" s="139">
        <v>60</v>
      </c>
    </row>
    <row r="2824" spans="1:11" x14ac:dyDescent="0.25">
      <c r="A2824" s="138" t="s">
        <v>1564</v>
      </c>
      <c r="B2824" s="138" t="s">
        <v>1565</v>
      </c>
      <c r="C2824" s="138" t="s">
        <v>196</v>
      </c>
      <c r="D2824" s="138" t="s">
        <v>1568</v>
      </c>
      <c r="E2824" s="138" t="s">
        <v>1532</v>
      </c>
      <c r="F2824" s="138"/>
      <c r="G2824" s="138" t="s">
        <v>1361</v>
      </c>
      <c r="H2824" s="138">
        <v>9</v>
      </c>
      <c r="I2824" s="138" t="s">
        <v>195</v>
      </c>
      <c r="J2824" s="138">
        <v>2020</v>
      </c>
      <c r="K2824" s="139">
        <v>60</v>
      </c>
    </row>
    <row r="2825" spans="1:11" x14ac:dyDescent="0.25">
      <c r="A2825" s="138" t="s">
        <v>1564</v>
      </c>
      <c r="B2825" s="138" t="s">
        <v>1565</v>
      </c>
      <c r="C2825" s="138" t="s">
        <v>196</v>
      </c>
      <c r="D2825" s="138" t="s">
        <v>1568</v>
      </c>
      <c r="E2825" s="138" t="s">
        <v>1532</v>
      </c>
      <c r="F2825" s="138"/>
      <c r="G2825" s="138" t="s">
        <v>1361</v>
      </c>
      <c r="H2825" s="138">
        <v>9</v>
      </c>
      <c r="I2825" s="138" t="s">
        <v>195</v>
      </c>
      <c r="J2825" s="138">
        <v>2030</v>
      </c>
      <c r="K2825" s="139">
        <v>150</v>
      </c>
    </row>
    <row r="2826" spans="1:11" x14ac:dyDescent="0.25">
      <c r="A2826" s="138" t="s">
        <v>1564</v>
      </c>
      <c r="B2826" s="138" t="s">
        <v>1565</v>
      </c>
      <c r="C2826" s="138" t="s">
        <v>196</v>
      </c>
      <c r="D2826" s="138" t="s">
        <v>1568</v>
      </c>
      <c r="E2826" s="138" t="s">
        <v>1532</v>
      </c>
      <c r="F2826" s="138"/>
      <c r="G2826" s="138" t="s">
        <v>1361</v>
      </c>
      <c r="H2826" s="138">
        <v>9</v>
      </c>
      <c r="I2826" s="138" t="s">
        <v>195</v>
      </c>
      <c r="J2826" s="138">
        <v>2040</v>
      </c>
      <c r="K2826" s="139">
        <v>175</v>
      </c>
    </row>
    <row r="2827" spans="1:11" x14ac:dyDescent="0.25">
      <c r="A2827" s="138" t="s">
        <v>1564</v>
      </c>
      <c r="B2827" s="138" t="s">
        <v>1565</v>
      </c>
      <c r="C2827" s="138" t="s">
        <v>196</v>
      </c>
      <c r="D2827" s="138" t="s">
        <v>1568</v>
      </c>
      <c r="E2827" s="138" t="s">
        <v>1532</v>
      </c>
      <c r="F2827" s="138"/>
      <c r="G2827" s="138" t="s">
        <v>1361</v>
      </c>
      <c r="H2827" s="138">
        <v>9</v>
      </c>
      <c r="I2827" s="138" t="s">
        <v>195</v>
      </c>
      <c r="J2827" s="138">
        <v>2050</v>
      </c>
      <c r="K2827" s="139">
        <v>200</v>
      </c>
    </row>
    <row r="2828" spans="1:11" x14ac:dyDescent="0.25">
      <c r="A2828" s="138" t="s">
        <v>1564</v>
      </c>
      <c r="B2828" s="138" t="s">
        <v>1565</v>
      </c>
      <c r="C2828" s="138" t="s">
        <v>196</v>
      </c>
      <c r="D2828" s="138" t="s">
        <v>1569</v>
      </c>
      <c r="E2828" s="138" t="s">
        <v>1222</v>
      </c>
      <c r="F2828" s="138"/>
      <c r="G2828" s="138" t="s">
        <v>1364</v>
      </c>
      <c r="H2828" s="138">
        <v>9</v>
      </c>
      <c r="I2828" s="138" t="s">
        <v>990</v>
      </c>
      <c r="J2828" s="138">
        <v>2020</v>
      </c>
      <c r="K2828" s="139">
        <v>0.5</v>
      </c>
    </row>
    <row r="2829" spans="1:11" x14ac:dyDescent="0.25">
      <c r="A2829" s="138" t="s">
        <v>1564</v>
      </c>
      <c r="B2829" s="138" t="s">
        <v>1565</v>
      </c>
      <c r="C2829" s="138" t="s">
        <v>196</v>
      </c>
      <c r="D2829" s="138" t="s">
        <v>1569</v>
      </c>
      <c r="E2829" s="138" t="s">
        <v>1222</v>
      </c>
      <c r="F2829" s="138"/>
      <c r="G2829" s="138" t="s">
        <v>1364</v>
      </c>
      <c r="H2829" s="138">
        <v>9</v>
      </c>
      <c r="I2829" s="138" t="s">
        <v>990</v>
      </c>
      <c r="J2829" s="138">
        <v>2050</v>
      </c>
      <c r="K2829" s="139">
        <v>0.5</v>
      </c>
    </row>
    <row r="2830" spans="1:11" x14ac:dyDescent="0.25">
      <c r="A2830" s="138" t="s">
        <v>1564</v>
      </c>
      <c r="B2830" s="138" t="s">
        <v>1565</v>
      </c>
      <c r="C2830" s="138" t="s">
        <v>196</v>
      </c>
      <c r="D2830" s="138" t="s">
        <v>1569</v>
      </c>
      <c r="E2830" s="138" t="s">
        <v>1222</v>
      </c>
      <c r="F2830" s="138"/>
      <c r="G2830" s="138" t="s">
        <v>1364</v>
      </c>
      <c r="H2830" s="138">
        <v>9</v>
      </c>
      <c r="I2830" s="138" t="s">
        <v>991</v>
      </c>
      <c r="J2830" s="138">
        <v>2020</v>
      </c>
      <c r="K2830" s="139">
        <v>1.5</v>
      </c>
    </row>
    <row r="2831" spans="1:11" x14ac:dyDescent="0.25">
      <c r="A2831" s="138" t="s">
        <v>1564</v>
      </c>
      <c r="B2831" s="138" t="s">
        <v>1565</v>
      </c>
      <c r="C2831" s="138" t="s">
        <v>196</v>
      </c>
      <c r="D2831" s="138" t="s">
        <v>1569</v>
      </c>
      <c r="E2831" s="138" t="s">
        <v>1222</v>
      </c>
      <c r="F2831" s="138"/>
      <c r="G2831" s="138" t="s">
        <v>1364</v>
      </c>
      <c r="H2831" s="138">
        <v>9</v>
      </c>
      <c r="I2831" s="138" t="s">
        <v>991</v>
      </c>
      <c r="J2831" s="138">
        <v>2050</v>
      </c>
      <c r="K2831" s="139">
        <v>1.5</v>
      </c>
    </row>
    <row r="2832" spans="1:11" x14ac:dyDescent="0.25">
      <c r="A2832" s="138" t="s">
        <v>1564</v>
      </c>
      <c r="B2832" s="138" t="s">
        <v>1565</v>
      </c>
      <c r="C2832" s="138" t="s">
        <v>196</v>
      </c>
      <c r="D2832" s="138" t="s">
        <v>1569</v>
      </c>
      <c r="E2832" s="138" t="s">
        <v>1222</v>
      </c>
      <c r="F2832" s="138"/>
      <c r="G2832" s="138" t="s">
        <v>1364</v>
      </c>
      <c r="H2832" s="138">
        <v>9</v>
      </c>
      <c r="I2832" s="138" t="s">
        <v>195</v>
      </c>
      <c r="J2832" s="138">
        <v>2015</v>
      </c>
      <c r="K2832" s="139">
        <v>55</v>
      </c>
    </row>
    <row r="2833" spans="1:11" x14ac:dyDescent="0.25">
      <c r="A2833" s="138" t="s">
        <v>1564</v>
      </c>
      <c r="B2833" s="138" t="s">
        <v>1565</v>
      </c>
      <c r="C2833" s="138" t="s">
        <v>196</v>
      </c>
      <c r="D2833" s="138" t="s">
        <v>1569</v>
      </c>
      <c r="E2833" s="138" t="s">
        <v>1222</v>
      </c>
      <c r="F2833" s="138"/>
      <c r="G2833" s="138" t="s">
        <v>1364</v>
      </c>
      <c r="H2833" s="138">
        <v>9</v>
      </c>
      <c r="I2833" s="138" t="s">
        <v>195</v>
      </c>
      <c r="J2833" s="138">
        <v>2020</v>
      </c>
      <c r="K2833" s="139">
        <v>55</v>
      </c>
    </row>
    <row r="2834" spans="1:11" x14ac:dyDescent="0.25">
      <c r="A2834" s="138" t="s">
        <v>1564</v>
      </c>
      <c r="B2834" s="138" t="s">
        <v>1565</v>
      </c>
      <c r="C2834" s="138" t="s">
        <v>196</v>
      </c>
      <c r="D2834" s="138" t="s">
        <v>1569</v>
      </c>
      <c r="E2834" s="138" t="s">
        <v>1222</v>
      </c>
      <c r="F2834" s="138"/>
      <c r="G2834" s="138" t="s">
        <v>1364</v>
      </c>
      <c r="H2834" s="138">
        <v>9</v>
      </c>
      <c r="I2834" s="138" t="s">
        <v>195</v>
      </c>
      <c r="J2834" s="138">
        <v>2030</v>
      </c>
      <c r="K2834" s="139">
        <v>130</v>
      </c>
    </row>
    <row r="2835" spans="1:11" x14ac:dyDescent="0.25">
      <c r="A2835" s="138" t="s">
        <v>1564</v>
      </c>
      <c r="B2835" s="138" t="s">
        <v>1565</v>
      </c>
      <c r="C2835" s="138" t="s">
        <v>196</v>
      </c>
      <c r="D2835" s="138" t="s">
        <v>1569</v>
      </c>
      <c r="E2835" s="138" t="s">
        <v>1222</v>
      </c>
      <c r="F2835" s="138"/>
      <c r="G2835" s="138" t="s">
        <v>1364</v>
      </c>
      <c r="H2835" s="138">
        <v>9</v>
      </c>
      <c r="I2835" s="138" t="s">
        <v>195</v>
      </c>
      <c r="J2835" s="138">
        <v>2040</v>
      </c>
      <c r="K2835" s="139">
        <v>155</v>
      </c>
    </row>
    <row r="2836" spans="1:11" x14ac:dyDescent="0.25">
      <c r="A2836" s="138" t="s">
        <v>1564</v>
      </c>
      <c r="B2836" s="138" t="s">
        <v>1565</v>
      </c>
      <c r="C2836" s="138" t="s">
        <v>196</v>
      </c>
      <c r="D2836" s="138" t="s">
        <v>1569</v>
      </c>
      <c r="E2836" s="138" t="s">
        <v>1222</v>
      </c>
      <c r="F2836" s="138"/>
      <c r="G2836" s="138" t="s">
        <v>1364</v>
      </c>
      <c r="H2836" s="138">
        <v>9</v>
      </c>
      <c r="I2836" s="138" t="s">
        <v>195</v>
      </c>
      <c r="J2836" s="138">
        <v>2050</v>
      </c>
      <c r="K2836" s="139">
        <v>180</v>
      </c>
    </row>
    <row r="2837" spans="1:11" x14ac:dyDescent="0.25">
      <c r="A2837" s="138" t="s">
        <v>1564</v>
      </c>
      <c r="B2837" s="138" t="s">
        <v>1565</v>
      </c>
      <c r="C2837" s="138" t="s">
        <v>234</v>
      </c>
      <c r="D2837" s="138" t="s">
        <v>1365</v>
      </c>
      <c r="E2837" s="138" t="s">
        <v>1206</v>
      </c>
      <c r="F2837" s="138"/>
      <c r="G2837" s="138"/>
      <c r="H2837" s="138"/>
      <c r="I2837" s="138" t="s">
        <v>195</v>
      </c>
      <c r="J2837" s="138">
        <v>2015</v>
      </c>
      <c r="K2837" s="139">
        <v>75</v>
      </c>
    </row>
    <row r="2838" spans="1:11" x14ac:dyDescent="0.25">
      <c r="A2838" s="138" t="s">
        <v>1564</v>
      </c>
      <c r="B2838" s="138" t="s">
        <v>1565</v>
      </c>
      <c r="C2838" s="138" t="s">
        <v>234</v>
      </c>
      <c r="D2838" s="138" t="s">
        <v>1365</v>
      </c>
      <c r="E2838" s="138" t="s">
        <v>1206</v>
      </c>
      <c r="F2838" s="138"/>
      <c r="G2838" s="138"/>
      <c r="H2838" s="138"/>
      <c r="I2838" s="138" t="s">
        <v>195</v>
      </c>
      <c r="J2838" s="138">
        <v>2020</v>
      </c>
      <c r="K2838" s="139">
        <v>75</v>
      </c>
    </row>
    <row r="2839" spans="1:11" x14ac:dyDescent="0.25">
      <c r="A2839" s="138" t="s">
        <v>1564</v>
      </c>
      <c r="B2839" s="138" t="s">
        <v>1565</v>
      </c>
      <c r="C2839" s="138" t="s">
        <v>234</v>
      </c>
      <c r="D2839" s="138" t="s">
        <v>1365</v>
      </c>
      <c r="E2839" s="138" t="s">
        <v>1206</v>
      </c>
      <c r="F2839" s="138"/>
      <c r="G2839" s="138"/>
      <c r="H2839" s="138"/>
      <c r="I2839" s="138" t="s">
        <v>195</v>
      </c>
      <c r="J2839" s="138">
        <v>2030</v>
      </c>
      <c r="K2839" s="139">
        <v>75</v>
      </c>
    </row>
    <row r="2840" spans="1:11" x14ac:dyDescent="0.25">
      <c r="A2840" s="138" t="s">
        <v>1564</v>
      </c>
      <c r="B2840" s="138" t="s">
        <v>1565</v>
      </c>
      <c r="C2840" s="138" t="s">
        <v>234</v>
      </c>
      <c r="D2840" s="138" t="s">
        <v>1365</v>
      </c>
      <c r="E2840" s="138" t="s">
        <v>1206</v>
      </c>
      <c r="F2840" s="138"/>
      <c r="G2840" s="138"/>
      <c r="H2840" s="138"/>
      <c r="I2840" s="138" t="s">
        <v>195</v>
      </c>
      <c r="J2840" s="138">
        <v>2040</v>
      </c>
      <c r="K2840" s="139">
        <v>75</v>
      </c>
    </row>
    <row r="2841" spans="1:11" x14ac:dyDescent="0.25">
      <c r="A2841" s="138" t="s">
        <v>1564</v>
      </c>
      <c r="B2841" s="138" t="s">
        <v>1565</v>
      </c>
      <c r="C2841" s="138" t="s">
        <v>234</v>
      </c>
      <c r="D2841" s="138" t="s">
        <v>1365</v>
      </c>
      <c r="E2841" s="138" t="s">
        <v>1206</v>
      </c>
      <c r="F2841" s="138"/>
      <c r="G2841" s="138"/>
      <c r="H2841" s="138"/>
      <c r="I2841" s="138" t="s">
        <v>195</v>
      </c>
      <c r="J2841" s="138">
        <v>2050</v>
      </c>
      <c r="K2841" s="139">
        <v>75</v>
      </c>
    </row>
    <row r="2842" spans="1:11" x14ac:dyDescent="0.25">
      <c r="A2842" s="138" t="s">
        <v>1564</v>
      </c>
      <c r="B2842" s="138" t="s">
        <v>1565</v>
      </c>
      <c r="C2842" s="138" t="s">
        <v>234</v>
      </c>
      <c r="D2842" s="138" t="s">
        <v>1366</v>
      </c>
      <c r="E2842" s="138" t="s">
        <v>1206</v>
      </c>
      <c r="F2842" s="138"/>
      <c r="G2842" s="138"/>
      <c r="H2842" s="138"/>
      <c r="I2842" s="138" t="s">
        <v>195</v>
      </c>
      <c r="J2842" s="138">
        <v>2015</v>
      </c>
      <c r="K2842" s="139">
        <v>25</v>
      </c>
    </row>
    <row r="2843" spans="1:11" x14ac:dyDescent="0.25">
      <c r="A2843" s="138" t="s">
        <v>1564</v>
      </c>
      <c r="B2843" s="138" t="s">
        <v>1565</v>
      </c>
      <c r="C2843" s="138" t="s">
        <v>234</v>
      </c>
      <c r="D2843" s="138" t="s">
        <v>1366</v>
      </c>
      <c r="E2843" s="138" t="s">
        <v>1206</v>
      </c>
      <c r="F2843" s="138"/>
      <c r="G2843" s="138"/>
      <c r="H2843" s="138"/>
      <c r="I2843" s="138" t="s">
        <v>195</v>
      </c>
      <c r="J2843" s="138">
        <v>2020</v>
      </c>
      <c r="K2843" s="139">
        <v>25</v>
      </c>
    </row>
    <row r="2844" spans="1:11" x14ac:dyDescent="0.25">
      <c r="A2844" s="138" t="s">
        <v>1564</v>
      </c>
      <c r="B2844" s="138" t="s">
        <v>1565</v>
      </c>
      <c r="C2844" s="138" t="s">
        <v>234</v>
      </c>
      <c r="D2844" s="138" t="s">
        <v>1366</v>
      </c>
      <c r="E2844" s="138" t="s">
        <v>1206</v>
      </c>
      <c r="F2844" s="138"/>
      <c r="G2844" s="138"/>
      <c r="H2844" s="138"/>
      <c r="I2844" s="138" t="s">
        <v>195</v>
      </c>
      <c r="J2844" s="138">
        <v>2030</v>
      </c>
      <c r="K2844" s="139">
        <v>25</v>
      </c>
    </row>
    <row r="2845" spans="1:11" x14ac:dyDescent="0.25">
      <c r="A2845" s="138" t="s">
        <v>1564</v>
      </c>
      <c r="B2845" s="138" t="s">
        <v>1565</v>
      </c>
      <c r="C2845" s="138" t="s">
        <v>234</v>
      </c>
      <c r="D2845" s="138" t="s">
        <v>1366</v>
      </c>
      <c r="E2845" s="138" t="s">
        <v>1206</v>
      </c>
      <c r="F2845" s="138"/>
      <c r="G2845" s="138"/>
      <c r="H2845" s="138"/>
      <c r="I2845" s="138" t="s">
        <v>195</v>
      </c>
      <c r="J2845" s="138">
        <v>2040</v>
      </c>
      <c r="K2845" s="139">
        <v>25</v>
      </c>
    </row>
    <row r="2846" spans="1:11" x14ac:dyDescent="0.25">
      <c r="A2846" s="138" t="s">
        <v>1564</v>
      </c>
      <c r="B2846" s="138" t="s">
        <v>1565</v>
      </c>
      <c r="C2846" s="138" t="s">
        <v>234</v>
      </c>
      <c r="D2846" s="138" t="s">
        <v>1366</v>
      </c>
      <c r="E2846" s="138" t="s">
        <v>1206</v>
      </c>
      <c r="F2846" s="138"/>
      <c r="G2846" s="138"/>
      <c r="H2846" s="138"/>
      <c r="I2846" s="138" t="s">
        <v>195</v>
      </c>
      <c r="J2846" s="138">
        <v>2050</v>
      </c>
      <c r="K2846" s="139">
        <v>25</v>
      </c>
    </row>
    <row r="2847" spans="1:11" x14ac:dyDescent="0.25">
      <c r="A2847" s="138" t="s">
        <v>1564</v>
      </c>
      <c r="B2847" s="138" t="s">
        <v>1565</v>
      </c>
      <c r="C2847" s="138" t="s">
        <v>234</v>
      </c>
      <c r="D2847" s="138" t="s">
        <v>1570</v>
      </c>
      <c r="E2847" s="138" t="s">
        <v>1370</v>
      </c>
      <c r="F2847" s="138"/>
      <c r="G2847" s="138" t="s">
        <v>1555</v>
      </c>
      <c r="H2847" s="138">
        <v>1</v>
      </c>
      <c r="I2847" s="138" t="s">
        <v>990</v>
      </c>
      <c r="J2847" s="138">
        <v>2020</v>
      </c>
      <c r="K2847" s="139">
        <v>0.95</v>
      </c>
    </row>
    <row r="2848" spans="1:11" x14ac:dyDescent="0.25">
      <c r="A2848" s="138" t="s">
        <v>1564</v>
      </c>
      <c r="B2848" s="138" t="s">
        <v>1565</v>
      </c>
      <c r="C2848" s="138" t="s">
        <v>234</v>
      </c>
      <c r="D2848" s="138" t="s">
        <v>1570</v>
      </c>
      <c r="E2848" s="138" t="s">
        <v>1370</v>
      </c>
      <c r="F2848" s="138"/>
      <c r="G2848" s="138" t="s">
        <v>1555</v>
      </c>
      <c r="H2848" s="138">
        <v>1</v>
      </c>
      <c r="I2848" s="138" t="s">
        <v>990</v>
      </c>
      <c r="J2848" s="138">
        <v>2050</v>
      </c>
      <c r="K2848" s="139">
        <v>0.95</v>
      </c>
    </row>
    <row r="2849" spans="1:11" x14ac:dyDescent="0.25">
      <c r="A2849" s="138" t="s">
        <v>1564</v>
      </c>
      <c r="B2849" s="138" t="s">
        <v>1565</v>
      </c>
      <c r="C2849" s="138" t="s">
        <v>234</v>
      </c>
      <c r="D2849" s="138" t="s">
        <v>1570</v>
      </c>
      <c r="E2849" s="138" t="s">
        <v>1370</v>
      </c>
      <c r="F2849" s="138"/>
      <c r="G2849" s="138" t="s">
        <v>1555</v>
      </c>
      <c r="H2849" s="138">
        <v>1</v>
      </c>
      <c r="I2849" s="138" t="s">
        <v>991</v>
      </c>
      <c r="J2849" s="138">
        <v>2020</v>
      </c>
      <c r="K2849" s="139">
        <v>2</v>
      </c>
    </row>
    <row r="2850" spans="1:11" x14ac:dyDescent="0.25">
      <c r="A2850" s="138" t="s">
        <v>1564</v>
      </c>
      <c r="B2850" s="138" t="s">
        <v>1565</v>
      </c>
      <c r="C2850" s="138" t="s">
        <v>234</v>
      </c>
      <c r="D2850" s="138" t="s">
        <v>1570</v>
      </c>
      <c r="E2850" s="138" t="s">
        <v>1370</v>
      </c>
      <c r="F2850" s="138"/>
      <c r="G2850" s="138" t="s">
        <v>1555</v>
      </c>
      <c r="H2850" s="138">
        <v>1</v>
      </c>
      <c r="I2850" s="138" t="s">
        <v>991</v>
      </c>
      <c r="J2850" s="138">
        <v>2050</v>
      </c>
      <c r="K2850" s="139">
        <v>2</v>
      </c>
    </row>
    <row r="2851" spans="1:11" x14ac:dyDescent="0.25">
      <c r="A2851" s="138" t="s">
        <v>1564</v>
      </c>
      <c r="B2851" s="138" t="s">
        <v>1565</v>
      </c>
      <c r="C2851" s="138" t="s">
        <v>234</v>
      </c>
      <c r="D2851" s="138" t="s">
        <v>1570</v>
      </c>
      <c r="E2851" s="138" t="s">
        <v>1370</v>
      </c>
      <c r="F2851" s="138"/>
      <c r="G2851" s="138" t="s">
        <v>1555</v>
      </c>
      <c r="H2851" s="138">
        <v>1</v>
      </c>
      <c r="I2851" s="138" t="s">
        <v>195</v>
      </c>
      <c r="J2851" s="138">
        <v>2015</v>
      </c>
      <c r="K2851" s="139">
        <v>0.1138384380290258</v>
      </c>
    </row>
    <row r="2852" spans="1:11" x14ac:dyDescent="0.25">
      <c r="A2852" s="138" t="s">
        <v>1564</v>
      </c>
      <c r="B2852" s="138" t="s">
        <v>1565</v>
      </c>
      <c r="C2852" s="138" t="s">
        <v>234</v>
      </c>
      <c r="D2852" s="138" t="s">
        <v>1570</v>
      </c>
      <c r="E2852" s="138" t="s">
        <v>1370</v>
      </c>
      <c r="F2852" s="138"/>
      <c r="G2852" s="138" t="s">
        <v>1555</v>
      </c>
      <c r="H2852" s="138">
        <v>1</v>
      </c>
      <c r="I2852" s="138" t="s">
        <v>195</v>
      </c>
      <c r="J2852" s="138">
        <v>2020</v>
      </c>
      <c r="K2852" s="139">
        <v>0.1138384380290258</v>
      </c>
    </row>
    <row r="2853" spans="1:11" x14ac:dyDescent="0.25">
      <c r="A2853" s="138" t="s">
        <v>1564</v>
      </c>
      <c r="B2853" s="138" t="s">
        <v>1565</v>
      </c>
      <c r="C2853" s="138" t="s">
        <v>234</v>
      </c>
      <c r="D2853" s="138" t="s">
        <v>1570</v>
      </c>
      <c r="E2853" s="138" t="s">
        <v>1370</v>
      </c>
      <c r="F2853" s="138"/>
      <c r="G2853" s="138" t="s">
        <v>1555</v>
      </c>
      <c r="H2853" s="138">
        <v>1</v>
      </c>
      <c r="I2853" s="138" t="s">
        <v>195</v>
      </c>
      <c r="J2853" s="138">
        <v>2030</v>
      </c>
      <c r="K2853" s="139">
        <v>5.6919219014512898E-2</v>
      </c>
    </row>
    <row r="2854" spans="1:11" x14ac:dyDescent="0.25">
      <c r="A2854" s="138" t="s">
        <v>1564</v>
      </c>
      <c r="B2854" s="138" t="s">
        <v>1565</v>
      </c>
      <c r="C2854" s="138" t="s">
        <v>234</v>
      </c>
      <c r="D2854" s="138" t="s">
        <v>1570</v>
      </c>
      <c r="E2854" s="138" t="s">
        <v>1370</v>
      </c>
      <c r="F2854" s="138"/>
      <c r="G2854" s="138" t="s">
        <v>1555</v>
      </c>
      <c r="H2854" s="138">
        <v>1</v>
      </c>
      <c r="I2854" s="138" t="s">
        <v>195</v>
      </c>
      <c r="J2854" s="138">
        <v>2040</v>
      </c>
      <c r="K2854" s="139">
        <v>5.7331883352368107E-2</v>
      </c>
    </row>
    <row r="2855" spans="1:11" x14ac:dyDescent="0.25">
      <c r="A2855" s="138" t="s">
        <v>1564</v>
      </c>
      <c r="B2855" s="138" t="s">
        <v>1565</v>
      </c>
      <c r="C2855" s="138" t="s">
        <v>234</v>
      </c>
      <c r="D2855" s="138" t="s">
        <v>1570</v>
      </c>
      <c r="E2855" s="138" t="s">
        <v>1370</v>
      </c>
      <c r="F2855" s="138"/>
      <c r="G2855" s="138" t="s">
        <v>1555</v>
      </c>
      <c r="H2855" s="138">
        <v>1</v>
      </c>
      <c r="I2855" s="138" t="s">
        <v>195</v>
      </c>
      <c r="J2855" s="138">
        <v>2050</v>
      </c>
      <c r="K2855" s="139">
        <v>5.6919219014512898E-2</v>
      </c>
    </row>
    <row r="2856" spans="1:11" x14ac:dyDescent="0.25">
      <c r="A2856" s="138" t="s">
        <v>1564</v>
      </c>
      <c r="B2856" s="138" t="s">
        <v>1565</v>
      </c>
      <c r="C2856" s="138" t="s">
        <v>234</v>
      </c>
      <c r="D2856" s="138" t="s">
        <v>1537</v>
      </c>
      <c r="E2856" s="138" t="s">
        <v>1538</v>
      </c>
      <c r="F2856" s="138"/>
      <c r="G2856" s="138" t="s">
        <v>1446</v>
      </c>
      <c r="H2856" s="138" t="s">
        <v>1571</v>
      </c>
      <c r="I2856" s="138" t="s">
        <v>990</v>
      </c>
      <c r="J2856" s="138">
        <v>2020</v>
      </c>
      <c r="K2856" s="139">
        <v>0.75</v>
      </c>
    </row>
    <row r="2857" spans="1:11" x14ac:dyDescent="0.25">
      <c r="A2857" s="138" t="s">
        <v>1564</v>
      </c>
      <c r="B2857" s="138" t="s">
        <v>1565</v>
      </c>
      <c r="C2857" s="138" t="s">
        <v>234</v>
      </c>
      <c r="D2857" s="138" t="s">
        <v>1537</v>
      </c>
      <c r="E2857" s="138" t="s">
        <v>1538</v>
      </c>
      <c r="F2857" s="138"/>
      <c r="G2857" s="138" t="s">
        <v>1446</v>
      </c>
      <c r="H2857" s="138" t="s">
        <v>1571</v>
      </c>
      <c r="I2857" s="138" t="s">
        <v>990</v>
      </c>
      <c r="J2857" s="138">
        <v>2050</v>
      </c>
      <c r="K2857" s="139">
        <v>0.75</v>
      </c>
    </row>
    <row r="2858" spans="1:11" x14ac:dyDescent="0.25">
      <c r="A2858" s="138" t="s">
        <v>1564</v>
      </c>
      <c r="B2858" s="138" t="s">
        <v>1565</v>
      </c>
      <c r="C2858" s="138" t="s">
        <v>234</v>
      </c>
      <c r="D2858" s="138" t="s">
        <v>1537</v>
      </c>
      <c r="E2858" s="138" t="s">
        <v>1538</v>
      </c>
      <c r="F2858" s="138"/>
      <c r="G2858" s="138" t="s">
        <v>1446</v>
      </c>
      <c r="H2858" s="138" t="s">
        <v>1571</v>
      </c>
      <c r="I2858" s="138" t="s">
        <v>991</v>
      </c>
      <c r="J2858" s="138">
        <v>2020</v>
      </c>
      <c r="K2858" s="139">
        <v>1.5</v>
      </c>
    </row>
    <row r="2859" spans="1:11" x14ac:dyDescent="0.25">
      <c r="A2859" s="138" t="s">
        <v>1564</v>
      </c>
      <c r="B2859" s="138" t="s">
        <v>1565</v>
      </c>
      <c r="C2859" s="138" t="s">
        <v>234</v>
      </c>
      <c r="D2859" s="138" t="s">
        <v>1537</v>
      </c>
      <c r="E2859" s="138" t="s">
        <v>1538</v>
      </c>
      <c r="F2859" s="138"/>
      <c r="G2859" s="138" t="s">
        <v>1446</v>
      </c>
      <c r="H2859" s="138" t="s">
        <v>1571</v>
      </c>
      <c r="I2859" s="138" t="s">
        <v>991</v>
      </c>
      <c r="J2859" s="138">
        <v>2050</v>
      </c>
      <c r="K2859" s="139">
        <v>1.5</v>
      </c>
    </row>
    <row r="2860" spans="1:11" x14ac:dyDescent="0.25">
      <c r="A2860" s="138" t="s">
        <v>1564</v>
      </c>
      <c r="B2860" s="138" t="s">
        <v>1565</v>
      </c>
      <c r="C2860" s="138" t="s">
        <v>234</v>
      </c>
      <c r="D2860" s="138" t="s">
        <v>1537</v>
      </c>
      <c r="E2860" s="138" t="s">
        <v>1538</v>
      </c>
      <c r="F2860" s="138"/>
      <c r="G2860" s="138" t="s">
        <v>1446</v>
      </c>
      <c r="H2860" s="138" t="s">
        <v>1571</v>
      </c>
      <c r="I2860" s="138" t="s">
        <v>195</v>
      </c>
      <c r="J2860" s="138">
        <v>2015</v>
      </c>
      <c r="K2860" s="139">
        <v>5.6919219014512894</v>
      </c>
    </row>
    <row r="2861" spans="1:11" x14ac:dyDescent="0.25">
      <c r="A2861" s="138" t="s">
        <v>1564</v>
      </c>
      <c r="B2861" s="138" t="s">
        <v>1565</v>
      </c>
      <c r="C2861" s="138" t="s">
        <v>234</v>
      </c>
      <c r="D2861" s="138" t="s">
        <v>1537</v>
      </c>
      <c r="E2861" s="138" t="s">
        <v>1538</v>
      </c>
      <c r="F2861" s="138"/>
      <c r="G2861" s="138" t="s">
        <v>1446</v>
      </c>
      <c r="H2861" s="138" t="s">
        <v>1571</v>
      </c>
      <c r="I2861" s="138" t="s">
        <v>195</v>
      </c>
      <c r="J2861" s="138">
        <v>2020</v>
      </c>
      <c r="K2861" s="139">
        <v>5.6919219014512894</v>
      </c>
    </row>
    <row r="2862" spans="1:11" x14ac:dyDescent="0.25">
      <c r="A2862" s="138" t="s">
        <v>1564</v>
      </c>
      <c r="B2862" s="138" t="s">
        <v>1565</v>
      </c>
      <c r="C2862" s="138" t="s">
        <v>234</v>
      </c>
      <c r="D2862" s="138" t="s">
        <v>1537</v>
      </c>
      <c r="E2862" s="138" t="s">
        <v>1538</v>
      </c>
      <c r="F2862" s="138"/>
      <c r="G2862" s="138" t="s">
        <v>1446</v>
      </c>
      <c r="H2862" s="138" t="s">
        <v>1571</v>
      </c>
      <c r="I2862" s="138" t="s">
        <v>195</v>
      </c>
      <c r="J2862" s="138">
        <v>2030</v>
      </c>
      <c r="K2862" s="139">
        <v>2.561364855653081</v>
      </c>
    </row>
    <row r="2863" spans="1:11" x14ac:dyDescent="0.25">
      <c r="A2863" s="138" t="s">
        <v>1564</v>
      </c>
      <c r="B2863" s="138" t="s">
        <v>1565</v>
      </c>
      <c r="C2863" s="138" t="s">
        <v>234</v>
      </c>
      <c r="D2863" s="138" t="s">
        <v>1537</v>
      </c>
      <c r="E2863" s="138" t="s">
        <v>1538</v>
      </c>
      <c r="F2863" s="138"/>
      <c r="G2863" s="138" t="s">
        <v>1446</v>
      </c>
      <c r="H2863" s="138" t="s">
        <v>1571</v>
      </c>
      <c r="I2863" s="138" t="s">
        <v>195</v>
      </c>
      <c r="J2863" s="138">
        <v>2040</v>
      </c>
      <c r="K2863" s="139">
        <v>2.24830915107326</v>
      </c>
    </row>
    <row r="2864" spans="1:11" x14ac:dyDescent="0.25">
      <c r="A2864" s="138" t="s">
        <v>1564</v>
      </c>
      <c r="B2864" s="138" t="s">
        <v>1565</v>
      </c>
      <c r="C2864" s="138" t="s">
        <v>234</v>
      </c>
      <c r="D2864" s="138" t="s">
        <v>1537</v>
      </c>
      <c r="E2864" s="138" t="s">
        <v>1538</v>
      </c>
      <c r="F2864" s="138"/>
      <c r="G2864" s="138" t="s">
        <v>1446</v>
      </c>
      <c r="H2864" s="138" t="s">
        <v>1571</v>
      </c>
      <c r="I2864" s="138" t="s">
        <v>195</v>
      </c>
      <c r="J2864" s="138">
        <v>2050</v>
      </c>
      <c r="K2864" s="139">
        <v>2.1344707130442342</v>
      </c>
    </row>
    <row r="2865" spans="1:11" x14ac:dyDescent="0.25">
      <c r="A2865" s="138" t="s">
        <v>1564</v>
      </c>
      <c r="B2865" s="138" t="s">
        <v>1565</v>
      </c>
      <c r="C2865" s="138" t="s">
        <v>234</v>
      </c>
      <c r="D2865" s="138" t="s">
        <v>1540</v>
      </c>
      <c r="E2865" s="138" t="s">
        <v>1541</v>
      </c>
      <c r="F2865" s="138"/>
      <c r="G2865" s="138" t="s">
        <v>193</v>
      </c>
      <c r="H2865" s="138"/>
      <c r="I2865" s="138" t="s">
        <v>195</v>
      </c>
      <c r="J2865" s="138">
        <v>2015</v>
      </c>
      <c r="K2865" s="139">
        <v>0</v>
      </c>
    </row>
    <row r="2866" spans="1:11" x14ac:dyDescent="0.25">
      <c r="A2866" s="138" t="s">
        <v>1564</v>
      </c>
      <c r="B2866" s="138" t="s">
        <v>1565</v>
      </c>
      <c r="C2866" s="138" t="s">
        <v>234</v>
      </c>
      <c r="D2866" s="138" t="s">
        <v>1540</v>
      </c>
      <c r="E2866" s="138" t="s">
        <v>1541</v>
      </c>
      <c r="F2866" s="138"/>
      <c r="G2866" s="138" t="s">
        <v>193</v>
      </c>
      <c r="H2866" s="138"/>
      <c r="I2866" s="138" t="s">
        <v>195</v>
      </c>
      <c r="J2866" s="138">
        <v>2020</v>
      </c>
      <c r="K2866" s="139">
        <v>0</v>
      </c>
    </row>
    <row r="2867" spans="1:11" x14ac:dyDescent="0.25">
      <c r="A2867" s="138" t="s">
        <v>1564</v>
      </c>
      <c r="B2867" s="138" t="s">
        <v>1565</v>
      </c>
      <c r="C2867" s="138" t="s">
        <v>234</v>
      </c>
      <c r="D2867" s="138" t="s">
        <v>1540</v>
      </c>
      <c r="E2867" s="138" t="s">
        <v>1541</v>
      </c>
      <c r="F2867" s="138"/>
      <c r="G2867" s="138" t="s">
        <v>193</v>
      </c>
      <c r="H2867" s="138"/>
      <c r="I2867" s="138" t="s">
        <v>195</v>
      </c>
      <c r="J2867" s="138">
        <v>2030</v>
      </c>
      <c r="K2867" s="139">
        <v>0</v>
      </c>
    </row>
    <row r="2868" spans="1:11" x14ac:dyDescent="0.25">
      <c r="A2868" s="138" t="s">
        <v>1564</v>
      </c>
      <c r="B2868" s="138" t="s">
        <v>1565</v>
      </c>
      <c r="C2868" s="138" t="s">
        <v>234</v>
      </c>
      <c r="D2868" s="138" t="s">
        <v>1540</v>
      </c>
      <c r="E2868" s="138" t="s">
        <v>1541</v>
      </c>
      <c r="F2868" s="138"/>
      <c r="G2868" s="138" t="s">
        <v>193</v>
      </c>
      <c r="H2868" s="138"/>
      <c r="I2868" s="138" t="s">
        <v>195</v>
      </c>
      <c r="J2868" s="138">
        <v>2050</v>
      </c>
      <c r="K2868" s="139">
        <v>0</v>
      </c>
    </row>
    <row r="2869" spans="1:11" x14ac:dyDescent="0.25">
      <c r="A2869" s="138" t="s">
        <v>1564</v>
      </c>
      <c r="B2869" s="138" t="s">
        <v>1565</v>
      </c>
      <c r="C2869" s="138" t="s">
        <v>234</v>
      </c>
      <c r="D2869" s="138" t="s">
        <v>1572</v>
      </c>
      <c r="E2869" s="138" t="s">
        <v>1573</v>
      </c>
      <c r="F2869" s="138"/>
      <c r="G2869" s="138" t="s">
        <v>1555</v>
      </c>
      <c r="H2869" s="138">
        <v>1</v>
      </c>
      <c r="I2869" s="138" t="s">
        <v>990</v>
      </c>
      <c r="J2869" s="138">
        <v>2020</v>
      </c>
      <c r="K2869" s="139">
        <v>0.95</v>
      </c>
    </row>
    <row r="2870" spans="1:11" x14ac:dyDescent="0.25">
      <c r="A2870" s="138" t="s">
        <v>1564</v>
      </c>
      <c r="B2870" s="138" t="s">
        <v>1565</v>
      </c>
      <c r="C2870" s="138" t="s">
        <v>234</v>
      </c>
      <c r="D2870" s="138" t="s">
        <v>1572</v>
      </c>
      <c r="E2870" s="138" t="s">
        <v>1573</v>
      </c>
      <c r="F2870" s="138"/>
      <c r="G2870" s="138" t="s">
        <v>1555</v>
      </c>
      <c r="H2870" s="138">
        <v>1</v>
      </c>
      <c r="I2870" s="138" t="s">
        <v>990</v>
      </c>
      <c r="J2870" s="138">
        <v>2050</v>
      </c>
      <c r="K2870" s="139">
        <v>0.95</v>
      </c>
    </row>
    <row r="2871" spans="1:11" x14ac:dyDescent="0.25">
      <c r="A2871" s="138" t="s">
        <v>1564</v>
      </c>
      <c r="B2871" s="138" t="s">
        <v>1565</v>
      </c>
      <c r="C2871" s="138" t="s">
        <v>234</v>
      </c>
      <c r="D2871" s="138" t="s">
        <v>1572</v>
      </c>
      <c r="E2871" s="138" t="s">
        <v>1573</v>
      </c>
      <c r="F2871" s="138"/>
      <c r="G2871" s="138" t="s">
        <v>1555</v>
      </c>
      <c r="H2871" s="138">
        <v>1</v>
      </c>
      <c r="I2871" s="138" t="s">
        <v>991</v>
      </c>
      <c r="J2871" s="138">
        <v>2020</v>
      </c>
      <c r="K2871" s="139">
        <v>2</v>
      </c>
    </row>
    <row r="2872" spans="1:11" x14ac:dyDescent="0.25">
      <c r="A2872" s="138" t="s">
        <v>1564</v>
      </c>
      <c r="B2872" s="138" t="s">
        <v>1565</v>
      </c>
      <c r="C2872" s="138" t="s">
        <v>234</v>
      </c>
      <c r="D2872" s="138" t="s">
        <v>1572</v>
      </c>
      <c r="E2872" s="138" t="s">
        <v>1573</v>
      </c>
      <c r="F2872" s="138"/>
      <c r="G2872" s="138" t="s">
        <v>1555</v>
      </c>
      <c r="H2872" s="138">
        <v>1</v>
      </c>
      <c r="I2872" s="138" t="s">
        <v>991</v>
      </c>
      <c r="J2872" s="138">
        <v>2050</v>
      </c>
      <c r="K2872" s="139">
        <v>2</v>
      </c>
    </row>
    <row r="2873" spans="1:11" x14ac:dyDescent="0.25">
      <c r="A2873" s="138" t="s">
        <v>1564</v>
      </c>
      <c r="B2873" s="138" t="s">
        <v>1565</v>
      </c>
      <c r="C2873" s="138" t="s">
        <v>234</v>
      </c>
      <c r="D2873" s="138" t="s">
        <v>1572</v>
      </c>
      <c r="E2873" s="138" t="s">
        <v>1573</v>
      </c>
      <c r="F2873" s="138"/>
      <c r="G2873" s="138" t="s">
        <v>1555</v>
      </c>
      <c r="H2873" s="138">
        <v>1</v>
      </c>
      <c r="I2873" s="138" t="s">
        <v>195</v>
      </c>
      <c r="J2873" s="138">
        <v>2015</v>
      </c>
      <c r="K2873" s="139">
        <v>27.104390006910901</v>
      </c>
    </row>
    <row r="2874" spans="1:11" x14ac:dyDescent="0.25">
      <c r="A2874" s="138" t="s">
        <v>1564</v>
      </c>
      <c r="B2874" s="138" t="s">
        <v>1565</v>
      </c>
      <c r="C2874" s="138" t="s">
        <v>234</v>
      </c>
      <c r="D2874" s="138" t="s">
        <v>1572</v>
      </c>
      <c r="E2874" s="138" t="s">
        <v>1573</v>
      </c>
      <c r="F2874" s="138"/>
      <c r="G2874" s="138" t="s">
        <v>1555</v>
      </c>
      <c r="H2874" s="138">
        <v>1</v>
      </c>
      <c r="I2874" s="138" t="s">
        <v>195</v>
      </c>
      <c r="J2874" s="138">
        <v>2020</v>
      </c>
      <c r="K2874" s="139">
        <v>27.104390006910901</v>
      </c>
    </row>
    <row r="2875" spans="1:11" x14ac:dyDescent="0.25">
      <c r="A2875" s="138" t="s">
        <v>1564</v>
      </c>
      <c r="B2875" s="138" t="s">
        <v>1565</v>
      </c>
      <c r="C2875" s="138" t="s">
        <v>234</v>
      </c>
      <c r="D2875" s="138" t="s">
        <v>1572</v>
      </c>
      <c r="E2875" s="138" t="s">
        <v>1573</v>
      </c>
      <c r="F2875" s="138"/>
      <c r="G2875" s="138" t="s">
        <v>1555</v>
      </c>
      <c r="H2875" s="138">
        <v>1</v>
      </c>
      <c r="I2875" s="138" t="s">
        <v>195</v>
      </c>
      <c r="J2875" s="138">
        <v>2030</v>
      </c>
      <c r="K2875" s="139">
        <v>13.55219500345545</v>
      </c>
    </row>
    <row r="2876" spans="1:11" x14ac:dyDescent="0.25">
      <c r="A2876" s="138" t="s">
        <v>1564</v>
      </c>
      <c r="B2876" s="138" t="s">
        <v>1565</v>
      </c>
      <c r="C2876" s="138" t="s">
        <v>234</v>
      </c>
      <c r="D2876" s="138" t="s">
        <v>1572</v>
      </c>
      <c r="E2876" s="138" t="s">
        <v>1573</v>
      </c>
      <c r="F2876" s="138"/>
      <c r="G2876" s="138" t="s">
        <v>1555</v>
      </c>
      <c r="H2876" s="138">
        <v>1</v>
      </c>
      <c r="I2876" s="138" t="s">
        <v>195</v>
      </c>
      <c r="J2876" s="138">
        <v>2040</v>
      </c>
      <c r="K2876" s="139">
        <v>13.38279256591226</v>
      </c>
    </row>
    <row r="2877" spans="1:11" x14ac:dyDescent="0.25">
      <c r="A2877" s="138" t="s">
        <v>1564</v>
      </c>
      <c r="B2877" s="138" t="s">
        <v>1565</v>
      </c>
      <c r="C2877" s="138" t="s">
        <v>234</v>
      </c>
      <c r="D2877" s="138" t="s">
        <v>1572</v>
      </c>
      <c r="E2877" s="138" t="s">
        <v>1573</v>
      </c>
      <c r="F2877" s="138"/>
      <c r="G2877" s="138" t="s">
        <v>1555</v>
      </c>
      <c r="H2877" s="138">
        <v>1</v>
      </c>
      <c r="I2877" s="138" t="s">
        <v>195</v>
      </c>
      <c r="J2877" s="138">
        <v>2050</v>
      </c>
      <c r="K2877" s="139">
        <v>13.55219500345545</v>
      </c>
    </row>
    <row r="2878" spans="1:11" x14ac:dyDescent="0.25">
      <c r="A2878" s="138" t="s">
        <v>1564</v>
      </c>
      <c r="B2878" s="138" t="s">
        <v>1565</v>
      </c>
      <c r="C2878" s="138" t="s">
        <v>1377</v>
      </c>
      <c r="D2878" s="138" t="s">
        <v>1365</v>
      </c>
      <c r="E2878" s="138" t="s">
        <v>1206</v>
      </c>
      <c r="F2878" s="138"/>
      <c r="G2878" s="138"/>
      <c r="H2878" s="138"/>
      <c r="I2878" s="138" t="s">
        <v>195</v>
      </c>
      <c r="J2878" s="138">
        <v>2015</v>
      </c>
      <c r="K2878" s="139">
        <v>75</v>
      </c>
    </row>
    <row r="2879" spans="1:11" x14ac:dyDescent="0.25">
      <c r="A2879" s="138" t="s">
        <v>1564</v>
      </c>
      <c r="B2879" s="138" t="s">
        <v>1565</v>
      </c>
      <c r="C2879" s="138" t="s">
        <v>1377</v>
      </c>
      <c r="D2879" s="138" t="s">
        <v>1365</v>
      </c>
      <c r="E2879" s="138" t="s">
        <v>1206</v>
      </c>
      <c r="F2879" s="138"/>
      <c r="G2879" s="138"/>
      <c r="H2879" s="138"/>
      <c r="I2879" s="138" t="s">
        <v>195</v>
      </c>
      <c r="J2879" s="138">
        <v>2020</v>
      </c>
      <c r="K2879" s="139">
        <v>75</v>
      </c>
    </row>
    <row r="2880" spans="1:11" x14ac:dyDescent="0.25">
      <c r="A2880" s="138" t="s">
        <v>1564</v>
      </c>
      <c r="B2880" s="138" t="s">
        <v>1565</v>
      </c>
      <c r="C2880" s="138" t="s">
        <v>1377</v>
      </c>
      <c r="D2880" s="138" t="s">
        <v>1365</v>
      </c>
      <c r="E2880" s="138" t="s">
        <v>1206</v>
      </c>
      <c r="F2880" s="138"/>
      <c r="G2880" s="138"/>
      <c r="H2880" s="138"/>
      <c r="I2880" s="138" t="s">
        <v>195</v>
      </c>
      <c r="J2880" s="138">
        <v>2030</v>
      </c>
      <c r="K2880" s="139">
        <v>75</v>
      </c>
    </row>
    <row r="2881" spans="1:11" x14ac:dyDescent="0.25">
      <c r="A2881" s="138" t="s">
        <v>1564</v>
      </c>
      <c r="B2881" s="138" t="s">
        <v>1565</v>
      </c>
      <c r="C2881" s="138" t="s">
        <v>1377</v>
      </c>
      <c r="D2881" s="138" t="s">
        <v>1365</v>
      </c>
      <c r="E2881" s="138" t="s">
        <v>1206</v>
      </c>
      <c r="F2881" s="138"/>
      <c r="G2881" s="138"/>
      <c r="H2881" s="138"/>
      <c r="I2881" s="138" t="s">
        <v>195</v>
      </c>
      <c r="J2881" s="138">
        <v>2040</v>
      </c>
      <c r="K2881" s="139">
        <v>75</v>
      </c>
    </row>
    <row r="2882" spans="1:11" x14ac:dyDescent="0.25">
      <c r="A2882" s="138" t="s">
        <v>1564</v>
      </c>
      <c r="B2882" s="138" t="s">
        <v>1565</v>
      </c>
      <c r="C2882" s="138" t="s">
        <v>1377</v>
      </c>
      <c r="D2882" s="138" t="s">
        <v>1365</v>
      </c>
      <c r="E2882" s="138" t="s">
        <v>1206</v>
      </c>
      <c r="F2882" s="138"/>
      <c r="G2882" s="138"/>
      <c r="H2882" s="138"/>
      <c r="I2882" s="138" t="s">
        <v>195</v>
      </c>
      <c r="J2882" s="138">
        <v>2050</v>
      </c>
      <c r="K2882" s="139">
        <v>75</v>
      </c>
    </row>
    <row r="2883" spans="1:11" x14ac:dyDescent="0.25">
      <c r="A2883" s="138" t="s">
        <v>1564</v>
      </c>
      <c r="B2883" s="138" t="s">
        <v>1565</v>
      </c>
      <c r="C2883" s="138" t="s">
        <v>1377</v>
      </c>
      <c r="D2883" s="138" t="s">
        <v>1366</v>
      </c>
      <c r="E2883" s="138" t="s">
        <v>1206</v>
      </c>
      <c r="F2883" s="138"/>
      <c r="G2883" s="138"/>
      <c r="H2883" s="138"/>
      <c r="I2883" s="138" t="s">
        <v>195</v>
      </c>
      <c r="J2883" s="138">
        <v>2015</v>
      </c>
      <c r="K2883" s="139">
        <v>25</v>
      </c>
    </row>
    <row r="2884" spans="1:11" x14ac:dyDescent="0.25">
      <c r="A2884" s="138" t="s">
        <v>1564</v>
      </c>
      <c r="B2884" s="138" t="s">
        <v>1565</v>
      </c>
      <c r="C2884" s="138" t="s">
        <v>1377</v>
      </c>
      <c r="D2884" s="138" t="s">
        <v>1366</v>
      </c>
      <c r="E2884" s="138" t="s">
        <v>1206</v>
      </c>
      <c r="F2884" s="138"/>
      <c r="G2884" s="138"/>
      <c r="H2884" s="138"/>
      <c r="I2884" s="138" t="s">
        <v>195</v>
      </c>
      <c r="J2884" s="138">
        <v>2020</v>
      </c>
      <c r="K2884" s="139">
        <v>25</v>
      </c>
    </row>
    <row r="2885" spans="1:11" x14ac:dyDescent="0.25">
      <c r="A2885" s="138" t="s">
        <v>1564</v>
      </c>
      <c r="B2885" s="138" t="s">
        <v>1565</v>
      </c>
      <c r="C2885" s="138" t="s">
        <v>1377</v>
      </c>
      <c r="D2885" s="138" t="s">
        <v>1366</v>
      </c>
      <c r="E2885" s="138" t="s">
        <v>1206</v>
      </c>
      <c r="F2885" s="138"/>
      <c r="G2885" s="138"/>
      <c r="H2885" s="138"/>
      <c r="I2885" s="138" t="s">
        <v>195</v>
      </c>
      <c r="J2885" s="138">
        <v>2030</v>
      </c>
      <c r="K2885" s="139">
        <v>25</v>
      </c>
    </row>
    <row r="2886" spans="1:11" x14ac:dyDescent="0.25">
      <c r="A2886" s="138" t="s">
        <v>1564</v>
      </c>
      <c r="B2886" s="138" t="s">
        <v>1565</v>
      </c>
      <c r="C2886" s="138" t="s">
        <v>1377</v>
      </c>
      <c r="D2886" s="138" t="s">
        <v>1366</v>
      </c>
      <c r="E2886" s="138" t="s">
        <v>1206</v>
      </c>
      <c r="F2886" s="138"/>
      <c r="G2886" s="138"/>
      <c r="H2886" s="138"/>
      <c r="I2886" s="138" t="s">
        <v>195</v>
      </c>
      <c r="J2886" s="138">
        <v>2040</v>
      </c>
      <c r="K2886" s="139">
        <v>25</v>
      </c>
    </row>
    <row r="2887" spans="1:11" x14ac:dyDescent="0.25">
      <c r="A2887" s="138" t="s">
        <v>1564</v>
      </c>
      <c r="B2887" s="138" t="s">
        <v>1565</v>
      </c>
      <c r="C2887" s="138" t="s">
        <v>1377</v>
      </c>
      <c r="D2887" s="138" t="s">
        <v>1366</v>
      </c>
      <c r="E2887" s="138" t="s">
        <v>1206</v>
      </c>
      <c r="F2887" s="138"/>
      <c r="G2887" s="138"/>
      <c r="H2887" s="138"/>
      <c r="I2887" s="138" t="s">
        <v>195</v>
      </c>
      <c r="J2887" s="138">
        <v>2050</v>
      </c>
      <c r="K2887" s="139">
        <v>25</v>
      </c>
    </row>
    <row r="2888" spans="1:11" x14ac:dyDescent="0.25">
      <c r="A2888" s="138" t="s">
        <v>1564</v>
      </c>
      <c r="B2888" s="138" t="s">
        <v>1565</v>
      </c>
      <c r="C2888" s="138" t="s">
        <v>1377</v>
      </c>
      <c r="D2888" s="138" t="s">
        <v>1543</v>
      </c>
      <c r="E2888" s="138" t="s">
        <v>1541</v>
      </c>
      <c r="F2888" s="138"/>
      <c r="G2888" s="138" t="s">
        <v>1555</v>
      </c>
      <c r="H2888" s="138">
        <v>1</v>
      </c>
      <c r="I2888" s="138" t="s">
        <v>990</v>
      </c>
      <c r="J2888" s="138">
        <v>2020</v>
      </c>
      <c r="K2888" s="139">
        <v>0.95</v>
      </c>
    </row>
    <row r="2889" spans="1:11" x14ac:dyDescent="0.25">
      <c r="A2889" s="138" t="s">
        <v>1564</v>
      </c>
      <c r="B2889" s="138" t="s">
        <v>1565</v>
      </c>
      <c r="C2889" s="138" t="s">
        <v>1377</v>
      </c>
      <c r="D2889" s="138" t="s">
        <v>1543</v>
      </c>
      <c r="E2889" s="138" t="s">
        <v>1541</v>
      </c>
      <c r="F2889" s="138"/>
      <c r="G2889" s="138" t="s">
        <v>1555</v>
      </c>
      <c r="H2889" s="138">
        <v>1</v>
      </c>
      <c r="I2889" s="138" t="s">
        <v>990</v>
      </c>
      <c r="J2889" s="138">
        <v>2050</v>
      </c>
      <c r="K2889" s="139">
        <v>0.95</v>
      </c>
    </row>
    <row r="2890" spans="1:11" x14ac:dyDescent="0.25">
      <c r="A2890" s="138" t="s">
        <v>1564</v>
      </c>
      <c r="B2890" s="138" t="s">
        <v>1565</v>
      </c>
      <c r="C2890" s="138" t="s">
        <v>1377</v>
      </c>
      <c r="D2890" s="138" t="s">
        <v>1543</v>
      </c>
      <c r="E2890" s="138" t="s">
        <v>1541</v>
      </c>
      <c r="F2890" s="138"/>
      <c r="G2890" s="138" t="s">
        <v>1555</v>
      </c>
      <c r="H2890" s="138">
        <v>1</v>
      </c>
      <c r="I2890" s="138" t="s">
        <v>991</v>
      </c>
      <c r="J2890" s="138">
        <v>2020</v>
      </c>
      <c r="K2890" s="139">
        <v>2</v>
      </c>
    </row>
    <row r="2891" spans="1:11" x14ac:dyDescent="0.25">
      <c r="A2891" s="138" t="s">
        <v>1564</v>
      </c>
      <c r="B2891" s="138" t="s">
        <v>1565</v>
      </c>
      <c r="C2891" s="138" t="s">
        <v>1377</v>
      </c>
      <c r="D2891" s="138" t="s">
        <v>1543</v>
      </c>
      <c r="E2891" s="138" t="s">
        <v>1541</v>
      </c>
      <c r="F2891" s="138"/>
      <c r="G2891" s="138" t="s">
        <v>1555</v>
      </c>
      <c r="H2891" s="138">
        <v>1</v>
      </c>
      <c r="I2891" s="138" t="s">
        <v>991</v>
      </c>
      <c r="J2891" s="138">
        <v>2050</v>
      </c>
      <c r="K2891" s="139">
        <v>2</v>
      </c>
    </row>
    <row r="2892" spans="1:11" x14ac:dyDescent="0.25">
      <c r="A2892" s="138" t="s">
        <v>1564</v>
      </c>
      <c r="B2892" s="138" t="s">
        <v>1565</v>
      </c>
      <c r="C2892" s="138" t="s">
        <v>1377</v>
      </c>
      <c r="D2892" s="138" t="s">
        <v>1543</v>
      </c>
      <c r="E2892" s="138" t="s">
        <v>1541</v>
      </c>
      <c r="F2892" s="138"/>
      <c r="G2892" s="138" t="s">
        <v>1555</v>
      </c>
      <c r="H2892" s="138">
        <v>1</v>
      </c>
      <c r="I2892" s="138" t="s">
        <v>195</v>
      </c>
      <c r="J2892" s="138">
        <v>2015</v>
      </c>
      <c r="K2892" s="139">
        <v>0.1012658227848101</v>
      </c>
    </row>
    <row r="2893" spans="1:11" x14ac:dyDescent="0.25">
      <c r="A2893" s="138" t="s">
        <v>1564</v>
      </c>
      <c r="B2893" s="138" t="s">
        <v>1565</v>
      </c>
      <c r="C2893" s="138" t="s">
        <v>1377</v>
      </c>
      <c r="D2893" s="138" t="s">
        <v>1543</v>
      </c>
      <c r="E2893" s="138" t="s">
        <v>1541</v>
      </c>
      <c r="F2893" s="138"/>
      <c r="G2893" s="138" t="s">
        <v>1555</v>
      </c>
      <c r="H2893" s="138">
        <v>1</v>
      </c>
      <c r="I2893" s="138" t="s">
        <v>195</v>
      </c>
      <c r="J2893" s="138">
        <v>2020</v>
      </c>
      <c r="K2893" s="139">
        <v>0.1012658227848101</v>
      </c>
    </row>
    <row r="2894" spans="1:11" x14ac:dyDescent="0.25">
      <c r="A2894" s="138" t="s">
        <v>1564</v>
      </c>
      <c r="B2894" s="138" t="s">
        <v>1565</v>
      </c>
      <c r="C2894" s="138" t="s">
        <v>1377</v>
      </c>
      <c r="D2894" s="138" t="s">
        <v>1543</v>
      </c>
      <c r="E2894" s="138" t="s">
        <v>1541</v>
      </c>
      <c r="F2894" s="138"/>
      <c r="G2894" s="138" t="s">
        <v>1555</v>
      </c>
      <c r="H2894" s="138">
        <v>1</v>
      </c>
      <c r="I2894" s="138" t="s">
        <v>195</v>
      </c>
      <c r="J2894" s="138">
        <v>2030</v>
      </c>
      <c r="K2894" s="139">
        <v>5.0632911392405063E-2</v>
      </c>
    </row>
    <row r="2895" spans="1:11" x14ac:dyDescent="0.25">
      <c r="A2895" s="138" t="s">
        <v>1564</v>
      </c>
      <c r="B2895" s="138" t="s">
        <v>1565</v>
      </c>
      <c r="C2895" s="138" t="s">
        <v>1377</v>
      </c>
      <c r="D2895" s="138" t="s">
        <v>1543</v>
      </c>
      <c r="E2895" s="138" t="s">
        <v>1541</v>
      </c>
      <c r="F2895" s="138"/>
      <c r="G2895" s="138" t="s">
        <v>1555</v>
      </c>
      <c r="H2895" s="138">
        <v>1</v>
      </c>
      <c r="I2895" s="138" t="s">
        <v>195</v>
      </c>
      <c r="J2895" s="138">
        <v>2040</v>
      </c>
      <c r="K2895" s="139">
        <v>5.0999999999999997E-2</v>
      </c>
    </row>
    <row r="2896" spans="1:11" x14ac:dyDescent="0.25">
      <c r="A2896" s="138" t="s">
        <v>1564</v>
      </c>
      <c r="B2896" s="138" t="s">
        <v>1565</v>
      </c>
      <c r="C2896" s="138" t="s">
        <v>1377</v>
      </c>
      <c r="D2896" s="138" t="s">
        <v>1543</v>
      </c>
      <c r="E2896" s="138" t="s">
        <v>1541</v>
      </c>
      <c r="F2896" s="138"/>
      <c r="G2896" s="138" t="s">
        <v>1555</v>
      </c>
      <c r="H2896" s="138">
        <v>1</v>
      </c>
      <c r="I2896" s="138" t="s">
        <v>195</v>
      </c>
      <c r="J2896" s="138">
        <v>2050</v>
      </c>
      <c r="K2896" s="139">
        <v>5.0632911392405063E-2</v>
      </c>
    </row>
    <row r="2897" spans="1:11" x14ac:dyDescent="0.25">
      <c r="A2897" s="138" t="s">
        <v>1564</v>
      </c>
      <c r="B2897" s="138" t="s">
        <v>1565</v>
      </c>
      <c r="C2897" s="138" t="s">
        <v>1377</v>
      </c>
      <c r="D2897" s="138" t="s">
        <v>1379</v>
      </c>
      <c r="E2897" s="138" t="s">
        <v>1380</v>
      </c>
      <c r="F2897" s="138"/>
      <c r="G2897" s="138"/>
      <c r="H2897" s="138"/>
      <c r="I2897" s="138" t="s">
        <v>195</v>
      </c>
      <c r="J2897" s="138">
        <v>2015</v>
      </c>
      <c r="K2897" s="139">
        <v>0.79</v>
      </c>
    </row>
    <row r="2898" spans="1:11" x14ac:dyDescent="0.25">
      <c r="A2898" s="138" t="s">
        <v>1564</v>
      </c>
      <c r="B2898" s="138" t="s">
        <v>1565</v>
      </c>
      <c r="C2898" s="138" t="s">
        <v>1377</v>
      </c>
      <c r="D2898" s="138" t="s">
        <v>1379</v>
      </c>
      <c r="E2898" s="138" t="s">
        <v>1380</v>
      </c>
      <c r="F2898" s="138"/>
      <c r="G2898" s="138"/>
      <c r="H2898" s="138"/>
      <c r="I2898" s="138" t="s">
        <v>195</v>
      </c>
      <c r="J2898" s="138">
        <v>2020</v>
      </c>
      <c r="K2898" s="139">
        <v>0.79</v>
      </c>
    </row>
    <row r="2899" spans="1:11" x14ac:dyDescent="0.25">
      <c r="A2899" s="138" t="s">
        <v>1564</v>
      </c>
      <c r="B2899" s="138" t="s">
        <v>1565</v>
      </c>
      <c r="C2899" s="138" t="s">
        <v>1377</v>
      </c>
      <c r="D2899" s="138" t="s">
        <v>1379</v>
      </c>
      <c r="E2899" s="138" t="s">
        <v>1380</v>
      </c>
      <c r="F2899" s="138"/>
      <c r="G2899" s="138"/>
      <c r="H2899" s="138"/>
      <c r="I2899" s="138" t="s">
        <v>195</v>
      </c>
      <c r="J2899" s="138">
        <v>2030</v>
      </c>
      <c r="K2899" s="139">
        <v>0.79</v>
      </c>
    </row>
    <row r="2900" spans="1:11" x14ac:dyDescent="0.25">
      <c r="A2900" s="138" t="s">
        <v>1564</v>
      </c>
      <c r="B2900" s="138" t="s">
        <v>1565</v>
      </c>
      <c r="C2900" s="138" t="s">
        <v>1377</v>
      </c>
      <c r="D2900" s="138" t="s">
        <v>1379</v>
      </c>
      <c r="E2900" s="138" t="s">
        <v>1380</v>
      </c>
      <c r="F2900" s="138"/>
      <c r="G2900" s="138"/>
      <c r="H2900" s="138"/>
      <c r="I2900" s="138" t="s">
        <v>195</v>
      </c>
      <c r="J2900" s="138">
        <v>2040</v>
      </c>
      <c r="K2900" s="139">
        <v>0.79</v>
      </c>
    </row>
    <row r="2901" spans="1:11" x14ac:dyDescent="0.25">
      <c r="A2901" s="138" t="s">
        <v>1564</v>
      </c>
      <c r="B2901" s="138" t="s">
        <v>1565</v>
      </c>
      <c r="C2901" s="138" t="s">
        <v>1377</v>
      </c>
      <c r="D2901" s="138" t="s">
        <v>1379</v>
      </c>
      <c r="E2901" s="138" t="s">
        <v>1380</v>
      </c>
      <c r="F2901" s="138"/>
      <c r="G2901" s="138"/>
      <c r="H2901" s="138"/>
      <c r="I2901" s="138" t="s">
        <v>195</v>
      </c>
      <c r="J2901" s="138">
        <v>2050</v>
      </c>
      <c r="K2901" s="139">
        <v>0.79</v>
      </c>
    </row>
    <row r="2902" spans="1:11" x14ac:dyDescent="0.25">
      <c r="A2902" s="138" t="s">
        <v>1564</v>
      </c>
      <c r="B2902" s="138" t="s">
        <v>1565</v>
      </c>
      <c r="C2902" s="138" t="s">
        <v>1377</v>
      </c>
      <c r="D2902" s="138" t="s">
        <v>1506</v>
      </c>
      <c r="E2902" s="138" t="s">
        <v>1214</v>
      </c>
      <c r="F2902" s="138"/>
      <c r="G2902" s="138"/>
      <c r="H2902" s="138"/>
      <c r="I2902" s="138" t="s">
        <v>195</v>
      </c>
      <c r="J2902" s="138">
        <v>2015</v>
      </c>
      <c r="K2902" s="139">
        <v>26.9</v>
      </c>
    </row>
    <row r="2903" spans="1:11" x14ac:dyDescent="0.25">
      <c r="A2903" s="138" t="s">
        <v>1564</v>
      </c>
      <c r="B2903" s="138" t="s">
        <v>1565</v>
      </c>
      <c r="C2903" s="138" t="s">
        <v>1377</v>
      </c>
      <c r="D2903" s="138" t="s">
        <v>1506</v>
      </c>
      <c r="E2903" s="138" t="s">
        <v>1214</v>
      </c>
      <c r="F2903" s="138"/>
      <c r="G2903" s="138"/>
      <c r="H2903" s="138"/>
      <c r="I2903" s="138" t="s">
        <v>195</v>
      </c>
      <c r="J2903" s="138">
        <v>2020</v>
      </c>
      <c r="K2903" s="139">
        <v>26.9</v>
      </c>
    </row>
    <row r="2904" spans="1:11" x14ac:dyDescent="0.25">
      <c r="A2904" s="138" t="s">
        <v>1564</v>
      </c>
      <c r="B2904" s="138" t="s">
        <v>1565</v>
      </c>
      <c r="C2904" s="138" t="s">
        <v>1377</v>
      </c>
      <c r="D2904" s="138" t="s">
        <v>1506</v>
      </c>
      <c r="E2904" s="138" t="s">
        <v>1214</v>
      </c>
      <c r="F2904" s="138"/>
      <c r="G2904" s="138"/>
      <c r="H2904" s="138"/>
      <c r="I2904" s="138" t="s">
        <v>195</v>
      </c>
      <c r="J2904" s="138">
        <v>2030</v>
      </c>
      <c r="K2904" s="139">
        <v>26.9</v>
      </c>
    </row>
    <row r="2905" spans="1:11" x14ac:dyDescent="0.25">
      <c r="A2905" s="138" t="s">
        <v>1564</v>
      </c>
      <c r="B2905" s="138" t="s">
        <v>1565</v>
      </c>
      <c r="C2905" s="138" t="s">
        <v>1377</v>
      </c>
      <c r="D2905" s="138" t="s">
        <v>1506</v>
      </c>
      <c r="E2905" s="138" t="s">
        <v>1214</v>
      </c>
      <c r="F2905" s="138"/>
      <c r="G2905" s="138"/>
      <c r="H2905" s="138"/>
      <c r="I2905" s="138" t="s">
        <v>195</v>
      </c>
      <c r="J2905" s="138">
        <v>2040</v>
      </c>
      <c r="K2905" s="139">
        <v>26.9</v>
      </c>
    </row>
    <row r="2906" spans="1:11" x14ac:dyDescent="0.25">
      <c r="A2906" s="138" t="s">
        <v>1564</v>
      </c>
      <c r="B2906" s="138" t="s">
        <v>1565</v>
      </c>
      <c r="C2906" s="138" t="s">
        <v>1377</v>
      </c>
      <c r="D2906" s="138" t="s">
        <v>1506</v>
      </c>
      <c r="E2906" s="138" t="s">
        <v>1214</v>
      </c>
      <c r="F2906" s="138"/>
      <c r="G2906" s="138"/>
      <c r="H2906" s="138"/>
      <c r="I2906" s="138" t="s">
        <v>195</v>
      </c>
      <c r="J2906" s="138">
        <v>2050</v>
      </c>
      <c r="K2906" s="139">
        <v>26.9</v>
      </c>
    </row>
    <row r="2907" spans="1:11" x14ac:dyDescent="0.25">
      <c r="A2907" s="138" t="s">
        <v>1564</v>
      </c>
      <c r="B2907" s="138" t="s">
        <v>1565</v>
      </c>
      <c r="C2907" s="138" t="s">
        <v>1377</v>
      </c>
      <c r="D2907" s="138" t="s">
        <v>1544</v>
      </c>
      <c r="E2907" s="138" t="s">
        <v>1541</v>
      </c>
      <c r="F2907" s="138"/>
      <c r="G2907" s="138" t="s">
        <v>1446</v>
      </c>
      <c r="H2907" s="138" t="s">
        <v>1571</v>
      </c>
      <c r="I2907" s="138" t="s">
        <v>990</v>
      </c>
      <c r="J2907" s="138">
        <v>2020</v>
      </c>
      <c r="K2907" s="139">
        <v>0.75</v>
      </c>
    </row>
    <row r="2908" spans="1:11" x14ac:dyDescent="0.25">
      <c r="A2908" s="138" t="s">
        <v>1564</v>
      </c>
      <c r="B2908" s="138" t="s">
        <v>1565</v>
      </c>
      <c r="C2908" s="138" t="s">
        <v>1377</v>
      </c>
      <c r="D2908" s="138" t="s">
        <v>1544</v>
      </c>
      <c r="E2908" s="138" t="s">
        <v>1541</v>
      </c>
      <c r="F2908" s="138"/>
      <c r="G2908" s="138" t="s">
        <v>1446</v>
      </c>
      <c r="H2908" s="138" t="s">
        <v>1571</v>
      </c>
      <c r="I2908" s="138" t="s">
        <v>990</v>
      </c>
      <c r="J2908" s="138">
        <v>2050</v>
      </c>
      <c r="K2908" s="139">
        <v>0.75</v>
      </c>
    </row>
    <row r="2909" spans="1:11" x14ac:dyDescent="0.25">
      <c r="A2909" s="138" t="s">
        <v>1564</v>
      </c>
      <c r="B2909" s="138" t="s">
        <v>1565</v>
      </c>
      <c r="C2909" s="138" t="s">
        <v>1377</v>
      </c>
      <c r="D2909" s="138" t="s">
        <v>1544</v>
      </c>
      <c r="E2909" s="138" t="s">
        <v>1541</v>
      </c>
      <c r="F2909" s="138"/>
      <c r="G2909" s="138" t="s">
        <v>1446</v>
      </c>
      <c r="H2909" s="138" t="s">
        <v>1571</v>
      </c>
      <c r="I2909" s="138" t="s">
        <v>991</v>
      </c>
      <c r="J2909" s="138">
        <v>2020</v>
      </c>
      <c r="K2909" s="139">
        <v>1.5</v>
      </c>
    </row>
    <row r="2910" spans="1:11" x14ac:dyDescent="0.25">
      <c r="A2910" s="138" t="s">
        <v>1564</v>
      </c>
      <c r="B2910" s="138" t="s">
        <v>1565</v>
      </c>
      <c r="C2910" s="138" t="s">
        <v>1377</v>
      </c>
      <c r="D2910" s="138" t="s">
        <v>1544</v>
      </c>
      <c r="E2910" s="138" t="s">
        <v>1541</v>
      </c>
      <c r="F2910" s="138"/>
      <c r="G2910" s="138" t="s">
        <v>1446</v>
      </c>
      <c r="H2910" s="138" t="s">
        <v>1571</v>
      </c>
      <c r="I2910" s="138" t="s">
        <v>991</v>
      </c>
      <c r="J2910" s="138">
        <v>2050</v>
      </c>
      <c r="K2910" s="139">
        <v>1.5</v>
      </c>
    </row>
    <row r="2911" spans="1:11" x14ac:dyDescent="0.25">
      <c r="A2911" s="138" t="s">
        <v>1564</v>
      </c>
      <c r="B2911" s="138" t="s">
        <v>1565</v>
      </c>
      <c r="C2911" s="138" t="s">
        <v>1377</v>
      </c>
      <c r="D2911" s="138" t="s">
        <v>1544</v>
      </c>
      <c r="E2911" s="138" t="s">
        <v>1541</v>
      </c>
      <c r="F2911" s="138"/>
      <c r="G2911" s="138" t="s">
        <v>1446</v>
      </c>
      <c r="H2911" s="138" t="s">
        <v>1571</v>
      </c>
      <c r="I2911" s="138" t="s">
        <v>195</v>
      </c>
      <c r="J2911" s="138">
        <v>2015</v>
      </c>
      <c r="K2911" s="139">
        <v>5.0632911392405058</v>
      </c>
    </row>
    <row r="2912" spans="1:11" x14ac:dyDescent="0.25">
      <c r="A2912" s="138" t="s">
        <v>1564</v>
      </c>
      <c r="B2912" s="138" t="s">
        <v>1565</v>
      </c>
      <c r="C2912" s="138" t="s">
        <v>1377</v>
      </c>
      <c r="D2912" s="138" t="s">
        <v>1544</v>
      </c>
      <c r="E2912" s="138" t="s">
        <v>1541</v>
      </c>
      <c r="F2912" s="138"/>
      <c r="G2912" s="138" t="s">
        <v>1446</v>
      </c>
      <c r="H2912" s="138" t="s">
        <v>1571</v>
      </c>
      <c r="I2912" s="138" t="s">
        <v>195</v>
      </c>
      <c r="J2912" s="138">
        <v>2020</v>
      </c>
      <c r="K2912" s="139">
        <v>5.0632911392405058</v>
      </c>
    </row>
    <row r="2913" spans="1:11" x14ac:dyDescent="0.25">
      <c r="A2913" s="138" t="s">
        <v>1564</v>
      </c>
      <c r="B2913" s="138" t="s">
        <v>1565</v>
      </c>
      <c r="C2913" s="138" t="s">
        <v>1377</v>
      </c>
      <c r="D2913" s="138" t="s">
        <v>1544</v>
      </c>
      <c r="E2913" s="138" t="s">
        <v>1541</v>
      </c>
      <c r="F2913" s="138"/>
      <c r="G2913" s="138" t="s">
        <v>1446</v>
      </c>
      <c r="H2913" s="138" t="s">
        <v>1571</v>
      </c>
      <c r="I2913" s="138" t="s">
        <v>195</v>
      </c>
      <c r="J2913" s="138">
        <v>2030</v>
      </c>
      <c r="K2913" s="139">
        <v>2.278481012658228</v>
      </c>
    </row>
    <row r="2914" spans="1:11" x14ac:dyDescent="0.25">
      <c r="A2914" s="138" t="s">
        <v>1564</v>
      </c>
      <c r="B2914" s="138" t="s">
        <v>1565</v>
      </c>
      <c r="C2914" s="138" t="s">
        <v>1377</v>
      </c>
      <c r="D2914" s="138" t="s">
        <v>1544</v>
      </c>
      <c r="E2914" s="138" t="s">
        <v>1541</v>
      </c>
      <c r="F2914" s="138"/>
      <c r="G2914" s="138" t="s">
        <v>1446</v>
      </c>
      <c r="H2914" s="138" t="s">
        <v>1571</v>
      </c>
      <c r="I2914" s="138" t="s">
        <v>195</v>
      </c>
      <c r="J2914" s="138">
        <v>2040</v>
      </c>
      <c r="K2914" s="139">
        <v>2</v>
      </c>
    </row>
    <row r="2915" spans="1:11" x14ac:dyDescent="0.25">
      <c r="A2915" s="138" t="s">
        <v>1564</v>
      </c>
      <c r="B2915" s="138" t="s">
        <v>1565</v>
      </c>
      <c r="C2915" s="138" t="s">
        <v>1377</v>
      </c>
      <c r="D2915" s="138" t="s">
        <v>1544</v>
      </c>
      <c r="E2915" s="138" t="s">
        <v>1541</v>
      </c>
      <c r="F2915" s="138"/>
      <c r="G2915" s="138" t="s">
        <v>1446</v>
      </c>
      <c r="H2915" s="138" t="s">
        <v>1571</v>
      </c>
      <c r="I2915" s="138" t="s">
        <v>195</v>
      </c>
      <c r="J2915" s="138">
        <v>2050</v>
      </c>
      <c r="K2915" s="139">
        <v>1.89873417721519</v>
      </c>
    </row>
    <row r="2916" spans="1:11" x14ac:dyDescent="0.25">
      <c r="A2916" s="138" t="s">
        <v>1564</v>
      </c>
      <c r="B2916" s="138" t="s">
        <v>1565</v>
      </c>
      <c r="C2916" s="138" t="s">
        <v>1377</v>
      </c>
      <c r="D2916" s="138" t="s">
        <v>1540</v>
      </c>
      <c r="E2916" s="138" t="s">
        <v>1541</v>
      </c>
      <c r="F2916" s="138"/>
      <c r="G2916" s="138" t="s">
        <v>193</v>
      </c>
      <c r="H2916" s="138"/>
      <c r="I2916" s="138" t="s">
        <v>195</v>
      </c>
      <c r="J2916" s="138">
        <v>2015</v>
      </c>
      <c r="K2916" s="139">
        <v>0</v>
      </c>
    </row>
    <row r="2917" spans="1:11" x14ac:dyDescent="0.25">
      <c r="A2917" s="138" t="s">
        <v>1564</v>
      </c>
      <c r="B2917" s="138" t="s">
        <v>1565</v>
      </c>
      <c r="C2917" s="138" t="s">
        <v>1377</v>
      </c>
      <c r="D2917" s="138" t="s">
        <v>1540</v>
      </c>
      <c r="E2917" s="138" t="s">
        <v>1541</v>
      </c>
      <c r="F2917" s="138"/>
      <c r="G2917" s="138" t="s">
        <v>193</v>
      </c>
      <c r="H2917" s="138"/>
      <c r="I2917" s="138" t="s">
        <v>195</v>
      </c>
      <c r="J2917" s="138">
        <v>2020</v>
      </c>
      <c r="K2917" s="139">
        <v>0</v>
      </c>
    </row>
    <row r="2918" spans="1:11" x14ac:dyDescent="0.25">
      <c r="A2918" s="138" t="s">
        <v>1564</v>
      </c>
      <c r="B2918" s="138" t="s">
        <v>1565</v>
      </c>
      <c r="C2918" s="138" t="s">
        <v>1377</v>
      </c>
      <c r="D2918" s="138" t="s">
        <v>1540</v>
      </c>
      <c r="E2918" s="138" t="s">
        <v>1541</v>
      </c>
      <c r="F2918" s="138"/>
      <c r="G2918" s="138" t="s">
        <v>193</v>
      </c>
      <c r="H2918" s="138"/>
      <c r="I2918" s="138" t="s">
        <v>195</v>
      </c>
      <c r="J2918" s="138">
        <v>2030</v>
      </c>
      <c r="K2918" s="139">
        <v>0</v>
      </c>
    </row>
    <row r="2919" spans="1:11" x14ac:dyDescent="0.25">
      <c r="A2919" s="138" t="s">
        <v>1564</v>
      </c>
      <c r="B2919" s="138" t="s">
        <v>1565</v>
      </c>
      <c r="C2919" s="138" t="s">
        <v>1377</v>
      </c>
      <c r="D2919" s="138" t="s">
        <v>1540</v>
      </c>
      <c r="E2919" s="138" t="s">
        <v>1541</v>
      </c>
      <c r="F2919" s="138"/>
      <c r="G2919" s="138" t="s">
        <v>193</v>
      </c>
      <c r="H2919" s="138"/>
      <c r="I2919" s="138" t="s">
        <v>195</v>
      </c>
      <c r="J2919" s="138">
        <v>2040</v>
      </c>
      <c r="K2919" s="139">
        <v>0</v>
      </c>
    </row>
    <row r="2920" spans="1:11" x14ac:dyDescent="0.25">
      <c r="A2920" s="138" t="s">
        <v>1564</v>
      </c>
      <c r="B2920" s="138" t="s">
        <v>1565</v>
      </c>
      <c r="C2920" s="138" t="s">
        <v>1377</v>
      </c>
      <c r="D2920" s="138" t="s">
        <v>1540</v>
      </c>
      <c r="E2920" s="138" t="s">
        <v>1541</v>
      </c>
      <c r="F2920" s="138"/>
      <c r="G2920" s="138" t="s">
        <v>193</v>
      </c>
      <c r="H2920" s="138"/>
      <c r="I2920" s="138" t="s">
        <v>195</v>
      </c>
      <c r="J2920" s="138">
        <v>2050</v>
      </c>
      <c r="K2920" s="139">
        <v>0</v>
      </c>
    </row>
    <row r="2921" spans="1:11" x14ac:dyDescent="0.25">
      <c r="A2921" s="138" t="s">
        <v>1564</v>
      </c>
      <c r="B2921" s="138" t="s">
        <v>1565</v>
      </c>
      <c r="C2921" s="138" t="s">
        <v>1377</v>
      </c>
      <c r="D2921" s="138" t="s">
        <v>1545</v>
      </c>
      <c r="E2921" s="138" t="s">
        <v>1541</v>
      </c>
      <c r="F2921" s="138"/>
      <c r="G2921" s="138" t="s">
        <v>1555</v>
      </c>
      <c r="H2921" s="138">
        <v>1</v>
      </c>
      <c r="I2921" s="138" t="s">
        <v>990</v>
      </c>
      <c r="J2921" s="138">
        <v>2020</v>
      </c>
      <c r="K2921" s="139">
        <v>0.95</v>
      </c>
    </row>
    <row r="2922" spans="1:11" x14ac:dyDescent="0.25">
      <c r="A2922" s="138" t="s">
        <v>1564</v>
      </c>
      <c r="B2922" s="138" t="s">
        <v>1565</v>
      </c>
      <c r="C2922" s="138" t="s">
        <v>1377</v>
      </c>
      <c r="D2922" s="138" t="s">
        <v>1545</v>
      </c>
      <c r="E2922" s="138" t="s">
        <v>1541</v>
      </c>
      <c r="F2922" s="138"/>
      <c r="G2922" s="138" t="s">
        <v>1555</v>
      </c>
      <c r="H2922" s="138">
        <v>1</v>
      </c>
      <c r="I2922" s="138" t="s">
        <v>990</v>
      </c>
      <c r="J2922" s="138">
        <v>2050</v>
      </c>
      <c r="K2922" s="139">
        <v>0.95</v>
      </c>
    </row>
    <row r="2923" spans="1:11" x14ac:dyDescent="0.25">
      <c r="A2923" s="138" t="s">
        <v>1564</v>
      </c>
      <c r="B2923" s="138" t="s">
        <v>1565</v>
      </c>
      <c r="C2923" s="138" t="s">
        <v>1377</v>
      </c>
      <c r="D2923" s="138" t="s">
        <v>1545</v>
      </c>
      <c r="E2923" s="138" t="s">
        <v>1541</v>
      </c>
      <c r="F2923" s="138"/>
      <c r="G2923" s="138" t="s">
        <v>1555</v>
      </c>
      <c r="H2923" s="138">
        <v>1</v>
      </c>
      <c r="I2923" s="138" t="s">
        <v>991</v>
      </c>
      <c r="J2923" s="138">
        <v>2020</v>
      </c>
      <c r="K2923" s="139">
        <v>2</v>
      </c>
    </row>
    <row r="2924" spans="1:11" x14ac:dyDescent="0.25">
      <c r="A2924" s="138" t="s">
        <v>1564</v>
      </c>
      <c r="B2924" s="138" t="s">
        <v>1565</v>
      </c>
      <c r="C2924" s="138" t="s">
        <v>1377</v>
      </c>
      <c r="D2924" s="138" t="s">
        <v>1545</v>
      </c>
      <c r="E2924" s="138" t="s">
        <v>1541</v>
      </c>
      <c r="F2924" s="138"/>
      <c r="G2924" s="138" t="s">
        <v>1555</v>
      </c>
      <c r="H2924" s="138">
        <v>1</v>
      </c>
      <c r="I2924" s="138" t="s">
        <v>991</v>
      </c>
      <c r="J2924" s="138">
        <v>2050</v>
      </c>
      <c r="K2924" s="139">
        <v>2</v>
      </c>
    </row>
    <row r="2925" spans="1:11" x14ac:dyDescent="0.25">
      <c r="A2925" s="138" t="s">
        <v>1564</v>
      </c>
      <c r="B2925" s="138" t="s">
        <v>1565</v>
      </c>
      <c r="C2925" s="138" t="s">
        <v>1377</v>
      </c>
      <c r="D2925" s="138" t="s">
        <v>1545</v>
      </c>
      <c r="E2925" s="138" t="s">
        <v>1541</v>
      </c>
      <c r="F2925" s="138"/>
      <c r="G2925" s="138" t="s">
        <v>1555</v>
      </c>
      <c r="H2925" s="138">
        <v>1</v>
      </c>
      <c r="I2925" s="138" t="s">
        <v>195</v>
      </c>
      <c r="J2925" s="138">
        <v>2015</v>
      </c>
      <c r="K2925" s="139">
        <v>0.20253164556962031</v>
      </c>
    </row>
    <row r="2926" spans="1:11" x14ac:dyDescent="0.25">
      <c r="A2926" s="138" t="s">
        <v>1564</v>
      </c>
      <c r="B2926" s="138" t="s">
        <v>1565</v>
      </c>
      <c r="C2926" s="138" t="s">
        <v>1377</v>
      </c>
      <c r="D2926" s="138" t="s">
        <v>1545</v>
      </c>
      <c r="E2926" s="138" t="s">
        <v>1541</v>
      </c>
      <c r="F2926" s="138"/>
      <c r="G2926" s="138" t="s">
        <v>1555</v>
      </c>
      <c r="H2926" s="138">
        <v>1</v>
      </c>
      <c r="I2926" s="138" t="s">
        <v>195</v>
      </c>
      <c r="J2926" s="138">
        <v>2020</v>
      </c>
      <c r="K2926" s="139">
        <v>0.20253164556962031</v>
      </c>
    </row>
    <row r="2927" spans="1:11" x14ac:dyDescent="0.25">
      <c r="A2927" s="138" t="s">
        <v>1564</v>
      </c>
      <c r="B2927" s="138" t="s">
        <v>1565</v>
      </c>
      <c r="C2927" s="138" t="s">
        <v>1377</v>
      </c>
      <c r="D2927" s="138" t="s">
        <v>1545</v>
      </c>
      <c r="E2927" s="138" t="s">
        <v>1541</v>
      </c>
      <c r="F2927" s="138"/>
      <c r="G2927" s="138" t="s">
        <v>1555</v>
      </c>
      <c r="H2927" s="138">
        <v>1</v>
      </c>
      <c r="I2927" s="138" t="s">
        <v>195</v>
      </c>
      <c r="J2927" s="138">
        <v>2030</v>
      </c>
      <c r="K2927" s="139">
        <v>0.1012658227848101</v>
      </c>
    </row>
    <row r="2928" spans="1:11" x14ac:dyDescent="0.25">
      <c r="A2928" s="138" t="s">
        <v>1564</v>
      </c>
      <c r="B2928" s="138" t="s">
        <v>1565</v>
      </c>
      <c r="C2928" s="138" t="s">
        <v>1377</v>
      </c>
      <c r="D2928" s="138" t="s">
        <v>1545</v>
      </c>
      <c r="E2928" s="138" t="s">
        <v>1541</v>
      </c>
      <c r="F2928" s="138"/>
      <c r="G2928" s="138" t="s">
        <v>1555</v>
      </c>
      <c r="H2928" s="138">
        <v>1</v>
      </c>
      <c r="I2928" s="138" t="s">
        <v>195</v>
      </c>
      <c r="J2928" s="138">
        <v>2040</v>
      </c>
      <c r="K2928" s="139">
        <v>0.1</v>
      </c>
    </row>
    <row r="2929" spans="1:11" x14ac:dyDescent="0.25">
      <c r="A2929" s="138" t="s">
        <v>1564</v>
      </c>
      <c r="B2929" s="138" t="s">
        <v>1565</v>
      </c>
      <c r="C2929" s="138" t="s">
        <v>1377</v>
      </c>
      <c r="D2929" s="138" t="s">
        <v>1545</v>
      </c>
      <c r="E2929" s="138" t="s">
        <v>1541</v>
      </c>
      <c r="F2929" s="138"/>
      <c r="G2929" s="138" t="s">
        <v>1555</v>
      </c>
      <c r="H2929" s="138">
        <v>1</v>
      </c>
      <c r="I2929" s="138" t="s">
        <v>195</v>
      </c>
      <c r="J2929" s="138">
        <v>2050</v>
      </c>
      <c r="K2929" s="139">
        <v>0.1012658227848101</v>
      </c>
    </row>
    <row r="2930" spans="1:11" x14ac:dyDescent="0.25">
      <c r="A2930" s="138" t="s">
        <v>1574</v>
      </c>
      <c r="B2930" s="138" t="s">
        <v>1575</v>
      </c>
      <c r="C2930" s="138" t="s">
        <v>196</v>
      </c>
      <c r="D2930" s="138" t="s">
        <v>201</v>
      </c>
      <c r="E2930" s="138" t="s">
        <v>203</v>
      </c>
      <c r="F2930" s="138"/>
      <c r="G2930" s="138"/>
      <c r="H2930" s="138"/>
      <c r="I2930" s="138" t="s">
        <v>195</v>
      </c>
      <c r="J2930" s="138">
        <v>2015</v>
      </c>
      <c r="K2930" s="139">
        <v>2.5</v>
      </c>
    </row>
    <row r="2931" spans="1:11" x14ac:dyDescent="0.25">
      <c r="A2931" s="138" t="s">
        <v>1574</v>
      </c>
      <c r="B2931" s="138" t="s">
        <v>1575</v>
      </c>
      <c r="C2931" s="138" t="s">
        <v>196</v>
      </c>
      <c r="D2931" s="138" t="s">
        <v>201</v>
      </c>
      <c r="E2931" s="138" t="s">
        <v>203</v>
      </c>
      <c r="F2931" s="138"/>
      <c r="G2931" s="138"/>
      <c r="H2931" s="138"/>
      <c r="I2931" s="138" t="s">
        <v>195</v>
      </c>
      <c r="J2931" s="138">
        <v>2020</v>
      </c>
      <c r="K2931" s="139">
        <v>2.5</v>
      </c>
    </row>
    <row r="2932" spans="1:11" x14ac:dyDescent="0.25">
      <c r="A2932" s="138" t="s">
        <v>1574</v>
      </c>
      <c r="B2932" s="138" t="s">
        <v>1575</v>
      </c>
      <c r="C2932" s="138" t="s">
        <v>196</v>
      </c>
      <c r="D2932" s="138" t="s">
        <v>201</v>
      </c>
      <c r="E2932" s="138" t="s">
        <v>203</v>
      </c>
      <c r="F2932" s="138"/>
      <c r="G2932" s="138"/>
      <c r="H2932" s="138"/>
      <c r="I2932" s="138" t="s">
        <v>195</v>
      </c>
      <c r="J2932" s="138">
        <v>2030</v>
      </c>
      <c r="K2932" s="139">
        <v>2.5</v>
      </c>
    </row>
    <row r="2933" spans="1:11" x14ac:dyDescent="0.25">
      <c r="A2933" s="138" t="s">
        <v>1574</v>
      </c>
      <c r="B2933" s="138" t="s">
        <v>1575</v>
      </c>
      <c r="C2933" s="138" t="s">
        <v>196</v>
      </c>
      <c r="D2933" s="138" t="s">
        <v>201</v>
      </c>
      <c r="E2933" s="138" t="s">
        <v>203</v>
      </c>
      <c r="F2933" s="138"/>
      <c r="G2933" s="138"/>
      <c r="H2933" s="138"/>
      <c r="I2933" s="138" t="s">
        <v>195</v>
      </c>
      <c r="J2933" s="138">
        <v>2040</v>
      </c>
      <c r="K2933" s="139">
        <v>2.5</v>
      </c>
    </row>
    <row r="2934" spans="1:11" x14ac:dyDescent="0.25">
      <c r="A2934" s="138" t="s">
        <v>1574</v>
      </c>
      <c r="B2934" s="138" t="s">
        <v>1575</v>
      </c>
      <c r="C2934" s="138" t="s">
        <v>196</v>
      </c>
      <c r="D2934" s="138" t="s">
        <v>201</v>
      </c>
      <c r="E2934" s="138" t="s">
        <v>203</v>
      </c>
      <c r="F2934" s="138"/>
      <c r="G2934" s="138"/>
      <c r="H2934" s="138"/>
      <c r="I2934" s="138" t="s">
        <v>195</v>
      </c>
      <c r="J2934" s="138">
        <v>2050</v>
      </c>
      <c r="K2934" s="139">
        <v>2.5</v>
      </c>
    </row>
    <row r="2935" spans="1:11" x14ac:dyDescent="0.25">
      <c r="A2935" s="138" t="s">
        <v>1574</v>
      </c>
      <c r="B2935" s="138" t="s">
        <v>1575</v>
      </c>
      <c r="C2935" s="138" t="s">
        <v>196</v>
      </c>
      <c r="D2935" s="138" t="s">
        <v>1576</v>
      </c>
      <c r="E2935" s="138" t="s">
        <v>1354</v>
      </c>
      <c r="F2935" s="138"/>
      <c r="G2935" s="138" t="s">
        <v>252</v>
      </c>
      <c r="H2935" s="138">
        <v>1</v>
      </c>
      <c r="I2935" s="138" t="s">
        <v>990</v>
      </c>
      <c r="J2935" s="138">
        <v>2020</v>
      </c>
      <c r="K2935" s="139">
        <v>0.8</v>
      </c>
    </row>
    <row r="2936" spans="1:11" x14ac:dyDescent="0.25">
      <c r="A2936" s="138" t="s">
        <v>1574</v>
      </c>
      <c r="B2936" s="138" t="s">
        <v>1575</v>
      </c>
      <c r="C2936" s="138" t="s">
        <v>196</v>
      </c>
      <c r="D2936" s="138" t="s">
        <v>1576</v>
      </c>
      <c r="E2936" s="138" t="s">
        <v>1354</v>
      </c>
      <c r="F2936" s="138"/>
      <c r="G2936" s="138" t="s">
        <v>252</v>
      </c>
      <c r="H2936" s="138">
        <v>1</v>
      </c>
      <c r="I2936" s="138" t="s">
        <v>990</v>
      </c>
      <c r="J2936" s="138">
        <v>2050</v>
      </c>
      <c r="K2936" s="139">
        <v>0.8</v>
      </c>
    </row>
    <row r="2937" spans="1:11" x14ac:dyDescent="0.25">
      <c r="A2937" s="138" t="s">
        <v>1574</v>
      </c>
      <c r="B2937" s="138" t="s">
        <v>1575</v>
      </c>
      <c r="C2937" s="138" t="s">
        <v>196</v>
      </c>
      <c r="D2937" s="138" t="s">
        <v>1576</v>
      </c>
      <c r="E2937" s="138" t="s">
        <v>1354</v>
      </c>
      <c r="F2937" s="138"/>
      <c r="G2937" s="138" t="s">
        <v>252</v>
      </c>
      <c r="H2937" s="138">
        <v>1</v>
      </c>
      <c r="I2937" s="138" t="s">
        <v>991</v>
      </c>
      <c r="J2937" s="138">
        <v>2020</v>
      </c>
      <c r="K2937" s="139">
        <v>1.25</v>
      </c>
    </row>
    <row r="2938" spans="1:11" x14ac:dyDescent="0.25">
      <c r="A2938" s="138" t="s">
        <v>1574</v>
      </c>
      <c r="B2938" s="138" t="s">
        <v>1575</v>
      </c>
      <c r="C2938" s="138" t="s">
        <v>196</v>
      </c>
      <c r="D2938" s="138" t="s">
        <v>1576</v>
      </c>
      <c r="E2938" s="138" t="s">
        <v>1354</v>
      </c>
      <c r="F2938" s="138"/>
      <c r="G2938" s="138" t="s">
        <v>252</v>
      </c>
      <c r="H2938" s="138">
        <v>1</v>
      </c>
      <c r="I2938" s="138" t="s">
        <v>991</v>
      </c>
      <c r="J2938" s="138">
        <v>2050</v>
      </c>
      <c r="K2938" s="139">
        <v>1.25</v>
      </c>
    </row>
    <row r="2939" spans="1:11" x14ac:dyDescent="0.25">
      <c r="A2939" s="138" t="s">
        <v>1574</v>
      </c>
      <c r="B2939" s="138" t="s">
        <v>1575</v>
      </c>
      <c r="C2939" s="138" t="s">
        <v>196</v>
      </c>
      <c r="D2939" s="138" t="s">
        <v>1576</v>
      </c>
      <c r="E2939" s="138" t="s">
        <v>1354</v>
      </c>
      <c r="F2939" s="138"/>
      <c r="G2939" s="138" t="s">
        <v>252</v>
      </c>
      <c r="H2939" s="138">
        <v>1</v>
      </c>
      <c r="I2939" s="138" t="s">
        <v>195</v>
      </c>
      <c r="J2939" s="138">
        <v>2015</v>
      </c>
      <c r="K2939" s="139">
        <v>0.22</v>
      </c>
    </row>
    <row r="2940" spans="1:11" x14ac:dyDescent="0.25">
      <c r="A2940" s="138" t="s">
        <v>1574</v>
      </c>
      <c r="B2940" s="138" t="s">
        <v>1575</v>
      </c>
      <c r="C2940" s="138" t="s">
        <v>196</v>
      </c>
      <c r="D2940" s="138" t="s">
        <v>1576</v>
      </c>
      <c r="E2940" s="138" t="s">
        <v>1354</v>
      </c>
      <c r="F2940" s="138"/>
      <c r="G2940" s="138" t="s">
        <v>252</v>
      </c>
      <c r="H2940" s="138">
        <v>1</v>
      </c>
      <c r="I2940" s="138" t="s">
        <v>195</v>
      </c>
      <c r="J2940" s="138">
        <v>2020</v>
      </c>
      <c r="K2940" s="139">
        <v>0.22</v>
      </c>
    </row>
    <row r="2941" spans="1:11" x14ac:dyDescent="0.25">
      <c r="A2941" s="138" t="s">
        <v>1574</v>
      </c>
      <c r="B2941" s="138" t="s">
        <v>1575</v>
      </c>
      <c r="C2941" s="138" t="s">
        <v>196</v>
      </c>
      <c r="D2941" s="138" t="s">
        <v>1576</v>
      </c>
      <c r="E2941" s="138" t="s">
        <v>1354</v>
      </c>
      <c r="F2941" s="138"/>
      <c r="G2941" s="138" t="s">
        <v>252</v>
      </c>
      <c r="H2941" s="138">
        <v>1</v>
      </c>
      <c r="I2941" s="138" t="s">
        <v>195</v>
      </c>
      <c r="J2941" s="138">
        <v>2030</v>
      </c>
      <c r="K2941" s="139">
        <v>0.22</v>
      </c>
    </row>
    <row r="2942" spans="1:11" x14ac:dyDescent="0.25">
      <c r="A2942" s="138" t="s">
        <v>1574</v>
      </c>
      <c r="B2942" s="138" t="s">
        <v>1575</v>
      </c>
      <c r="C2942" s="138" t="s">
        <v>196</v>
      </c>
      <c r="D2942" s="138" t="s">
        <v>1576</v>
      </c>
      <c r="E2942" s="138" t="s">
        <v>1354</v>
      </c>
      <c r="F2942" s="138"/>
      <c r="G2942" s="138" t="s">
        <v>252</v>
      </c>
      <c r="H2942" s="138">
        <v>1</v>
      </c>
      <c r="I2942" s="138" t="s">
        <v>195</v>
      </c>
      <c r="J2942" s="138">
        <v>2040</v>
      </c>
      <c r="K2942" s="139">
        <v>0.22</v>
      </c>
    </row>
    <row r="2943" spans="1:11" x14ac:dyDescent="0.25">
      <c r="A2943" s="138" t="s">
        <v>1574</v>
      </c>
      <c r="B2943" s="138" t="s">
        <v>1575</v>
      </c>
      <c r="C2943" s="138" t="s">
        <v>196</v>
      </c>
      <c r="D2943" s="138" t="s">
        <v>1576</v>
      </c>
      <c r="E2943" s="138" t="s">
        <v>1354</v>
      </c>
      <c r="F2943" s="138"/>
      <c r="G2943" s="138" t="s">
        <v>252</v>
      </c>
      <c r="H2943" s="138">
        <v>1</v>
      </c>
      <c r="I2943" s="138" t="s">
        <v>195</v>
      </c>
      <c r="J2943" s="138">
        <v>2050</v>
      </c>
      <c r="K2943" s="139">
        <v>0.22</v>
      </c>
    </row>
    <row r="2944" spans="1:11" x14ac:dyDescent="0.25">
      <c r="A2944" s="138" t="s">
        <v>1574</v>
      </c>
      <c r="B2944" s="138" t="s">
        <v>1575</v>
      </c>
      <c r="C2944" s="138" t="s">
        <v>196</v>
      </c>
      <c r="D2944" s="138" t="s">
        <v>1577</v>
      </c>
      <c r="E2944" s="138" t="s">
        <v>1354</v>
      </c>
      <c r="F2944" s="138"/>
      <c r="G2944" s="138" t="s">
        <v>252</v>
      </c>
      <c r="H2944" s="138">
        <v>1</v>
      </c>
      <c r="I2944" s="138" t="s">
        <v>990</v>
      </c>
      <c r="J2944" s="138">
        <v>2020</v>
      </c>
      <c r="K2944" s="139">
        <v>0.8</v>
      </c>
    </row>
    <row r="2945" spans="1:11" x14ac:dyDescent="0.25">
      <c r="A2945" s="138" t="s">
        <v>1574</v>
      </c>
      <c r="B2945" s="138" t="s">
        <v>1575</v>
      </c>
      <c r="C2945" s="138" t="s">
        <v>196</v>
      </c>
      <c r="D2945" s="138" t="s">
        <v>1577</v>
      </c>
      <c r="E2945" s="138" t="s">
        <v>1354</v>
      </c>
      <c r="F2945" s="138"/>
      <c r="G2945" s="138" t="s">
        <v>252</v>
      </c>
      <c r="H2945" s="138">
        <v>1</v>
      </c>
      <c r="I2945" s="138" t="s">
        <v>990</v>
      </c>
      <c r="J2945" s="138">
        <v>2050</v>
      </c>
      <c r="K2945" s="139">
        <v>0.8</v>
      </c>
    </row>
    <row r="2946" spans="1:11" x14ac:dyDescent="0.25">
      <c r="A2946" s="138" t="s">
        <v>1574</v>
      </c>
      <c r="B2946" s="138" t="s">
        <v>1575</v>
      </c>
      <c r="C2946" s="138" t="s">
        <v>196</v>
      </c>
      <c r="D2946" s="138" t="s">
        <v>1577</v>
      </c>
      <c r="E2946" s="138" t="s">
        <v>1354</v>
      </c>
      <c r="F2946" s="138"/>
      <c r="G2946" s="138" t="s">
        <v>252</v>
      </c>
      <c r="H2946" s="138">
        <v>1</v>
      </c>
      <c r="I2946" s="138" t="s">
        <v>991</v>
      </c>
      <c r="J2946" s="138">
        <v>2020</v>
      </c>
      <c r="K2946" s="139">
        <v>1.25</v>
      </c>
    </row>
    <row r="2947" spans="1:11" x14ac:dyDescent="0.25">
      <c r="A2947" s="138" t="s">
        <v>1574</v>
      </c>
      <c r="B2947" s="138" t="s">
        <v>1575</v>
      </c>
      <c r="C2947" s="138" t="s">
        <v>196</v>
      </c>
      <c r="D2947" s="138" t="s">
        <v>1577</v>
      </c>
      <c r="E2947" s="138" t="s">
        <v>1354</v>
      </c>
      <c r="F2947" s="138"/>
      <c r="G2947" s="138" t="s">
        <v>252</v>
      </c>
      <c r="H2947" s="138">
        <v>1</v>
      </c>
      <c r="I2947" s="138" t="s">
        <v>991</v>
      </c>
      <c r="J2947" s="138">
        <v>2050</v>
      </c>
      <c r="K2947" s="139">
        <v>1.25</v>
      </c>
    </row>
    <row r="2948" spans="1:11" x14ac:dyDescent="0.25">
      <c r="A2948" s="138" t="s">
        <v>1574</v>
      </c>
      <c r="B2948" s="138" t="s">
        <v>1575</v>
      </c>
      <c r="C2948" s="138" t="s">
        <v>196</v>
      </c>
      <c r="D2948" s="138" t="s">
        <v>1577</v>
      </c>
      <c r="E2948" s="138" t="s">
        <v>1354</v>
      </c>
      <c r="F2948" s="138"/>
      <c r="G2948" s="138" t="s">
        <v>252</v>
      </c>
      <c r="H2948" s="138">
        <v>1</v>
      </c>
      <c r="I2948" s="138" t="s">
        <v>195</v>
      </c>
      <c r="J2948" s="138">
        <v>2015</v>
      </c>
      <c r="K2948" s="139">
        <v>0.02</v>
      </c>
    </row>
    <row r="2949" spans="1:11" x14ac:dyDescent="0.25">
      <c r="A2949" s="138" t="s">
        <v>1574</v>
      </c>
      <c r="B2949" s="138" t="s">
        <v>1575</v>
      </c>
      <c r="C2949" s="138" t="s">
        <v>196</v>
      </c>
      <c r="D2949" s="138" t="s">
        <v>1577</v>
      </c>
      <c r="E2949" s="138" t="s">
        <v>1354</v>
      </c>
      <c r="F2949" s="138"/>
      <c r="G2949" s="138" t="s">
        <v>252</v>
      </c>
      <c r="H2949" s="138">
        <v>1</v>
      </c>
      <c r="I2949" s="138" t="s">
        <v>195</v>
      </c>
      <c r="J2949" s="138">
        <v>2020</v>
      </c>
      <c r="K2949" s="139">
        <v>0.02</v>
      </c>
    </row>
    <row r="2950" spans="1:11" x14ac:dyDescent="0.25">
      <c r="A2950" s="138" t="s">
        <v>1574</v>
      </c>
      <c r="B2950" s="138" t="s">
        <v>1575</v>
      </c>
      <c r="C2950" s="138" t="s">
        <v>196</v>
      </c>
      <c r="D2950" s="138" t="s">
        <v>1577</v>
      </c>
      <c r="E2950" s="138" t="s">
        <v>1354</v>
      </c>
      <c r="F2950" s="138"/>
      <c r="G2950" s="138" t="s">
        <v>252</v>
      </c>
      <c r="H2950" s="138">
        <v>1</v>
      </c>
      <c r="I2950" s="138" t="s">
        <v>195</v>
      </c>
      <c r="J2950" s="138">
        <v>2030</v>
      </c>
      <c r="K2950" s="139">
        <v>0.02</v>
      </c>
    </row>
    <row r="2951" spans="1:11" x14ac:dyDescent="0.25">
      <c r="A2951" s="138" t="s">
        <v>1574</v>
      </c>
      <c r="B2951" s="138" t="s">
        <v>1575</v>
      </c>
      <c r="C2951" s="138" t="s">
        <v>196</v>
      </c>
      <c r="D2951" s="138" t="s">
        <v>1577</v>
      </c>
      <c r="E2951" s="138" t="s">
        <v>1354</v>
      </c>
      <c r="F2951" s="138"/>
      <c r="G2951" s="138" t="s">
        <v>252</v>
      </c>
      <c r="H2951" s="138">
        <v>1</v>
      </c>
      <c r="I2951" s="138" t="s">
        <v>195</v>
      </c>
      <c r="J2951" s="138">
        <v>2040</v>
      </c>
      <c r="K2951" s="139">
        <v>0.02</v>
      </c>
    </row>
    <row r="2952" spans="1:11" x14ac:dyDescent="0.25">
      <c r="A2952" s="138" t="s">
        <v>1574</v>
      </c>
      <c r="B2952" s="138" t="s">
        <v>1575</v>
      </c>
      <c r="C2952" s="138" t="s">
        <v>196</v>
      </c>
      <c r="D2952" s="138" t="s">
        <v>1577</v>
      </c>
      <c r="E2952" s="138" t="s">
        <v>1354</v>
      </c>
      <c r="F2952" s="138"/>
      <c r="G2952" s="138" t="s">
        <v>252</v>
      </c>
      <c r="H2952" s="138">
        <v>1</v>
      </c>
      <c r="I2952" s="138" t="s">
        <v>195</v>
      </c>
      <c r="J2952" s="138">
        <v>2050</v>
      </c>
      <c r="K2952" s="139">
        <v>0.02</v>
      </c>
    </row>
    <row r="2953" spans="1:11" x14ac:dyDescent="0.25">
      <c r="A2953" s="138" t="s">
        <v>1574</v>
      </c>
      <c r="B2953" s="138" t="s">
        <v>1575</v>
      </c>
      <c r="C2953" s="138" t="s">
        <v>196</v>
      </c>
      <c r="D2953" s="138" t="s">
        <v>1534</v>
      </c>
      <c r="E2953" s="138" t="s">
        <v>1354</v>
      </c>
      <c r="F2953" s="138"/>
      <c r="G2953" s="138"/>
      <c r="H2953" s="138">
        <v>1</v>
      </c>
      <c r="I2953" s="138" t="s">
        <v>990</v>
      </c>
      <c r="J2953" s="138">
        <v>2020</v>
      </c>
      <c r="K2953" s="139">
        <v>0.9</v>
      </c>
    </row>
    <row r="2954" spans="1:11" x14ac:dyDescent="0.25">
      <c r="A2954" s="138" t="s">
        <v>1574</v>
      </c>
      <c r="B2954" s="138" t="s">
        <v>1575</v>
      </c>
      <c r="C2954" s="138" t="s">
        <v>196</v>
      </c>
      <c r="D2954" s="138" t="s">
        <v>1534</v>
      </c>
      <c r="E2954" s="138" t="s">
        <v>1354</v>
      </c>
      <c r="F2954" s="138"/>
      <c r="G2954" s="138"/>
      <c r="H2954" s="138">
        <v>1</v>
      </c>
      <c r="I2954" s="138" t="s">
        <v>990</v>
      </c>
      <c r="J2954" s="138">
        <v>2050</v>
      </c>
      <c r="K2954" s="139">
        <v>0.9</v>
      </c>
    </row>
    <row r="2955" spans="1:11" x14ac:dyDescent="0.25">
      <c r="A2955" s="138" t="s">
        <v>1574</v>
      </c>
      <c r="B2955" s="138" t="s">
        <v>1575</v>
      </c>
      <c r="C2955" s="138" t="s">
        <v>196</v>
      </c>
      <c r="D2955" s="138" t="s">
        <v>1534</v>
      </c>
      <c r="E2955" s="138" t="s">
        <v>1354</v>
      </c>
      <c r="F2955" s="138"/>
      <c r="G2955" s="138"/>
      <c r="H2955" s="138">
        <v>1</v>
      </c>
      <c r="I2955" s="138" t="s">
        <v>991</v>
      </c>
      <c r="J2955" s="138">
        <v>2020</v>
      </c>
      <c r="K2955" s="139">
        <v>1.5</v>
      </c>
    </row>
    <row r="2956" spans="1:11" x14ac:dyDescent="0.25">
      <c r="A2956" s="138" t="s">
        <v>1574</v>
      </c>
      <c r="B2956" s="138" t="s">
        <v>1575</v>
      </c>
      <c r="C2956" s="138" t="s">
        <v>196</v>
      </c>
      <c r="D2956" s="138" t="s">
        <v>1534</v>
      </c>
      <c r="E2956" s="138" t="s">
        <v>1354</v>
      </c>
      <c r="F2956" s="138"/>
      <c r="G2956" s="138"/>
      <c r="H2956" s="138">
        <v>1</v>
      </c>
      <c r="I2956" s="138" t="s">
        <v>991</v>
      </c>
      <c r="J2956" s="138">
        <v>2050</v>
      </c>
      <c r="K2956" s="139">
        <v>1.2</v>
      </c>
    </row>
    <row r="2957" spans="1:11" x14ac:dyDescent="0.25">
      <c r="A2957" s="138" t="s">
        <v>1574</v>
      </c>
      <c r="B2957" s="138" t="s">
        <v>1575</v>
      </c>
      <c r="C2957" s="138" t="s">
        <v>196</v>
      </c>
      <c r="D2957" s="138" t="s">
        <v>1534</v>
      </c>
      <c r="E2957" s="138" t="s">
        <v>1354</v>
      </c>
      <c r="F2957" s="138"/>
      <c r="G2957" s="138"/>
      <c r="H2957" s="138">
        <v>1</v>
      </c>
      <c r="I2957" s="138" t="s">
        <v>195</v>
      </c>
      <c r="J2957" s="138">
        <v>2015</v>
      </c>
      <c r="K2957" s="139">
        <v>1</v>
      </c>
    </row>
    <row r="2958" spans="1:11" x14ac:dyDescent="0.25">
      <c r="A2958" s="138" t="s">
        <v>1574</v>
      </c>
      <c r="B2958" s="138" t="s">
        <v>1575</v>
      </c>
      <c r="C2958" s="138" t="s">
        <v>196</v>
      </c>
      <c r="D2958" s="138" t="s">
        <v>1534</v>
      </c>
      <c r="E2958" s="138" t="s">
        <v>1354</v>
      </c>
      <c r="F2958" s="138"/>
      <c r="G2958" s="138"/>
      <c r="H2958" s="138">
        <v>1</v>
      </c>
      <c r="I2958" s="138" t="s">
        <v>195</v>
      </c>
      <c r="J2958" s="138">
        <v>2020</v>
      </c>
      <c r="K2958" s="139">
        <v>1</v>
      </c>
    </row>
    <row r="2959" spans="1:11" x14ac:dyDescent="0.25">
      <c r="A2959" s="138" t="s">
        <v>1574</v>
      </c>
      <c r="B2959" s="138" t="s">
        <v>1575</v>
      </c>
      <c r="C2959" s="138" t="s">
        <v>196</v>
      </c>
      <c r="D2959" s="138" t="s">
        <v>1534</v>
      </c>
      <c r="E2959" s="138" t="s">
        <v>1354</v>
      </c>
      <c r="F2959" s="138"/>
      <c r="G2959" s="138"/>
      <c r="H2959" s="138">
        <v>1</v>
      </c>
      <c r="I2959" s="138" t="s">
        <v>195</v>
      </c>
      <c r="J2959" s="138">
        <v>2030</v>
      </c>
      <c r="K2959" s="139">
        <v>1</v>
      </c>
    </row>
    <row r="2960" spans="1:11" x14ac:dyDescent="0.25">
      <c r="A2960" s="138" t="s">
        <v>1574</v>
      </c>
      <c r="B2960" s="138" t="s">
        <v>1575</v>
      </c>
      <c r="C2960" s="138" t="s">
        <v>196</v>
      </c>
      <c r="D2960" s="138" t="s">
        <v>1534</v>
      </c>
      <c r="E2960" s="138" t="s">
        <v>1354</v>
      </c>
      <c r="F2960" s="138"/>
      <c r="G2960" s="138"/>
      <c r="H2960" s="138">
        <v>1</v>
      </c>
      <c r="I2960" s="138" t="s">
        <v>195</v>
      </c>
      <c r="J2960" s="138">
        <v>2040</v>
      </c>
      <c r="K2960" s="139">
        <v>1</v>
      </c>
    </row>
    <row r="2961" spans="1:11" x14ac:dyDescent="0.25">
      <c r="A2961" s="138" t="s">
        <v>1574</v>
      </c>
      <c r="B2961" s="138" t="s">
        <v>1575</v>
      </c>
      <c r="C2961" s="138" t="s">
        <v>196</v>
      </c>
      <c r="D2961" s="138" t="s">
        <v>1534</v>
      </c>
      <c r="E2961" s="138" t="s">
        <v>1354</v>
      </c>
      <c r="F2961" s="138"/>
      <c r="G2961" s="138"/>
      <c r="H2961" s="138">
        <v>1</v>
      </c>
      <c r="I2961" s="138" t="s">
        <v>195</v>
      </c>
      <c r="J2961" s="138">
        <v>2050</v>
      </c>
      <c r="K2961" s="139">
        <v>1</v>
      </c>
    </row>
    <row r="2962" spans="1:11" x14ac:dyDescent="0.25">
      <c r="A2962" s="138" t="s">
        <v>1574</v>
      </c>
      <c r="B2962" s="138" t="s">
        <v>1575</v>
      </c>
      <c r="C2962" s="138" t="s">
        <v>196</v>
      </c>
      <c r="D2962" s="138" t="s">
        <v>1218</v>
      </c>
      <c r="E2962" s="138" t="s">
        <v>1206</v>
      </c>
      <c r="F2962" s="138"/>
      <c r="G2962" s="138"/>
      <c r="H2962" s="138"/>
      <c r="I2962" s="138" t="s">
        <v>195</v>
      </c>
      <c r="J2962" s="138">
        <v>2015</v>
      </c>
      <c r="K2962" s="139">
        <v>4</v>
      </c>
    </row>
    <row r="2963" spans="1:11" x14ac:dyDescent="0.25">
      <c r="A2963" s="138" t="s">
        <v>1574</v>
      </c>
      <c r="B2963" s="138" t="s">
        <v>1575</v>
      </c>
      <c r="C2963" s="138" t="s">
        <v>196</v>
      </c>
      <c r="D2963" s="138" t="s">
        <v>1218</v>
      </c>
      <c r="E2963" s="138" t="s">
        <v>1206</v>
      </c>
      <c r="F2963" s="138"/>
      <c r="G2963" s="138"/>
      <c r="H2963" s="138"/>
      <c r="I2963" s="138" t="s">
        <v>195</v>
      </c>
      <c r="J2963" s="138">
        <v>2020</v>
      </c>
      <c r="K2963" s="139">
        <v>4</v>
      </c>
    </row>
    <row r="2964" spans="1:11" x14ac:dyDescent="0.25">
      <c r="A2964" s="138" t="s">
        <v>1574</v>
      </c>
      <c r="B2964" s="138" t="s">
        <v>1575</v>
      </c>
      <c r="C2964" s="138" t="s">
        <v>196</v>
      </c>
      <c r="D2964" s="138" t="s">
        <v>1218</v>
      </c>
      <c r="E2964" s="138" t="s">
        <v>1206</v>
      </c>
      <c r="F2964" s="138"/>
      <c r="G2964" s="138"/>
      <c r="H2964" s="138"/>
      <c r="I2964" s="138" t="s">
        <v>195</v>
      </c>
      <c r="J2964" s="138">
        <v>2030</v>
      </c>
      <c r="K2964" s="139">
        <v>0</v>
      </c>
    </row>
    <row r="2965" spans="1:11" x14ac:dyDescent="0.25">
      <c r="A2965" s="138" t="s">
        <v>1574</v>
      </c>
      <c r="B2965" s="138" t="s">
        <v>1575</v>
      </c>
      <c r="C2965" s="138" t="s">
        <v>196</v>
      </c>
      <c r="D2965" s="138" t="s">
        <v>1218</v>
      </c>
      <c r="E2965" s="138" t="s">
        <v>1206</v>
      </c>
      <c r="F2965" s="138"/>
      <c r="G2965" s="138"/>
      <c r="H2965" s="138"/>
      <c r="I2965" s="138" t="s">
        <v>195</v>
      </c>
      <c r="J2965" s="138">
        <v>2040</v>
      </c>
      <c r="K2965" s="139">
        <v>0</v>
      </c>
    </row>
    <row r="2966" spans="1:11" x14ac:dyDescent="0.25">
      <c r="A2966" s="138" t="s">
        <v>1574</v>
      </c>
      <c r="B2966" s="138" t="s">
        <v>1575</v>
      </c>
      <c r="C2966" s="138" t="s">
        <v>196</v>
      </c>
      <c r="D2966" s="138" t="s">
        <v>1218</v>
      </c>
      <c r="E2966" s="138" t="s">
        <v>1206</v>
      </c>
      <c r="F2966" s="138"/>
      <c r="G2966" s="138"/>
      <c r="H2966" s="138"/>
      <c r="I2966" s="138" t="s">
        <v>195</v>
      </c>
      <c r="J2966" s="138">
        <v>2050</v>
      </c>
      <c r="K2966" s="139">
        <v>0</v>
      </c>
    </row>
    <row r="2967" spans="1:11" x14ac:dyDescent="0.25">
      <c r="A2967" s="138" t="s">
        <v>1574</v>
      </c>
      <c r="B2967" s="138" t="s">
        <v>1575</v>
      </c>
      <c r="C2967" s="138" t="s">
        <v>196</v>
      </c>
      <c r="D2967" s="138" t="s">
        <v>1578</v>
      </c>
      <c r="E2967" s="138" t="s">
        <v>1354</v>
      </c>
      <c r="F2967" s="138"/>
      <c r="G2967" s="138" t="s">
        <v>252</v>
      </c>
      <c r="H2967" s="138">
        <v>1</v>
      </c>
      <c r="I2967" s="138" t="s">
        <v>990</v>
      </c>
      <c r="J2967" s="138">
        <v>2020</v>
      </c>
      <c r="K2967" s="139">
        <v>1</v>
      </c>
    </row>
    <row r="2968" spans="1:11" x14ac:dyDescent="0.25">
      <c r="A2968" s="138" t="s">
        <v>1574</v>
      </c>
      <c r="B2968" s="138" t="s">
        <v>1575</v>
      </c>
      <c r="C2968" s="138" t="s">
        <v>196</v>
      </c>
      <c r="D2968" s="138" t="s">
        <v>1578</v>
      </c>
      <c r="E2968" s="138" t="s">
        <v>1354</v>
      </c>
      <c r="F2968" s="138"/>
      <c r="G2968" s="138" t="s">
        <v>252</v>
      </c>
      <c r="H2968" s="138">
        <v>1</v>
      </c>
      <c r="I2968" s="138" t="s">
        <v>990</v>
      </c>
      <c r="J2968" s="138">
        <v>2050</v>
      </c>
      <c r="K2968" s="139">
        <v>1</v>
      </c>
    </row>
    <row r="2969" spans="1:11" x14ac:dyDescent="0.25">
      <c r="A2969" s="138" t="s">
        <v>1574</v>
      </c>
      <c r="B2969" s="138" t="s">
        <v>1575</v>
      </c>
      <c r="C2969" s="138" t="s">
        <v>196</v>
      </c>
      <c r="D2969" s="138" t="s">
        <v>1578</v>
      </c>
      <c r="E2969" s="138" t="s">
        <v>1354</v>
      </c>
      <c r="F2969" s="138"/>
      <c r="G2969" s="138" t="s">
        <v>252</v>
      </c>
      <c r="H2969" s="138">
        <v>1</v>
      </c>
      <c r="I2969" s="138" t="s">
        <v>991</v>
      </c>
      <c r="J2969" s="138">
        <v>2020</v>
      </c>
      <c r="K2969" s="139">
        <v>1.33</v>
      </c>
    </row>
    <row r="2970" spans="1:11" x14ac:dyDescent="0.25">
      <c r="A2970" s="138" t="s">
        <v>1574</v>
      </c>
      <c r="B2970" s="138" t="s">
        <v>1575</v>
      </c>
      <c r="C2970" s="138" t="s">
        <v>196</v>
      </c>
      <c r="D2970" s="138" t="s">
        <v>1578</v>
      </c>
      <c r="E2970" s="138" t="s">
        <v>1354</v>
      </c>
      <c r="F2970" s="138"/>
      <c r="G2970" s="138" t="s">
        <v>252</v>
      </c>
      <c r="H2970" s="138">
        <v>1</v>
      </c>
      <c r="I2970" s="138" t="s">
        <v>991</v>
      </c>
      <c r="J2970" s="138">
        <v>2050</v>
      </c>
      <c r="K2970" s="139">
        <v>1.33</v>
      </c>
    </row>
    <row r="2971" spans="1:11" x14ac:dyDescent="0.25">
      <c r="A2971" s="138" t="s">
        <v>1574</v>
      </c>
      <c r="B2971" s="138" t="s">
        <v>1575</v>
      </c>
      <c r="C2971" s="138" t="s">
        <v>196</v>
      </c>
      <c r="D2971" s="138" t="s">
        <v>1578</v>
      </c>
      <c r="E2971" s="138" t="s">
        <v>1354</v>
      </c>
      <c r="F2971" s="138"/>
      <c r="G2971" s="138" t="s">
        <v>252</v>
      </c>
      <c r="H2971" s="138">
        <v>1</v>
      </c>
      <c r="I2971" s="138" t="s">
        <v>195</v>
      </c>
      <c r="J2971" s="138">
        <v>2015</v>
      </c>
      <c r="K2971" s="139">
        <v>0.57999999999999996</v>
      </c>
    </row>
    <row r="2972" spans="1:11" x14ac:dyDescent="0.25">
      <c r="A2972" s="138" t="s">
        <v>1574</v>
      </c>
      <c r="B2972" s="138" t="s">
        <v>1575</v>
      </c>
      <c r="C2972" s="138" t="s">
        <v>196</v>
      </c>
      <c r="D2972" s="138" t="s">
        <v>1578</v>
      </c>
      <c r="E2972" s="138" t="s">
        <v>1354</v>
      </c>
      <c r="F2972" s="138"/>
      <c r="G2972" s="138" t="s">
        <v>252</v>
      </c>
      <c r="H2972" s="138">
        <v>1</v>
      </c>
      <c r="I2972" s="138" t="s">
        <v>195</v>
      </c>
      <c r="J2972" s="138">
        <v>2020</v>
      </c>
      <c r="K2972" s="139">
        <v>0.57999999999999996</v>
      </c>
    </row>
    <row r="2973" spans="1:11" x14ac:dyDescent="0.25">
      <c r="A2973" s="138" t="s">
        <v>1574</v>
      </c>
      <c r="B2973" s="138" t="s">
        <v>1575</v>
      </c>
      <c r="C2973" s="138" t="s">
        <v>196</v>
      </c>
      <c r="D2973" s="138" t="s">
        <v>1578</v>
      </c>
      <c r="E2973" s="138" t="s">
        <v>1354</v>
      </c>
      <c r="F2973" s="138"/>
      <c r="G2973" s="138" t="s">
        <v>252</v>
      </c>
      <c r="H2973" s="138">
        <v>1</v>
      </c>
      <c r="I2973" s="138" t="s">
        <v>195</v>
      </c>
      <c r="J2973" s="138">
        <v>2030</v>
      </c>
      <c r="K2973" s="139">
        <v>0.61</v>
      </c>
    </row>
    <row r="2974" spans="1:11" x14ac:dyDescent="0.25">
      <c r="A2974" s="138" t="s">
        <v>1574</v>
      </c>
      <c r="B2974" s="138" t="s">
        <v>1575</v>
      </c>
      <c r="C2974" s="138" t="s">
        <v>196</v>
      </c>
      <c r="D2974" s="138" t="s">
        <v>1578</v>
      </c>
      <c r="E2974" s="138" t="s">
        <v>1354</v>
      </c>
      <c r="F2974" s="138"/>
      <c r="G2974" s="138" t="s">
        <v>252</v>
      </c>
      <c r="H2974" s="138">
        <v>1</v>
      </c>
      <c r="I2974" s="138" t="s">
        <v>195</v>
      </c>
      <c r="J2974" s="138">
        <v>2040</v>
      </c>
      <c r="K2974" s="139">
        <v>0.63</v>
      </c>
    </row>
    <row r="2975" spans="1:11" x14ac:dyDescent="0.25">
      <c r="A2975" s="138" t="s">
        <v>1574</v>
      </c>
      <c r="B2975" s="138" t="s">
        <v>1575</v>
      </c>
      <c r="C2975" s="138" t="s">
        <v>196</v>
      </c>
      <c r="D2975" s="138" t="s">
        <v>1578</v>
      </c>
      <c r="E2975" s="138" t="s">
        <v>1354</v>
      </c>
      <c r="F2975" s="138"/>
      <c r="G2975" s="138" t="s">
        <v>252</v>
      </c>
      <c r="H2975" s="138">
        <v>1</v>
      </c>
      <c r="I2975" s="138" t="s">
        <v>195</v>
      </c>
      <c r="J2975" s="138">
        <v>2050</v>
      </c>
      <c r="K2975" s="139">
        <v>0.65</v>
      </c>
    </row>
    <row r="2976" spans="1:11" x14ac:dyDescent="0.25">
      <c r="A2976" s="138" t="s">
        <v>1574</v>
      </c>
      <c r="B2976" s="138" t="s">
        <v>1575</v>
      </c>
      <c r="C2976" s="138" t="s">
        <v>196</v>
      </c>
      <c r="D2976" s="138" t="s">
        <v>355</v>
      </c>
      <c r="E2976" s="138" t="s">
        <v>1295</v>
      </c>
      <c r="F2976" s="138"/>
      <c r="G2976" s="138"/>
      <c r="H2976" s="138"/>
      <c r="I2976" s="138" t="s">
        <v>195</v>
      </c>
      <c r="J2976" s="138">
        <v>2015</v>
      </c>
      <c r="K2976" s="139">
        <v>2</v>
      </c>
    </row>
    <row r="2977" spans="1:11" x14ac:dyDescent="0.25">
      <c r="A2977" s="138" t="s">
        <v>1574</v>
      </c>
      <c r="B2977" s="138" t="s">
        <v>1575</v>
      </c>
      <c r="C2977" s="138" t="s">
        <v>196</v>
      </c>
      <c r="D2977" s="138" t="s">
        <v>355</v>
      </c>
      <c r="E2977" s="138" t="s">
        <v>1295</v>
      </c>
      <c r="F2977" s="138"/>
      <c r="G2977" s="138"/>
      <c r="H2977" s="138"/>
      <c r="I2977" s="138" t="s">
        <v>195</v>
      </c>
      <c r="J2977" s="138">
        <v>2020</v>
      </c>
      <c r="K2977" s="139">
        <v>2</v>
      </c>
    </row>
    <row r="2978" spans="1:11" x14ac:dyDescent="0.25">
      <c r="A2978" s="138" t="s">
        <v>1574</v>
      </c>
      <c r="B2978" s="138" t="s">
        <v>1575</v>
      </c>
      <c r="C2978" s="138" t="s">
        <v>196</v>
      </c>
      <c r="D2978" s="138" t="s">
        <v>355</v>
      </c>
      <c r="E2978" s="138" t="s">
        <v>1295</v>
      </c>
      <c r="F2978" s="138"/>
      <c r="G2978" s="138"/>
      <c r="H2978" s="138"/>
      <c r="I2978" s="138" t="s">
        <v>195</v>
      </c>
      <c r="J2978" s="138">
        <v>2030</v>
      </c>
      <c r="K2978" s="139">
        <v>2</v>
      </c>
    </row>
    <row r="2979" spans="1:11" x14ac:dyDescent="0.25">
      <c r="A2979" s="138" t="s">
        <v>1574</v>
      </c>
      <c r="B2979" s="138" t="s">
        <v>1575</v>
      </c>
      <c r="C2979" s="138" t="s">
        <v>196</v>
      </c>
      <c r="D2979" s="138" t="s">
        <v>355</v>
      </c>
      <c r="E2979" s="138" t="s">
        <v>1295</v>
      </c>
      <c r="F2979" s="138"/>
      <c r="G2979" s="138"/>
      <c r="H2979" s="138"/>
      <c r="I2979" s="138" t="s">
        <v>195</v>
      </c>
      <c r="J2979" s="138">
        <v>2040</v>
      </c>
      <c r="K2979" s="139">
        <v>2</v>
      </c>
    </row>
    <row r="2980" spans="1:11" x14ac:dyDescent="0.25">
      <c r="A2980" s="138" t="s">
        <v>1574</v>
      </c>
      <c r="B2980" s="138" t="s">
        <v>1575</v>
      </c>
      <c r="C2980" s="138" t="s">
        <v>196</v>
      </c>
      <c r="D2980" s="138" t="s">
        <v>355</v>
      </c>
      <c r="E2980" s="138" t="s">
        <v>1295</v>
      </c>
      <c r="F2980" s="138"/>
      <c r="G2980" s="138"/>
      <c r="H2980" s="138"/>
      <c r="I2980" s="138" t="s">
        <v>195</v>
      </c>
      <c r="J2980" s="138">
        <v>2050</v>
      </c>
      <c r="K2980" s="139">
        <v>2</v>
      </c>
    </row>
    <row r="2981" spans="1:11" x14ac:dyDescent="0.25">
      <c r="A2981" s="138" t="s">
        <v>1574</v>
      </c>
      <c r="B2981" s="138" t="s">
        <v>1575</v>
      </c>
      <c r="C2981" s="138" t="s">
        <v>196</v>
      </c>
      <c r="D2981" s="138" t="s">
        <v>216</v>
      </c>
      <c r="E2981" s="138" t="s">
        <v>203</v>
      </c>
      <c r="F2981" s="138"/>
      <c r="G2981" s="138"/>
      <c r="H2981" s="138"/>
      <c r="I2981" s="138" t="s">
        <v>195</v>
      </c>
      <c r="J2981" s="138">
        <v>2015</v>
      </c>
      <c r="K2981" s="139">
        <v>25</v>
      </c>
    </row>
    <row r="2982" spans="1:11" x14ac:dyDescent="0.25">
      <c r="A2982" s="138" t="s">
        <v>1574</v>
      </c>
      <c r="B2982" s="138" t="s">
        <v>1575</v>
      </c>
      <c r="C2982" s="138" t="s">
        <v>196</v>
      </c>
      <c r="D2982" s="138" t="s">
        <v>216</v>
      </c>
      <c r="E2982" s="138" t="s">
        <v>203</v>
      </c>
      <c r="F2982" s="138"/>
      <c r="G2982" s="138"/>
      <c r="H2982" s="138"/>
      <c r="I2982" s="138" t="s">
        <v>195</v>
      </c>
      <c r="J2982" s="138">
        <v>2020</v>
      </c>
      <c r="K2982" s="139">
        <v>20</v>
      </c>
    </row>
    <row r="2983" spans="1:11" x14ac:dyDescent="0.25">
      <c r="A2983" s="138" t="s">
        <v>1574</v>
      </c>
      <c r="B2983" s="138" t="s">
        <v>1575</v>
      </c>
      <c r="C2983" s="138" t="s">
        <v>196</v>
      </c>
      <c r="D2983" s="138" t="s">
        <v>216</v>
      </c>
      <c r="E2983" s="138" t="s">
        <v>203</v>
      </c>
      <c r="F2983" s="138"/>
      <c r="G2983" s="138"/>
      <c r="H2983" s="138"/>
      <c r="I2983" s="138" t="s">
        <v>195</v>
      </c>
      <c r="J2983" s="138">
        <v>2030</v>
      </c>
      <c r="K2983" s="139">
        <v>20</v>
      </c>
    </row>
    <row r="2984" spans="1:11" x14ac:dyDescent="0.25">
      <c r="A2984" s="138" t="s">
        <v>1574</v>
      </c>
      <c r="B2984" s="138" t="s">
        <v>1575</v>
      </c>
      <c r="C2984" s="138" t="s">
        <v>196</v>
      </c>
      <c r="D2984" s="138" t="s">
        <v>216</v>
      </c>
      <c r="E2984" s="138" t="s">
        <v>203</v>
      </c>
      <c r="F2984" s="138"/>
      <c r="G2984" s="138"/>
      <c r="H2984" s="138"/>
      <c r="I2984" s="138" t="s">
        <v>195</v>
      </c>
      <c r="J2984" s="138">
        <v>2040</v>
      </c>
      <c r="K2984" s="139">
        <v>20</v>
      </c>
    </row>
    <row r="2985" spans="1:11" x14ac:dyDescent="0.25">
      <c r="A2985" s="138" t="s">
        <v>1574</v>
      </c>
      <c r="B2985" s="138" t="s">
        <v>1575</v>
      </c>
      <c r="C2985" s="138" t="s">
        <v>196</v>
      </c>
      <c r="D2985" s="138" t="s">
        <v>216</v>
      </c>
      <c r="E2985" s="138" t="s">
        <v>203</v>
      </c>
      <c r="F2985" s="138"/>
      <c r="G2985" s="138"/>
      <c r="H2985" s="138"/>
      <c r="I2985" s="138" t="s">
        <v>195</v>
      </c>
      <c r="J2985" s="138">
        <v>2050</v>
      </c>
      <c r="K2985" s="139">
        <v>20</v>
      </c>
    </row>
    <row r="2986" spans="1:11" x14ac:dyDescent="0.25">
      <c r="A2986" s="138" t="s">
        <v>1574</v>
      </c>
      <c r="B2986" s="138" t="s">
        <v>1575</v>
      </c>
      <c r="C2986" s="138" t="s">
        <v>196</v>
      </c>
      <c r="D2986" s="138" t="s">
        <v>1579</v>
      </c>
      <c r="E2986" s="138" t="s">
        <v>1360</v>
      </c>
      <c r="F2986" s="138"/>
      <c r="G2986" s="138" t="s">
        <v>1361</v>
      </c>
      <c r="H2986" s="138" t="s">
        <v>1580</v>
      </c>
      <c r="I2986" s="138" t="s">
        <v>990</v>
      </c>
      <c r="J2986" s="138">
        <v>2020</v>
      </c>
      <c r="K2986" s="139">
        <v>0.5</v>
      </c>
    </row>
    <row r="2987" spans="1:11" x14ac:dyDescent="0.25">
      <c r="A2987" s="138" t="s">
        <v>1574</v>
      </c>
      <c r="B2987" s="138" t="s">
        <v>1575</v>
      </c>
      <c r="C2987" s="138" t="s">
        <v>196</v>
      </c>
      <c r="D2987" s="138" t="s">
        <v>1579</v>
      </c>
      <c r="E2987" s="138" t="s">
        <v>1360</v>
      </c>
      <c r="F2987" s="138"/>
      <c r="G2987" s="138" t="s">
        <v>1361</v>
      </c>
      <c r="H2987" s="138" t="s">
        <v>1580</v>
      </c>
      <c r="I2987" s="138" t="s">
        <v>990</v>
      </c>
      <c r="J2987" s="138">
        <v>2050</v>
      </c>
      <c r="K2987" s="139">
        <v>0.5</v>
      </c>
    </row>
    <row r="2988" spans="1:11" x14ac:dyDescent="0.25">
      <c r="A2988" s="138" t="s">
        <v>1574</v>
      </c>
      <c r="B2988" s="138" t="s">
        <v>1575</v>
      </c>
      <c r="C2988" s="138" t="s">
        <v>196</v>
      </c>
      <c r="D2988" s="138" t="s">
        <v>1579</v>
      </c>
      <c r="E2988" s="138" t="s">
        <v>1360</v>
      </c>
      <c r="F2988" s="138"/>
      <c r="G2988" s="138" t="s">
        <v>1361</v>
      </c>
      <c r="H2988" s="138" t="s">
        <v>1580</v>
      </c>
      <c r="I2988" s="138" t="s">
        <v>991</v>
      </c>
      <c r="J2988" s="138">
        <v>2020</v>
      </c>
      <c r="K2988" s="139">
        <v>2</v>
      </c>
    </row>
    <row r="2989" spans="1:11" x14ac:dyDescent="0.25">
      <c r="A2989" s="138" t="s">
        <v>1574</v>
      </c>
      <c r="B2989" s="138" t="s">
        <v>1575</v>
      </c>
      <c r="C2989" s="138" t="s">
        <v>196</v>
      </c>
      <c r="D2989" s="138" t="s">
        <v>1579</v>
      </c>
      <c r="E2989" s="138" t="s">
        <v>1360</v>
      </c>
      <c r="F2989" s="138"/>
      <c r="G2989" s="138" t="s">
        <v>1361</v>
      </c>
      <c r="H2989" s="138" t="s">
        <v>1580</v>
      </c>
      <c r="I2989" s="138" t="s">
        <v>991</v>
      </c>
      <c r="J2989" s="138">
        <v>2050</v>
      </c>
      <c r="K2989" s="139">
        <v>1.25</v>
      </c>
    </row>
    <row r="2990" spans="1:11" x14ac:dyDescent="0.25">
      <c r="A2990" s="138" t="s">
        <v>1574</v>
      </c>
      <c r="B2990" s="138" t="s">
        <v>1575</v>
      </c>
      <c r="C2990" s="138" t="s">
        <v>196</v>
      </c>
      <c r="D2990" s="138" t="s">
        <v>1579</v>
      </c>
      <c r="E2990" s="138" t="s">
        <v>1360</v>
      </c>
      <c r="F2990" s="138"/>
      <c r="G2990" s="138" t="s">
        <v>1361</v>
      </c>
      <c r="H2990" s="138" t="s">
        <v>1580</v>
      </c>
      <c r="I2990" s="138" t="s">
        <v>195</v>
      </c>
      <c r="J2990" s="138">
        <v>2015</v>
      </c>
      <c r="K2990" s="139">
        <v>100</v>
      </c>
    </row>
    <row r="2991" spans="1:11" x14ac:dyDescent="0.25">
      <c r="A2991" s="138" t="s">
        <v>1574</v>
      </c>
      <c r="B2991" s="138" t="s">
        <v>1575</v>
      </c>
      <c r="C2991" s="138" t="s">
        <v>196</v>
      </c>
      <c r="D2991" s="138" t="s">
        <v>1579</v>
      </c>
      <c r="E2991" s="138" t="s">
        <v>1360</v>
      </c>
      <c r="F2991" s="138"/>
      <c r="G2991" s="138" t="s">
        <v>1361</v>
      </c>
      <c r="H2991" s="138" t="s">
        <v>1580</v>
      </c>
      <c r="I2991" s="138" t="s">
        <v>195</v>
      </c>
      <c r="J2991" s="138">
        <v>2020</v>
      </c>
      <c r="K2991" s="139">
        <v>100</v>
      </c>
    </row>
    <row r="2992" spans="1:11" x14ac:dyDescent="0.25">
      <c r="A2992" s="138" t="s">
        <v>1574</v>
      </c>
      <c r="B2992" s="138" t="s">
        <v>1575</v>
      </c>
      <c r="C2992" s="138" t="s">
        <v>196</v>
      </c>
      <c r="D2992" s="138" t="s">
        <v>1579</v>
      </c>
      <c r="E2992" s="138" t="s">
        <v>1360</v>
      </c>
      <c r="F2992" s="138"/>
      <c r="G2992" s="138" t="s">
        <v>1361</v>
      </c>
      <c r="H2992" s="138" t="s">
        <v>1580</v>
      </c>
      <c r="I2992" s="138" t="s">
        <v>195</v>
      </c>
      <c r="J2992" s="138">
        <v>2030</v>
      </c>
      <c r="K2992" s="139">
        <v>200</v>
      </c>
    </row>
    <row r="2993" spans="1:11" x14ac:dyDescent="0.25">
      <c r="A2993" s="138" t="s">
        <v>1574</v>
      </c>
      <c r="B2993" s="138" t="s">
        <v>1575</v>
      </c>
      <c r="C2993" s="138" t="s">
        <v>196</v>
      </c>
      <c r="D2993" s="138" t="s">
        <v>1579</v>
      </c>
      <c r="E2993" s="138" t="s">
        <v>1360</v>
      </c>
      <c r="F2993" s="138"/>
      <c r="G2993" s="138" t="s">
        <v>1361</v>
      </c>
      <c r="H2993" s="138" t="s">
        <v>1580</v>
      </c>
      <c r="I2993" s="138" t="s">
        <v>195</v>
      </c>
      <c r="J2993" s="138">
        <v>2040</v>
      </c>
      <c r="K2993" s="139">
        <v>250</v>
      </c>
    </row>
    <row r="2994" spans="1:11" x14ac:dyDescent="0.25">
      <c r="A2994" s="138" t="s">
        <v>1574</v>
      </c>
      <c r="B2994" s="138" t="s">
        <v>1575</v>
      </c>
      <c r="C2994" s="138" t="s">
        <v>196</v>
      </c>
      <c r="D2994" s="138" t="s">
        <v>1579</v>
      </c>
      <c r="E2994" s="138" t="s">
        <v>1360</v>
      </c>
      <c r="F2994" s="138"/>
      <c r="G2994" s="138" t="s">
        <v>1361</v>
      </c>
      <c r="H2994" s="138" t="s">
        <v>1580</v>
      </c>
      <c r="I2994" s="138" t="s">
        <v>195</v>
      </c>
      <c r="J2994" s="138">
        <v>2050</v>
      </c>
      <c r="K2994" s="139">
        <v>300</v>
      </c>
    </row>
    <row r="2995" spans="1:11" x14ac:dyDescent="0.25">
      <c r="A2995" s="138" t="s">
        <v>1574</v>
      </c>
      <c r="B2995" s="138" t="s">
        <v>1575</v>
      </c>
      <c r="C2995" s="138" t="s">
        <v>196</v>
      </c>
      <c r="D2995" s="138" t="s">
        <v>1569</v>
      </c>
      <c r="E2995" s="138" t="s">
        <v>1222</v>
      </c>
      <c r="F2995" s="138"/>
      <c r="G2995" s="138" t="s">
        <v>1364</v>
      </c>
      <c r="H2995" s="138" t="s">
        <v>1580</v>
      </c>
      <c r="I2995" s="138" t="s">
        <v>990</v>
      </c>
      <c r="J2995" s="138">
        <v>2020</v>
      </c>
      <c r="K2995" s="139">
        <v>0.5</v>
      </c>
    </row>
    <row r="2996" spans="1:11" x14ac:dyDescent="0.25">
      <c r="A2996" s="138" t="s">
        <v>1574</v>
      </c>
      <c r="B2996" s="138" t="s">
        <v>1575</v>
      </c>
      <c r="C2996" s="138" t="s">
        <v>196</v>
      </c>
      <c r="D2996" s="138" t="s">
        <v>1569</v>
      </c>
      <c r="E2996" s="138" t="s">
        <v>1222</v>
      </c>
      <c r="F2996" s="138"/>
      <c r="G2996" s="138" t="s">
        <v>1364</v>
      </c>
      <c r="H2996" s="138" t="s">
        <v>1580</v>
      </c>
      <c r="I2996" s="138" t="s">
        <v>990</v>
      </c>
      <c r="J2996" s="138">
        <v>2050</v>
      </c>
      <c r="K2996" s="139">
        <v>0.5</v>
      </c>
    </row>
    <row r="2997" spans="1:11" x14ac:dyDescent="0.25">
      <c r="A2997" s="138" t="s">
        <v>1574</v>
      </c>
      <c r="B2997" s="138" t="s">
        <v>1575</v>
      </c>
      <c r="C2997" s="138" t="s">
        <v>196</v>
      </c>
      <c r="D2997" s="138" t="s">
        <v>1569</v>
      </c>
      <c r="E2997" s="138" t="s">
        <v>1222</v>
      </c>
      <c r="F2997" s="138"/>
      <c r="G2997" s="138" t="s">
        <v>1364</v>
      </c>
      <c r="H2997" s="138" t="s">
        <v>1580</v>
      </c>
      <c r="I2997" s="138" t="s">
        <v>991</v>
      </c>
      <c r="J2997" s="138">
        <v>2020</v>
      </c>
      <c r="K2997" s="139">
        <v>2</v>
      </c>
    </row>
    <row r="2998" spans="1:11" x14ac:dyDescent="0.25">
      <c r="A2998" s="138" t="s">
        <v>1574</v>
      </c>
      <c r="B2998" s="138" t="s">
        <v>1575</v>
      </c>
      <c r="C2998" s="138" t="s">
        <v>196</v>
      </c>
      <c r="D2998" s="138" t="s">
        <v>1569</v>
      </c>
      <c r="E2998" s="138" t="s">
        <v>1222</v>
      </c>
      <c r="F2998" s="138"/>
      <c r="G2998" s="138" t="s">
        <v>1364</v>
      </c>
      <c r="H2998" s="138" t="s">
        <v>1580</v>
      </c>
      <c r="I2998" s="138" t="s">
        <v>991</v>
      </c>
      <c r="J2998" s="138">
        <v>2050</v>
      </c>
      <c r="K2998" s="139">
        <v>1.25</v>
      </c>
    </row>
    <row r="2999" spans="1:11" x14ac:dyDescent="0.25">
      <c r="A2999" s="138" t="s">
        <v>1574</v>
      </c>
      <c r="B2999" s="138" t="s">
        <v>1575</v>
      </c>
      <c r="C2999" s="138" t="s">
        <v>196</v>
      </c>
      <c r="D2999" s="138" t="s">
        <v>1569</v>
      </c>
      <c r="E2999" s="138" t="s">
        <v>1222</v>
      </c>
      <c r="F2999" s="138"/>
      <c r="G2999" s="138" t="s">
        <v>1364</v>
      </c>
      <c r="H2999" s="138" t="s">
        <v>1580</v>
      </c>
      <c r="I2999" s="138" t="s">
        <v>195</v>
      </c>
      <c r="J2999" s="138">
        <v>2015</v>
      </c>
      <c r="K2999" s="139">
        <v>65</v>
      </c>
    </row>
    <row r="3000" spans="1:11" x14ac:dyDescent="0.25">
      <c r="A3000" s="138" t="s">
        <v>1574</v>
      </c>
      <c r="B3000" s="138" t="s">
        <v>1575</v>
      </c>
      <c r="C3000" s="138" t="s">
        <v>196</v>
      </c>
      <c r="D3000" s="138" t="s">
        <v>1569</v>
      </c>
      <c r="E3000" s="138" t="s">
        <v>1222</v>
      </c>
      <c r="F3000" s="138"/>
      <c r="G3000" s="138" t="s">
        <v>1364</v>
      </c>
      <c r="H3000" s="138" t="s">
        <v>1580</v>
      </c>
      <c r="I3000" s="138" t="s">
        <v>195</v>
      </c>
      <c r="J3000" s="138">
        <v>2020</v>
      </c>
      <c r="K3000" s="139">
        <v>65</v>
      </c>
    </row>
    <row r="3001" spans="1:11" x14ac:dyDescent="0.25">
      <c r="A3001" s="138" t="s">
        <v>1574</v>
      </c>
      <c r="B3001" s="138" t="s">
        <v>1575</v>
      </c>
      <c r="C3001" s="138" t="s">
        <v>196</v>
      </c>
      <c r="D3001" s="138" t="s">
        <v>1569</v>
      </c>
      <c r="E3001" s="138" t="s">
        <v>1222</v>
      </c>
      <c r="F3001" s="138"/>
      <c r="G3001" s="138" t="s">
        <v>1364</v>
      </c>
      <c r="H3001" s="138" t="s">
        <v>1580</v>
      </c>
      <c r="I3001" s="138" t="s">
        <v>195</v>
      </c>
      <c r="J3001" s="138">
        <v>2030</v>
      </c>
      <c r="K3001" s="139">
        <v>130</v>
      </c>
    </row>
    <row r="3002" spans="1:11" x14ac:dyDescent="0.25">
      <c r="A3002" s="138" t="s">
        <v>1574</v>
      </c>
      <c r="B3002" s="138" t="s">
        <v>1575</v>
      </c>
      <c r="C3002" s="138" t="s">
        <v>196</v>
      </c>
      <c r="D3002" s="138" t="s">
        <v>1569</v>
      </c>
      <c r="E3002" s="138" t="s">
        <v>1222</v>
      </c>
      <c r="F3002" s="138"/>
      <c r="G3002" s="138" t="s">
        <v>1364</v>
      </c>
      <c r="H3002" s="138" t="s">
        <v>1580</v>
      </c>
      <c r="I3002" s="138" t="s">
        <v>195</v>
      </c>
      <c r="J3002" s="138">
        <v>2040</v>
      </c>
      <c r="K3002" s="139">
        <v>165</v>
      </c>
    </row>
    <row r="3003" spans="1:11" x14ac:dyDescent="0.25">
      <c r="A3003" s="138" t="s">
        <v>1574</v>
      </c>
      <c r="B3003" s="138" t="s">
        <v>1575</v>
      </c>
      <c r="C3003" s="138" t="s">
        <v>196</v>
      </c>
      <c r="D3003" s="138" t="s">
        <v>1569</v>
      </c>
      <c r="E3003" s="138" t="s">
        <v>1222</v>
      </c>
      <c r="F3003" s="138"/>
      <c r="G3003" s="138" t="s">
        <v>1364</v>
      </c>
      <c r="H3003" s="138" t="s">
        <v>1580</v>
      </c>
      <c r="I3003" s="138" t="s">
        <v>195</v>
      </c>
      <c r="J3003" s="138">
        <v>2050</v>
      </c>
      <c r="K3003" s="139">
        <v>195</v>
      </c>
    </row>
    <row r="3004" spans="1:11" x14ac:dyDescent="0.25">
      <c r="A3004" s="138" t="s">
        <v>1574</v>
      </c>
      <c r="B3004" s="138" t="s">
        <v>1575</v>
      </c>
      <c r="C3004" s="138" t="s">
        <v>234</v>
      </c>
      <c r="D3004" s="138" t="s">
        <v>1366</v>
      </c>
      <c r="E3004" s="138" t="s">
        <v>1206</v>
      </c>
      <c r="F3004" s="138"/>
      <c r="G3004" s="138"/>
      <c r="H3004" s="138"/>
      <c r="I3004" s="138" t="s">
        <v>195</v>
      </c>
      <c r="J3004" s="138">
        <v>2015</v>
      </c>
      <c r="K3004" s="139">
        <v>25</v>
      </c>
    </row>
    <row r="3005" spans="1:11" x14ac:dyDescent="0.25">
      <c r="A3005" s="138" t="s">
        <v>1574</v>
      </c>
      <c r="B3005" s="138" t="s">
        <v>1575</v>
      </c>
      <c r="C3005" s="138" t="s">
        <v>234</v>
      </c>
      <c r="D3005" s="138" t="s">
        <v>1366</v>
      </c>
      <c r="E3005" s="138" t="s">
        <v>1206</v>
      </c>
      <c r="F3005" s="138"/>
      <c r="G3005" s="138"/>
      <c r="H3005" s="138"/>
      <c r="I3005" s="138" t="s">
        <v>195</v>
      </c>
      <c r="J3005" s="138">
        <v>2020</v>
      </c>
      <c r="K3005" s="139">
        <v>25</v>
      </c>
    </row>
    <row r="3006" spans="1:11" x14ac:dyDescent="0.25">
      <c r="A3006" s="138" t="s">
        <v>1574</v>
      </c>
      <c r="B3006" s="138" t="s">
        <v>1575</v>
      </c>
      <c r="C3006" s="138" t="s">
        <v>234</v>
      </c>
      <c r="D3006" s="138" t="s">
        <v>1366</v>
      </c>
      <c r="E3006" s="138" t="s">
        <v>1206</v>
      </c>
      <c r="F3006" s="138"/>
      <c r="G3006" s="138"/>
      <c r="H3006" s="138"/>
      <c r="I3006" s="138" t="s">
        <v>195</v>
      </c>
      <c r="J3006" s="138">
        <v>2030</v>
      </c>
      <c r="K3006" s="139">
        <v>25</v>
      </c>
    </row>
    <row r="3007" spans="1:11" x14ac:dyDescent="0.25">
      <c r="A3007" s="138" t="s">
        <v>1574</v>
      </c>
      <c r="B3007" s="138" t="s">
        <v>1575</v>
      </c>
      <c r="C3007" s="138" t="s">
        <v>234</v>
      </c>
      <c r="D3007" s="138" t="s">
        <v>1366</v>
      </c>
      <c r="E3007" s="138" t="s">
        <v>1206</v>
      </c>
      <c r="F3007" s="138"/>
      <c r="G3007" s="138"/>
      <c r="H3007" s="138"/>
      <c r="I3007" s="138" t="s">
        <v>195</v>
      </c>
      <c r="J3007" s="138">
        <v>2040</v>
      </c>
      <c r="K3007" s="139">
        <v>25</v>
      </c>
    </row>
    <row r="3008" spans="1:11" x14ac:dyDescent="0.25">
      <c r="A3008" s="138" t="s">
        <v>1574</v>
      </c>
      <c r="B3008" s="138" t="s">
        <v>1575</v>
      </c>
      <c r="C3008" s="138" t="s">
        <v>234</v>
      </c>
      <c r="D3008" s="138" t="s">
        <v>1366</v>
      </c>
      <c r="E3008" s="138" t="s">
        <v>1206</v>
      </c>
      <c r="F3008" s="138"/>
      <c r="G3008" s="138"/>
      <c r="H3008" s="138"/>
      <c r="I3008" s="138" t="s">
        <v>195</v>
      </c>
      <c r="J3008" s="138">
        <v>2050</v>
      </c>
      <c r="K3008" s="139">
        <v>25</v>
      </c>
    </row>
    <row r="3009" spans="1:11" x14ac:dyDescent="0.25">
      <c r="A3009" s="138" t="s">
        <v>1574</v>
      </c>
      <c r="B3009" s="138" t="s">
        <v>1575</v>
      </c>
      <c r="C3009" s="138" t="s">
        <v>234</v>
      </c>
      <c r="D3009" s="138" t="s">
        <v>1460</v>
      </c>
      <c r="E3009" s="138" t="s">
        <v>1206</v>
      </c>
      <c r="F3009" s="138"/>
      <c r="G3009" s="138"/>
      <c r="H3009" s="138"/>
      <c r="I3009" s="138" t="s">
        <v>195</v>
      </c>
      <c r="J3009" s="138">
        <v>2015</v>
      </c>
      <c r="K3009" s="139">
        <v>75</v>
      </c>
    </row>
    <row r="3010" spans="1:11" x14ac:dyDescent="0.25">
      <c r="A3010" s="138" t="s">
        <v>1574</v>
      </c>
      <c r="B3010" s="138" t="s">
        <v>1575</v>
      </c>
      <c r="C3010" s="138" t="s">
        <v>234</v>
      </c>
      <c r="D3010" s="138" t="s">
        <v>1460</v>
      </c>
      <c r="E3010" s="138" t="s">
        <v>1206</v>
      </c>
      <c r="F3010" s="138"/>
      <c r="G3010" s="138"/>
      <c r="H3010" s="138"/>
      <c r="I3010" s="138" t="s">
        <v>195</v>
      </c>
      <c r="J3010" s="138">
        <v>2020</v>
      </c>
      <c r="K3010" s="139">
        <v>75</v>
      </c>
    </row>
    <row r="3011" spans="1:11" x14ac:dyDescent="0.25">
      <c r="A3011" s="138" t="s">
        <v>1574</v>
      </c>
      <c r="B3011" s="138" t="s">
        <v>1575</v>
      </c>
      <c r="C3011" s="138" t="s">
        <v>234</v>
      </c>
      <c r="D3011" s="138" t="s">
        <v>1460</v>
      </c>
      <c r="E3011" s="138" t="s">
        <v>1206</v>
      </c>
      <c r="F3011" s="138"/>
      <c r="G3011" s="138"/>
      <c r="H3011" s="138"/>
      <c r="I3011" s="138" t="s">
        <v>195</v>
      </c>
      <c r="J3011" s="138">
        <v>2030</v>
      </c>
      <c r="K3011" s="139">
        <v>75</v>
      </c>
    </row>
    <row r="3012" spans="1:11" x14ac:dyDescent="0.25">
      <c r="A3012" s="138" t="s">
        <v>1574</v>
      </c>
      <c r="B3012" s="138" t="s">
        <v>1575</v>
      </c>
      <c r="C3012" s="138" t="s">
        <v>234</v>
      </c>
      <c r="D3012" s="138" t="s">
        <v>1460</v>
      </c>
      <c r="E3012" s="138" t="s">
        <v>1206</v>
      </c>
      <c r="F3012" s="138"/>
      <c r="G3012" s="138"/>
      <c r="H3012" s="138"/>
      <c r="I3012" s="138" t="s">
        <v>195</v>
      </c>
      <c r="J3012" s="138">
        <v>2040</v>
      </c>
      <c r="K3012" s="139">
        <v>75</v>
      </c>
    </row>
    <row r="3013" spans="1:11" x14ac:dyDescent="0.25">
      <c r="A3013" s="138" t="s">
        <v>1574</v>
      </c>
      <c r="B3013" s="138" t="s">
        <v>1575</v>
      </c>
      <c r="C3013" s="138" t="s">
        <v>234</v>
      </c>
      <c r="D3013" s="138" t="s">
        <v>1460</v>
      </c>
      <c r="E3013" s="138" t="s">
        <v>1206</v>
      </c>
      <c r="F3013" s="138"/>
      <c r="G3013" s="138"/>
      <c r="H3013" s="138"/>
      <c r="I3013" s="138" t="s">
        <v>195</v>
      </c>
      <c r="J3013" s="138">
        <v>2050</v>
      </c>
      <c r="K3013" s="139">
        <v>75</v>
      </c>
    </row>
    <row r="3014" spans="1:11" x14ac:dyDescent="0.25">
      <c r="A3014" s="138" t="s">
        <v>1574</v>
      </c>
      <c r="B3014" s="138" t="s">
        <v>1575</v>
      </c>
      <c r="C3014" s="138" t="s">
        <v>234</v>
      </c>
      <c r="D3014" s="138" t="s">
        <v>1581</v>
      </c>
      <c r="E3014" s="138" t="s">
        <v>1370</v>
      </c>
      <c r="F3014" s="138"/>
      <c r="G3014" s="138" t="s">
        <v>1528</v>
      </c>
      <c r="H3014" s="138">
        <v>1</v>
      </c>
      <c r="I3014" s="138" t="s">
        <v>990</v>
      </c>
      <c r="J3014" s="138">
        <v>2020</v>
      </c>
      <c r="K3014" s="139">
        <v>0.9</v>
      </c>
    </row>
    <row r="3015" spans="1:11" x14ac:dyDescent="0.25">
      <c r="A3015" s="138" t="s">
        <v>1574</v>
      </c>
      <c r="B3015" s="138" t="s">
        <v>1575</v>
      </c>
      <c r="C3015" s="138" t="s">
        <v>234</v>
      </c>
      <c r="D3015" s="138" t="s">
        <v>1581</v>
      </c>
      <c r="E3015" s="138" t="s">
        <v>1370</v>
      </c>
      <c r="F3015" s="138"/>
      <c r="G3015" s="138" t="s">
        <v>1528</v>
      </c>
      <c r="H3015" s="138">
        <v>1</v>
      </c>
      <c r="I3015" s="138" t="s">
        <v>990</v>
      </c>
      <c r="J3015" s="138">
        <v>2050</v>
      </c>
      <c r="K3015" s="139">
        <v>0.9</v>
      </c>
    </row>
    <row r="3016" spans="1:11" x14ac:dyDescent="0.25">
      <c r="A3016" s="138" t="s">
        <v>1574</v>
      </c>
      <c r="B3016" s="138" t="s">
        <v>1575</v>
      </c>
      <c r="C3016" s="138" t="s">
        <v>234</v>
      </c>
      <c r="D3016" s="138" t="s">
        <v>1581</v>
      </c>
      <c r="E3016" s="138" t="s">
        <v>1370</v>
      </c>
      <c r="F3016" s="138"/>
      <c r="G3016" s="138" t="s">
        <v>1528</v>
      </c>
      <c r="H3016" s="138">
        <v>1</v>
      </c>
      <c r="I3016" s="138" t="s">
        <v>991</v>
      </c>
      <c r="J3016" s="138">
        <v>2020</v>
      </c>
      <c r="K3016" s="139">
        <v>1.1000000000000001</v>
      </c>
    </row>
    <row r="3017" spans="1:11" x14ac:dyDescent="0.25">
      <c r="A3017" s="138" t="s">
        <v>1574</v>
      </c>
      <c r="B3017" s="138" t="s">
        <v>1575</v>
      </c>
      <c r="C3017" s="138" t="s">
        <v>234</v>
      </c>
      <c r="D3017" s="138" t="s">
        <v>1581</v>
      </c>
      <c r="E3017" s="138" t="s">
        <v>1370</v>
      </c>
      <c r="F3017" s="138"/>
      <c r="G3017" s="138" t="s">
        <v>1528</v>
      </c>
      <c r="H3017" s="138">
        <v>1</v>
      </c>
      <c r="I3017" s="138" t="s">
        <v>991</v>
      </c>
      <c r="J3017" s="138">
        <v>2050</v>
      </c>
      <c r="K3017" s="139">
        <v>1.1000000000000001</v>
      </c>
    </row>
    <row r="3018" spans="1:11" x14ac:dyDescent="0.25">
      <c r="A3018" s="138" t="s">
        <v>1574</v>
      </c>
      <c r="B3018" s="138" t="s">
        <v>1575</v>
      </c>
      <c r="C3018" s="138" t="s">
        <v>234</v>
      </c>
      <c r="D3018" s="138" t="s">
        <v>1581</v>
      </c>
      <c r="E3018" s="138" t="s">
        <v>1370</v>
      </c>
      <c r="F3018" s="138"/>
      <c r="G3018" s="138" t="s">
        <v>1528</v>
      </c>
      <c r="H3018" s="138">
        <v>1</v>
      </c>
      <c r="I3018" s="138" t="s">
        <v>195</v>
      </c>
      <c r="J3018" s="138">
        <v>2015</v>
      </c>
      <c r="K3018" s="139">
        <v>5.8422590068159683E-2</v>
      </c>
    </row>
    <row r="3019" spans="1:11" x14ac:dyDescent="0.25">
      <c r="A3019" s="138" t="s">
        <v>1574</v>
      </c>
      <c r="B3019" s="138" t="s">
        <v>1575</v>
      </c>
      <c r="C3019" s="138" t="s">
        <v>234</v>
      </c>
      <c r="D3019" s="138" t="s">
        <v>1581</v>
      </c>
      <c r="E3019" s="138" t="s">
        <v>1370</v>
      </c>
      <c r="F3019" s="138"/>
      <c r="G3019" s="138" t="s">
        <v>1528</v>
      </c>
      <c r="H3019" s="138">
        <v>1</v>
      </c>
      <c r="I3019" s="138" t="s">
        <v>195</v>
      </c>
      <c r="J3019" s="138">
        <v>2020</v>
      </c>
      <c r="K3019" s="139">
        <v>5.8422590068159683E-2</v>
      </c>
    </row>
    <row r="3020" spans="1:11" x14ac:dyDescent="0.25">
      <c r="A3020" s="138" t="s">
        <v>1574</v>
      </c>
      <c r="B3020" s="138" t="s">
        <v>1575</v>
      </c>
      <c r="C3020" s="138" t="s">
        <v>234</v>
      </c>
      <c r="D3020" s="138" t="s">
        <v>1581</v>
      </c>
      <c r="E3020" s="138" t="s">
        <v>1370</v>
      </c>
      <c r="F3020" s="138"/>
      <c r="G3020" s="138" t="s">
        <v>1528</v>
      </c>
      <c r="H3020" s="138">
        <v>1</v>
      </c>
      <c r="I3020" s="138" t="s">
        <v>195</v>
      </c>
      <c r="J3020" s="138">
        <v>2030</v>
      </c>
      <c r="K3020" s="139">
        <v>3.8948393378773129E-2</v>
      </c>
    </row>
    <row r="3021" spans="1:11" x14ac:dyDescent="0.25">
      <c r="A3021" s="138" t="s">
        <v>1574</v>
      </c>
      <c r="B3021" s="138" t="s">
        <v>1575</v>
      </c>
      <c r="C3021" s="138" t="s">
        <v>234</v>
      </c>
      <c r="D3021" s="138" t="s">
        <v>1581</v>
      </c>
      <c r="E3021" s="138" t="s">
        <v>1370</v>
      </c>
      <c r="F3021" s="138"/>
      <c r="G3021" s="138" t="s">
        <v>1528</v>
      </c>
      <c r="H3021" s="138">
        <v>1</v>
      </c>
      <c r="I3021" s="138" t="s">
        <v>195</v>
      </c>
      <c r="J3021" s="138">
        <v>2040</v>
      </c>
      <c r="K3021" s="139">
        <v>3.8358266206367467E-2</v>
      </c>
    </row>
    <row r="3022" spans="1:11" x14ac:dyDescent="0.25">
      <c r="A3022" s="138" t="s">
        <v>1574</v>
      </c>
      <c r="B3022" s="138" t="s">
        <v>1575</v>
      </c>
      <c r="C3022" s="138" t="s">
        <v>234</v>
      </c>
      <c r="D3022" s="138" t="s">
        <v>1581</v>
      </c>
      <c r="E3022" s="138" t="s">
        <v>1370</v>
      </c>
      <c r="F3022" s="138"/>
      <c r="G3022" s="138" t="s">
        <v>1528</v>
      </c>
      <c r="H3022" s="138">
        <v>1</v>
      </c>
      <c r="I3022" s="138" t="s">
        <v>195</v>
      </c>
      <c r="J3022" s="138">
        <v>2050</v>
      </c>
      <c r="K3022" s="139">
        <v>3.8948393378773122E-2</v>
      </c>
    </row>
    <row r="3023" spans="1:11" x14ac:dyDescent="0.25">
      <c r="A3023" s="138" t="s">
        <v>1574</v>
      </c>
      <c r="B3023" s="138" t="s">
        <v>1575</v>
      </c>
      <c r="C3023" s="138" t="s">
        <v>234</v>
      </c>
      <c r="D3023" s="138" t="s">
        <v>1582</v>
      </c>
      <c r="E3023" s="138" t="s">
        <v>1538</v>
      </c>
      <c r="F3023" s="138"/>
      <c r="G3023" s="138" t="s">
        <v>345</v>
      </c>
      <c r="H3023" s="138" t="s">
        <v>1583</v>
      </c>
      <c r="I3023" s="138" t="s">
        <v>990</v>
      </c>
      <c r="J3023" s="138">
        <v>2020</v>
      </c>
      <c r="K3023" s="139">
        <v>0.5</v>
      </c>
    </row>
    <row r="3024" spans="1:11" x14ac:dyDescent="0.25">
      <c r="A3024" s="138" t="s">
        <v>1574</v>
      </c>
      <c r="B3024" s="138" t="s">
        <v>1575</v>
      </c>
      <c r="C3024" s="138" t="s">
        <v>234</v>
      </c>
      <c r="D3024" s="138" t="s">
        <v>1582</v>
      </c>
      <c r="E3024" s="138" t="s">
        <v>1538</v>
      </c>
      <c r="F3024" s="138"/>
      <c r="G3024" s="138" t="s">
        <v>345</v>
      </c>
      <c r="H3024" s="138" t="s">
        <v>1583</v>
      </c>
      <c r="I3024" s="138" t="s">
        <v>990</v>
      </c>
      <c r="J3024" s="138">
        <v>2050</v>
      </c>
      <c r="K3024" s="139">
        <v>0.8</v>
      </c>
    </row>
    <row r="3025" spans="1:11" x14ac:dyDescent="0.25">
      <c r="A3025" s="138" t="s">
        <v>1574</v>
      </c>
      <c r="B3025" s="138" t="s">
        <v>1575</v>
      </c>
      <c r="C3025" s="138" t="s">
        <v>234</v>
      </c>
      <c r="D3025" s="138" t="s">
        <v>1582</v>
      </c>
      <c r="E3025" s="138" t="s">
        <v>1538</v>
      </c>
      <c r="F3025" s="138"/>
      <c r="G3025" s="138" t="s">
        <v>345</v>
      </c>
      <c r="H3025" s="138" t="s">
        <v>1583</v>
      </c>
      <c r="I3025" s="138" t="s">
        <v>991</v>
      </c>
      <c r="J3025" s="138">
        <v>2020</v>
      </c>
      <c r="K3025" s="139">
        <v>1</v>
      </c>
    </row>
    <row r="3026" spans="1:11" x14ac:dyDescent="0.25">
      <c r="A3026" s="138" t="s">
        <v>1574</v>
      </c>
      <c r="B3026" s="138" t="s">
        <v>1575</v>
      </c>
      <c r="C3026" s="138" t="s">
        <v>234</v>
      </c>
      <c r="D3026" s="138" t="s">
        <v>1582</v>
      </c>
      <c r="E3026" s="138" t="s">
        <v>1538</v>
      </c>
      <c r="F3026" s="138"/>
      <c r="G3026" s="138" t="s">
        <v>345</v>
      </c>
      <c r="H3026" s="138" t="s">
        <v>1583</v>
      </c>
      <c r="I3026" s="138" t="s">
        <v>991</v>
      </c>
      <c r="J3026" s="138">
        <v>2050</v>
      </c>
      <c r="K3026" s="139">
        <v>1.2</v>
      </c>
    </row>
    <row r="3027" spans="1:11" x14ac:dyDescent="0.25">
      <c r="A3027" s="138" t="s">
        <v>1574</v>
      </c>
      <c r="B3027" s="138" t="s">
        <v>1575</v>
      </c>
      <c r="C3027" s="138" t="s">
        <v>234</v>
      </c>
      <c r="D3027" s="138" t="s">
        <v>1582</v>
      </c>
      <c r="E3027" s="138" t="s">
        <v>1538</v>
      </c>
      <c r="F3027" s="138"/>
      <c r="G3027" s="138" t="s">
        <v>345</v>
      </c>
      <c r="H3027" s="138" t="s">
        <v>1583</v>
      </c>
      <c r="I3027" s="138" t="s">
        <v>195</v>
      </c>
      <c r="J3027" s="138">
        <v>2015</v>
      </c>
      <c r="K3027" s="139">
        <v>5.2580331061343726</v>
      </c>
    </row>
    <row r="3028" spans="1:11" x14ac:dyDescent="0.25">
      <c r="A3028" s="138" t="s">
        <v>1574</v>
      </c>
      <c r="B3028" s="138" t="s">
        <v>1575</v>
      </c>
      <c r="C3028" s="138" t="s">
        <v>234</v>
      </c>
      <c r="D3028" s="138" t="s">
        <v>1582</v>
      </c>
      <c r="E3028" s="138" t="s">
        <v>1538</v>
      </c>
      <c r="F3028" s="138"/>
      <c r="G3028" s="138" t="s">
        <v>345</v>
      </c>
      <c r="H3028" s="138" t="s">
        <v>1583</v>
      </c>
      <c r="I3028" s="138" t="s">
        <v>195</v>
      </c>
      <c r="J3028" s="138">
        <v>2020</v>
      </c>
      <c r="K3028" s="139">
        <v>5.2580331061343726</v>
      </c>
    </row>
    <row r="3029" spans="1:11" x14ac:dyDescent="0.25">
      <c r="A3029" s="138" t="s">
        <v>1574</v>
      </c>
      <c r="B3029" s="138" t="s">
        <v>1575</v>
      </c>
      <c r="C3029" s="138" t="s">
        <v>234</v>
      </c>
      <c r="D3029" s="138" t="s">
        <v>1582</v>
      </c>
      <c r="E3029" s="138" t="s">
        <v>1538</v>
      </c>
      <c r="F3029" s="138"/>
      <c r="G3029" s="138" t="s">
        <v>345</v>
      </c>
      <c r="H3029" s="138" t="s">
        <v>1583</v>
      </c>
      <c r="I3029" s="138" t="s">
        <v>195</v>
      </c>
      <c r="J3029" s="138">
        <v>2030</v>
      </c>
      <c r="K3029" s="139">
        <v>2.9211295034079838</v>
      </c>
    </row>
    <row r="3030" spans="1:11" x14ac:dyDescent="0.25">
      <c r="A3030" s="138" t="s">
        <v>1574</v>
      </c>
      <c r="B3030" s="138" t="s">
        <v>1575</v>
      </c>
      <c r="C3030" s="138" t="s">
        <v>234</v>
      </c>
      <c r="D3030" s="138" t="s">
        <v>1582</v>
      </c>
      <c r="E3030" s="138" t="s">
        <v>1538</v>
      </c>
      <c r="F3030" s="138"/>
      <c r="G3030" s="138" t="s">
        <v>345</v>
      </c>
      <c r="H3030" s="138" t="s">
        <v>1583</v>
      </c>
      <c r="I3030" s="138" t="s">
        <v>195</v>
      </c>
      <c r="J3030" s="138">
        <v>2040</v>
      </c>
      <c r="K3030" s="139">
        <v>2.1212121212121211</v>
      </c>
    </row>
    <row r="3031" spans="1:11" x14ac:dyDescent="0.25">
      <c r="A3031" s="138" t="s">
        <v>1574</v>
      </c>
      <c r="B3031" s="138" t="s">
        <v>1575</v>
      </c>
      <c r="C3031" s="138" t="s">
        <v>234</v>
      </c>
      <c r="D3031" s="138" t="s">
        <v>1582</v>
      </c>
      <c r="E3031" s="138" t="s">
        <v>1538</v>
      </c>
      <c r="F3031" s="138"/>
      <c r="G3031" s="138" t="s">
        <v>345</v>
      </c>
      <c r="H3031" s="138" t="s">
        <v>1583</v>
      </c>
      <c r="I3031" s="138" t="s">
        <v>195</v>
      </c>
      <c r="J3031" s="138">
        <v>2050</v>
      </c>
      <c r="K3031" s="139">
        <v>1.4605647517039919</v>
      </c>
    </row>
    <row r="3032" spans="1:11" x14ac:dyDescent="0.25">
      <c r="A3032" s="138" t="s">
        <v>1574</v>
      </c>
      <c r="B3032" s="138" t="s">
        <v>1575</v>
      </c>
      <c r="C3032" s="138" t="s">
        <v>234</v>
      </c>
      <c r="D3032" s="138" t="s">
        <v>1584</v>
      </c>
      <c r="E3032" s="138" t="s">
        <v>1585</v>
      </c>
      <c r="F3032" s="138"/>
      <c r="G3032" s="138"/>
      <c r="H3032" s="138"/>
      <c r="I3032" s="138" t="s">
        <v>195</v>
      </c>
      <c r="J3032" s="138">
        <v>2015</v>
      </c>
      <c r="K3032" s="139">
        <v>0</v>
      </c>
    </row>
    <row r="3033" spans="1:11" x14ac:dyDescent="0.25">
      <c r="A3033" s="138" t="s">
        <v>1574</v>
      </c>
      <c r="B3033" s="138" t="s">
        <v>1575</v>
      </c>
      <c r="C3033" s="138" t="s">
        <v>234</v>
      </c>
      <c r="D3033" s="138" t="s">
        <v>1584</v>
      </c>
      <c r="E3033" s="138" t="s">
        <v>1585</v>
      </c>
      <c r="F3033" s="138"/>
      <c r="G3033" s="138"/>
      <c r="H3033" s="138"/>
      <c r="I3033" s="138" t="s">
        <v>195</v>
      </c>
      <c r="J3033" s="138">
        <v>2020</v>
      </c>
      <c r="K3033" s="139">
        <v>0</v>
      </c>
    </row>
    <row r="3034" spans="1:11" x14ac:dyDescent="0.25">
      <c r="A3034" s="138" t="s">
        <v>1574</v>
      </c>
      <c r="B3034" s="138" t="s">
        <v>1575</v>
      </c>
      <c r="C3034" s="138" t="s">
        <v>234</v>
      </c>
      <c r="D3034" s="138" t="s">
        <v>1584</v>
      </c>
      <c r="E3034" s="138" t="s">
        <v>1585</v>
      </c>
      <c r="F3034" s="138"/>
      <c r="G3034" s="138"/>
      <c r="H3034" s="138"/>
      <c r="I3034" s="138" t="s">
        <v>195</v>
      </c>
      <c r="J3034" s="138">
        <v>2030</v>
      </c>
      <c r="K3034" s="139">
        <v>0</v>
      </c>
    </row>
    <row r="3035" spans="1:11" x14ac:dyDescent="0.25">
      <c r="A3035" s="138" t="s">
        <v>1574</v>
      </c>
      <c r="B3035" s="138" t="s">
        <v>1575</v>
      </c>
      <c r="C3035" s="138" t="s">
        <v>234</v>
      </c>
      <c r="D3035" s="138" t="s">
        <v>1584</v>
      </c>
      <c r="E3035" s="138" t="s">
        <v>1585</v>
      </c>
      <c r="F3035" s="138"/>
      <c r="G3035" s="138"/>
      <c r="H3035" s="138"/>
      <c r="I3035" s="138" t="s">
        <v>195</v>
      </c>
      <c r="J3035" s="138">
        <v>2050</v>
      </c>
      <c r="K3035" s="139">
        <v>0</v>
      </c>
    </row>
    <row r="3036" spans="1:11" x14ac:dyDescent="0.25">
      <c r="A3036" s="138" t="s">
        <v>1574</v>
      </c>
      <c r="B3036" s="138" t="s">
        <v>1575</v>
      </c>
      <c r="C3036" s="138" t="s">
        <v>234</v>
      </c>
      <c r="D3036" s="138" t="s">
        <v>1586</v>
      </c>
      <c r="E3036" s="138" t="s">
        <v>1470</v>
      </c>
      <c r="F3036" s="138"/>
      <c r="G3036" s="138" t="s">
        <v>1587</v>
      </c>
      <c r="H3036" s="138">
        <v>1</v>
      </c>
      <c r="I3036" s="138" t="s">
        <v>990</v>
      </c>
      <c r="J3036" s="138">
        <v>2020</v>
      </c>
      <c r="K3036" s="139">
        <v>0.9</v>
      </c>
    </row>
    <row r="3037" spans="1:11" x14ac:dyDescent="0.25">
      <c r="A3037" s="138" t="s">
        <v>1574</v>
      </c>
      <c r="B3037" s="138" t="s">
        <v>1575</v>
      </c>
      <c r="C3037" s="138" t="s">
        <v>234</v>
      </c>
      <c r="D3037" s="138" t="s">
        <v>1586</v>
      </c>
      <c r="E3037" s="138" t="s">
        <v>1470</v>
      </c>
      <c r="F3037" s="138"/>
      <c r="G3037" s="138" t="s">
        <v>1587</v>
      </c>
      <c r="H3037" s="138">
        <v>1</v>
      </c>
      <c r="I3037" s="138" t="s">
        <v>990</v>
      </c>
      <c r="J3037" s="138">
        <v>2050</v>
      </c>
      <c r="K3037" s="139">
        <v>0.9</v>
      </c>
    </row>
    <row r="3038" spans="1:11" x14ac:dyDescent="0.25">
      <c r="A3038" s="138" t="s">
        <v>1574</v>
      </c>
      <c r="B3038" s="138" t="s">
        <v>1575</v>
      </c>
      <c r="C3038" s="138" t="s">
        <v>234</v>
      </c>
      <c r="D3038" s="138" t="s">
        <v>1586</v>
      </c>
      <c r="E3038" s="138" t="s">
        <v>1470</v>
      </c>
      <c r="F3038" s="138"/>
      <c r="G3038" s="138" t="s">
        <v>1587</v>
      </c>
      <c r="H3038" s="138">
        <v>1</v>
      </c>
      <c r="I3038" s="138" t="s">
        <v>991</v>
      </c>
      <c r="J3038" s="138">
        <v>2020</v>
      </c>
      <c r="K3038" s="139">
        <v>1.1000000000000001</v>
      </c>
    </row>
    <row r="3039" spans="1:11" x14ac:dyDescent="0.25">
      <c r="A3039" s="138" t="s">
        <v>1574</v>
      </c>
      <c r="B3039" s="138" t="s">
        <v>1575</v>
      </c>
      <c r="C3039" s="138" t="s">
        <v>234</v>
      </c>
      <c r="D3039" s="138" t="s">
        <v>1586</v>
      </c>
      <c r="E3039" s="138" t="s">
        <v>1470</v>
      </c>
      <c r="F3039" s="138"/>
      <c r="G3039" s="138" t="s">
        <v>1587</v>
      </c>
      <c r="H3039" s="138">
        <v>1</v>
      </c>
      <c r="I3039" s="138" t="s">
        <v>991</v>
      </c>
      <c r="J3039" s="138">
        <v>2050</v>
      </c>
      <c r="K3039" s="139">
        <v>1.1000000000000001</v>
      </c>
    </row>
    <row r="3040" spans="1:11" x14ac:dyDescent="0.25">
      <c r="A3040" s="138" t="s">
        <v>1574</v>
      </c>
      <c r="B3040" s="138" t="s">
        <v>1575</v>
      </c>
      <c r="C3040" s="138" t="s">
        <v>234</v>
      </c>
      <c r="D3040" s="138" t="s">
        <v>1586</v>
      </c>
      <c r="E3040" s="138" t="s">
        <v>1470</v>
      </c>
      <c r="F3040" s="138"/>
      <c r="G3040" s="138" t="s">
        <v>1587</v>
      </c>
      <c r="H3040" s="138">
        <v>1</v>
      </c>
      <c r="I3040" s="138" t="s">
        <v>195</v>
      </c>
      <c r="J3040" s="138">
        <v>2015</v>
      </c>
      <c r="K3040" s="139">
        <v>20.404307576043831</v>
      </c>
    </row>
    <row r="3041" spans="1:11" x14ac:dyDescent="0.25">
      <c r="A3041" s="138" t="s">
        <v>1574</v>
      </c>
      <c r="B3041" s="138" t="s">
        <v>1575</v>
      </c>
      <c r="C3041" s="138" t="s">
        <v>234</v>
      </c>
      <c r="D3041" s="138" t="s">
        <v>1586</v>
      </c>
      <c r="E3041" s="138" t="s">
        <v>1470</v>
      </c>
      <c r="F3041" s="138"/>
      <c r="G3041" s="138" t="s">
        <v>1587</v>
      </c>
      <c r="H3041" s="138">
        <v>1</v>
      </c>
      <c r="I3041" s="138" t="s">
        <v>195</v>
      </c>
      <c r="J3041" s="138">
        <v>2020</v>
      </c>
      <c r="K3041" s="139">
        <v>20.404307576043831</v>
      </c>
    </row>
    <row r="3042" spans="1:11" x14ac:dyDescent="0.25">
      <c r="A3042" s="138" t="s">
        <v>1574</v>
      </c>
      <c r="B3042" s="138" t="s">
        <v>1575</v>
      </c>
      <c r="C3042" s="138" t="s">
        <v>234</v>
      </c>
      <c r="D3042" s="138" t="s">
        <v>1586</v>
      </c>
      <c r="E3042" s="138" t="s">
        <v>1470</v>
      </c>
      <c r="F3042" s="138"/>
      <c r="G3042" s="138" t="s">
        <v>1587</v>
      </c>
      <c r="H3042" s="138">
        <v>1</v>
      </c>
      <c r="I3042" s="138" t="s">
        <v>195</v>
      </c>
      <c r="J3042" s="138">
        <v>2030</v>
      </c>
      <c r="K3042" s="139">
        <v>13.60287171736255</v>
      </c>
    </row>
    <row r="3043" spans="1:11" x14ac:dyDescent="0.25">
      <c r="A3043" s="138" t="s">
        <v>1574</v>
      </c>
      <c r="B3043" s="138" t="s">
        <v>1575</v>
      </c>
      <c r="C3043" s="138" t="s">
        <v>234</v>
      </c>
      <c r="D3043" s="138" t="s">
        <v>1586</v>
      </c>
      <c r="E3043" s="138" t="s">
        <v>1470</v>
      </c>
      <c r="F3043" s="138"/>
      <c r="G3043" s="138" t="s">
        <v>1587</v>
      </c>
      <c r="H3043" s="138">
        <v>1</v>
      </c>
      <c r="I3043" s="138" t="s">
        <v>195</v>
      </c>
      <c r="J3043" s="138">
        <v>2040</v>
      </c>
      <c r="K3043" s="139">
        <v>13.602871717362561</v>
      </c>
    </row>
    <row r="3044" spans="1:11" x14ac:dyDescent="0.25">
      <c r="A3044" s="138" t="s">
        <v>1574</v>
      </c>
      <c r="B3044" s="138" t="s">
        <v>1575</v>
      </c>
      <c r="C3044" s="138" t="s">
        <v>234</v>
      </c>
      <c r="D3044" s="138" t="s">
        <v>1586</v>
      </c>
      <c r="E3044" s="138" t="s">
        <v>1470</v>
      </c>
      <c r="F3044" s="138"/>
      <c r="G3044" s="138" t="s">
        <v>1587</v>
      </c>
      <c r="H3044" s="138">
        <v>1</v>
      </c>
      <c r="I3044" s="138" t="s">
        <v>195</v>
      </c>
      <c r="J3044" s="138">
        <v>2050</v>
      </c>
      <c r="K3044" s="139">
        <v>13.60287171736255</v>
      </c>
    </row>
    <row r="3045" spans="1:11" x14ac:dyDescent="0.25">
      <c r="A3045" s="138" t="s">
        <v>1574</v>
      </c>
      <c r="B3045" s="138" t="s">
        <v>1575</v>
      </c>
      <c r="C3045" s="138" t="s">
        <v>1377</v>
      </c>
      <c r="D3045" s="138" t="s">
        <v>1588</v>
      </c>
      <c r="E3045" s="138" t="s">
        <v>1541</v>
      </c>
      <c r="F3045" s="138"/>
      <c r="G3045" s="138" t="s">
        <v>1528</v>
      </c>
      <c r="H3045" s="138">
        <v>1</v>
      </c>
      <c r="I3045" s="138" t="s">
        <v>990</v>
      </c>
      <c r="J3045" s="138">
        <v>2020</v>
      </c>
      <c r="K3045" s="139">
        <v>0.9</v>
      </c>
    </row>
    <row r="3046" spans="1:11" x14ac:dyDescent="0.25">
      <c r="A3046" s="138" t="s">
        <v>1574</v>
      </c>
      <c r="B3046" s="138" t="s">
        <v>1575</v>
      </c>
      <c r="C3046" s="138" t="s">
        <v>1377</v>
      </c>
      <c r="D3046" s="138" t="s">
        <v>1588</v>
      </c>
      <c r="E3046" s="138" t="s">
        <v>1541</v>
      </c>
      <c r="F3046" s="138"/>
      <c r="G3046" s="138" t="s">
        <v>1528</v>
      </c>
      <c r="H3046" s="138">
        <v>1</v>
      </c>
      <c r="I3046" s="138" t="s">
        <v>990</v>
      </c>
      <c r="J3046" s="138">
        <v>2050</v>
      </c>
      <c r="K3046" s="139">
        <v>0.9</v>
      </c>
    </row>
    <row r="3047" spans="1:11" x14ac:dyDescent="0.25">
      <c r="A3047" s="138" t="s">
        <v>1574</v>
      </c>
      <c r="B3047" s="138" t="s">
        <v>1575</v>
      </c>
      <c r="C3047" s="138" t="s">
        <v>1377</v>
      </c>
      <c r="D3047" s="138" t="s">
        <v>1588</v>
      </c>
      <c r="E3047" s="138" t="s">
        <v>1541</v>
      </c>
      <c r="F3047" s="138"/>
      <c r="G3047" s="138" t="s">
        <v>1528</v>
      </c>
      <c r="H3047" s="138">
        <v>1</v>
      </c>
      <c r="I3047" s="138" t="s">
        <v>991</v>
      </c>
      <c r="J3047" s="138">
        <v>2020</v>
      </c>
      <c r="K3047" s="139">
        <v>1.1000000000000001</v>
      </c>
    </row>
    <row r="3048" spans="1:11" x14ac:dyDescent="0.25">
      <c r="A3048" s="138" t="s">
        <v>1574</v>
      </c>
      <c r="B3048" s="138" t="s">
        <v>1575</v>
      </c>
      <c r="C3048" s="138" t="s">
        <v>1377</v>
      </c>
      <c r="D3048" s="138" t="s">
        <v>1588</v>
      </c>
      <c r="E3048" s="138" t="s">
        <v>1541</v>
      </c>
      <c r="F3048" s="138"/>
      <c r="G3048" s="138" t="s">
        <v>1528</v>
      </c>
      <c r="H3048" s="138">
        <v>1</v>
      </c>
      <c r="I3048" s="138" t="s">
        <v>991</v>
      </c>
      <c r="J3048" s="138">
        <v>2050</v>
      </c>
      <c r="K3048" s="139">
        <v>1.1000000000000001</v>
      </c>
    </row>
    <row r="3049" spans="1:11" x14ac:dyDescent="0.25">
      <c r="A3049" s="138" t="s">
        <v>1574</v>
      </c>
      <c r="B3049" s="138" t="s">
        <v>1575</v>
      </c>
      <c r="C3049" s="138" t="s">
        <v>1377</v>
      </c>
      <c r="D3049" s="138" t="s">
        <v>1588</v>
      </c>
      <c r="E3049" s="138" t="s">
        <v>1541</v>
      </c>
      <c r="F3049" s="138"/>
      <c r="G3049" s="138" t="s">
        <v>1528</v>
      </c>
      <c r="H3049" s="138">
        <v>1</v>
      </c>
      <c r="I3049" s="138" t="s">
        <v>195</v>
      </c>
      <c r="J3049" s="138">
        <v>2015</v>
      </c>
      <c r="K3049" s="139">
        <v>3.7974683544303792E-2</v>
      </c>
    </row>
    <row r="3050" spans="1:11" x14ac:dyDescent="0.25">
      <c r="A3050" s="138" t="s">
        <v>1574</v>
      </c>
      <c r="B3050" s="138" t="s">
        <v>1575</v>
      </c>
      <c r="C3050" s="138" t="s">
        <v>1377</v>
      </c>
      <c r="D3050" s="138" t="s">
        <v>1588</v>
      </c>
      <c r="E3050" s="138" t="s">
        <v>1541</v>
      </c>
      <c r="F3050" s="138"/>
      <c r="G3050" s="138" t="s">
        <v>1528</v>
      </c>
      <c r="H3050" s="138">
        <v>1</v>
      </c>
      <c r="I3050" s="138" t="s">
        <v>195</v>
      </c>
      <c r="J3050" s="138">
        <v>2020</v>
      </c>
      <c r="K3050" s="139">
        <v>3.7974683544303792E-2</v>
      </c>
    </row>
    <row r="3051" spans="1:11" x14ac:dyDescent="0.25">
      <c r="A3051" s="138" t="s">
        <v>1574</v>
      </c>
      <c r="B3051" s="138" t="s">
        <v>1575</v>
      </c>
      <c r="C3051" s="138" t="s">
        <v>1377</v>
      </c>
      <c r="D3051" s="138" t="s">
        <v>1588</v>
      </c>
      <c r="E3051" s="138" t="s">
        <v>1541</v>
      </c>
      <c r="F3051" s="138"/>
      <c r="G3051" s="138" t="s">
        <v>1528</v>
      </c>
      <c r="H3051" s="138">
        <v>1</v>
      </c>
      <c r="I3051" s="138" t="s">
        <v>195</v>
      </c>
      <c r="J3051" s="138">
        <v>2030</v>
      </c>
      <c r="K3051" s="139">
        <v>2.5316455696202531E-2</v>
      </c>
    </row>
    <row r="3052" spans="1:11" x14ac:dyDescent="0.25">
      <c r="A3052" s="138" t="s">
        <v>1574</v>
      </c>
      <c r="B3052" s="138" t="s">
        <v>1575</v>
      </c>
      <c r="C3052" s="138" t="s">
        <v>1377</v>
      </c>
      <c r="D3052" s="138" t="s">
        <v>1588</v>
      </c>
      <c r="E3052" s="138" t="s">
        <v>1541</v>
      </c>
      <c r="F3052" s="138"/>
      <c r="G3052" s="138" t="s">
        <v>1528</v>
      </c>
      <c r="H3052" s="138">
        <v>1</v>
      </c>
      <c r="I3052" s="138" t="s">
        <v>195</v>
      </c>
      <c r="J3052" s="138">
        <v>2040</v>
      </c>
      <c r="K3052" s="139">
        <v>2.5316455696202531E-2</v>
      </c>
    </row>
    <row r="3053" spans="1:11" x14ac:dyDescent="0.25">
      <c r="A3053" s="138" t="s">
        <v>1574</v>
      </c>
      <c r="B3053" s="138" t="s">
        <v>1575</v>
      </c>
      <c r="C3053" s="138" t="s">
        <v>1377</v>
      </c>
      <c r="D3053" s="138" t="s">
        <v>1588</v>
      </c>
      <c r="E3053" s="138" t="s">
        <v>1541</v>
      </c>
      <c r="F3053" s="138"/>
      <c r="G3053" s="138" t="s">
        <v>1528</v>
      </c>
      <c r="H3053" s="138">
        <v>1</v>
      </c>
      <c r="I3053" s="138" t="s">
        <v>195</v>
      </c>
      <c r="J3053" s="138">
        <v>2050</v>
      </c>
      <c r="K3053" s="139">
        <v>2.5316455696202531E-2</v>
      </c>
    </row>
    <row r="3054" spans="1:11" x14ac:dyDescent="0.25">
      <c r="A3054" s="138" t="s">
        <v>1574</v>
      </c>
      <c r="B3054" s="138" t="s">
        <v>1575</v>
      </c>
      <c r="C3054" s="138" t="s">
        <v>1377</v>
      </c>
      <c r="D3054" s="138" t="s">
        <v>1379</v>
      </c>
      <c r="E3054" s="138" t="s">
        <v>1380</v>
      </c>
      <c r="F3054" s="138"/>
      <c r="G3054" s="138"/>
      <c r="H3054" s="138"/>
      <c r="I3054" s="138" t="s">
        <v>195</v>
      </c>
      <c r="J3054" s="138">
        <v>2015</v>
      </c>
      <c r="K3054" s="139">
        <v>0.79</v>
      </c>
    </row>
    <row r="3055" spans="1:11" x14ac:dyDescent="0.25">
      <c r="A3055" s="138" t="s">
        <v>1574</v>
      </c>
      <c r="B3055" s="138" t="s">
        <v>1575</v>
      </c>
      <c r="C3055" s="138" t="s">
        <v>1377</v>
      </c>
      <c r="D3055" s="138" t="s">
        <v>1379</v>
      </c>
      <c r="E3055" s="138" t="s">
        <v>1380</v>
      </c>
      <c r="F3055" s="138"/>
      <c r="G3055" s="138"/>
      <c r="H3055" s="138"/>
      <c r="I3055" s="138" t="s">
        <v>195</v>
      </c>
      <c r="J3055" s="138">
        <v>2020</v>
      </c>
      <c r="K3055" s="139">
        <v>0.79</v>
      </c>
    </row>
    <row r="3056" spans="1:11" x14ac:dyDescent="0.25">
      <c r="A3056" s="138" t="s">
        <v>1574</v>
      </c>
      <c r="B3056" s="138" t="s">
        <v>1575</v>
      </c>
      <c r="C3056" s="138" t="s">
        <v>1377</v>
      </c>
      <c r="D3056" s="138" t="s">
        <v>1379</v>
      </c>
      <c r="E3056" s="138" t="s">
        <v>1380</v>
      </c>
      <c r="F3056" s="138"/>
      <c r="G3056" s="138"/>
      <c r="H3056" s="138"/>
      <c r="I3056" s="138" t="s">
        <v>195</v>
      </c>
      <c r="J3056" s="138">
        <v>2030</v>
      </c>
      <c r="K3056" s="139">
        <v>0.79</v>
      </c>
    </row>
    <row r="3057" spans="1:11" x14ac:dyDescent="0.25">
      <c r="A3057" s="138" t="s">
        <v>1574</v>
      </c>
      <c r="B3057" s="138" t="s">
        <v>1575</v>
      </c>
      <c r="C3057" s="138" t="s">
        <v>1377</v>
      </c>
      <c r="D3057" s="138" t="s">
        <v>1379</v>
      </c>
      <c r="E3057" s="138" t="s">
        <v>1380</v>
      </c>
      <c r="F3057" s="138"/>
      <c r="G3057" s="138"/>
      <c r="H3057" s="138"/>
      <c r="I3057" s="138" t="s">
        <v>195</v>
      </c>
      <c r="J3057" s="138">
        <v>2040</v>
      </c>
      <c r="K3057" s="139">
        <v>0.79</v>
      </c>
    </row>
    <row r="3058" spans="1:11" x14ac:dyDescent="0.25">
      <c r="A3058" s="138" t="s">
        <v>1574</v>
      </c>
      <c r="B3058" s="138" t="s">
        <v>1575</v>
      </c>
      <c r="C3058" s="138" t="s">
        <v>1377</v>
      </c>
      <c r="D3058" s="138" t="s">
        <v>1379</v>
      </c>
      <c r="E3058" s="138" t="s">
        <v>1380</v>
      </c>
      <c r="F3058" s="138"/>
      <c r="G3058" s="138"/>
      <c r="H3058" s="138"/>
      <c r="I3058" s="138" t="s">
        <v>195</v>
      </c>
      <c r="J3058" s="138">
        <v>2050</v>
      </c>
      <c r="K3058" s="139">
        <v>0.79</v>
      </c>
    </row>
    <row r="3059" spans="1:11" x14ac:dyDescent="0.25">
      <c r="A3059" s="138" t="s">
        <v>1574</v>
      </c>
      <c r="B3059" s="138" t="s">
        <v>1575</v>
      </c>
      <c r="C3059" s="138" t="s">
        <v>1377</v>
      </c>
      <c r="D3059" s="138" t="s">
        <v>1589</v>
      </c>
      <c r="E3059" s="138" t="s">
        <v>1214</v>
      </c>
      <c r="F3059" s="138"/>
      <c r="G3059" s="138"/>
      <c r="H3059" s="138"/>
      <c r="I3059" s="138" t="s">
        <v>195</v>
      </c>
      <c r="J3059" s="138">
        <v>2015</v>
      </c>
      <c r="K3059" s="139">
        <v>20.100000000000001</v>
      </c>
    </row>
    <row r="3060" spans="1:11" x14ac:dyDescent="0.25">
      <c r="A3060" s="138" t="s">
        <v>1574</v>
      </c>
      <c r="B3060" s="138" t="s">
        <v>1575</v>
      </c>
      <c r="C3060" s="138" t="s">
        <v>1377</v>
      </c>
      <c r="D3060" s="138" t="s">
        <v>1589</v>
      </c>
      <c r="E3060" s="138" t="s">
        <v>1214</v>
      </c>
      <c r="F3060" s="138"/>
      <c r="G3060" s="138"/>
      <c r="H3060" s="138"/>
      <c r="I3060" s="138" t="s">
        <v>195</v>
      </c>
      <c r="J3060" s="138">
        <v>2020</v>
      </c>
      <c r="K3060" s="139">
        <v>20.100000000000001</v>
      </c>
    </row>
    <row r="3061" spans="1:11" x14ac:dyDescent="0.25">
      <c r="A3061" s="138" t="s">
        <v>1574</v>
      </c>
      <c r="B3061" s="138" t="s">
        <v>1575</v>
      </c>
      <c r="C3061" s="138" t="s">
        <v>1377</v>
      </c>
      <c r="D3061" s="138" t="s">
        <v>1589</v>
      </c>
      <c r="E3061" s="138" t="s">
        <v>1214</v>
      </c>
      <c r="F3061" s="138"/>
      <c r="G3061" s="138"/>
      <c r="H3061" s="138"/>
      <c r="I3061" s="138" t="s">
        <v>195</v>
      </c>
      <c r="J3061" s="138">
        <v>2030</v>
      </c>
      <c r="K3061" s="139">
        <v>20.100000000000001</v>
      </c>
    </row>
    <row r="3062" spans="1:11" x14ac:dyDescent="0.25">
      <c r="A3062" s="138" t="s">
        <v>1574</v>
      </c>
      <c r="B3062" s="138" t="s">
        <v>1575</v>
      </c>
      <c r="C3062" s="138" t="s">
        <v>1377</v>
      </c>
      <c r="D3062" s="138" t="s">
        <v>1589</v>
      </c>
      <c r="E3062" s="138" t="s">
        <v>1214</v>
      </c>
      <c r="F3062" s="138"/>
      <c r="G3062" s="138"/>
      <c r="H3062" s="138"/>
      <c r="I3062" s="138" t="s">
        <v>195</v>
      </c>
      <c r="J3062" s="138">
        <v>2040</v>
      </c>
      <c r="K3062" s="139">
        <v>20.100000000000001</v>
      </c>
    </row>
    <row r="3063" spans="1:11" x14ac:dyDescent="0.25">
      <c r="A3063" s="138" t="s">
        <v>1574</v>
      </c>
      <c r="B3063" s="138" t="s">
        <v>1575</v>
      </c>
      <c r="C3063" s="138" t="s">
        <v>1377</v>
      </c>
      <c r="D3063" s="138" t="s">
        <v>1589</v>
      </c>
      <c r="E3063" s="138" t="s">
        <v>1214</v>
      </c>
      <c r="F3063" s="138"/>
      <c r="G3063" s="138"/>
      <c r="H3063" s="138"/>
      <c r="I3063" s="138" t="s">
        <v>195</v>
      </c>
      <c r="J3063" s="138">
        <v>2050</v>
      </c>
      <c r="K3063" s="139">
        <v>20.100000000000001</v>
      </c>
    </row>
    <row r="3064" spans="1:11" x14ac:dyDescent="0.25">
      <c r="A3064" s="138" t="s">
        <v>1574</v>
      </c>
      <c r="B3064" s="138" t="s">
        <v>1575</v>
      </c>
      <c r="C3064" s="138" t="s">
        <v>1377</v>
      </c>
      <c r="D3064" s="138" t="s">
        <v>1590</v>
      </c>
      <c r="E3064" s="138" t="s">
        <v>1541</v>
      </c>
      <c r="F3064" s="138"/>
      <c r="G3064" s="138" t="s">
        <v>345</v>
      </c>
      <c r="H3064" s="138" t="s">
        <v>1583</v>
      </c>
      <c r="I3064" s="138" t="s">
        <v>990</v>
      </c>
      <c r="J3064" s="138">
        <v>2020</v>
      </c>
      <c r="K3064" s="139">
        <v>0.5</v>
      </c>
    </row>
    <row r="3065" spans="1:11" x14ac:dyDescent="0.25">
      <c r="A3065" s="138" t="s">
        <v>1574</v>
      </c>
      <c r="B3065" s="138" t="s">
        <v>1575</v>
      </c>
      <c r="C3065" s="138" t="s">
        <v>1377</v>
      </c>
      <c r="D3065" s="138" t="s">
        <v>1590</v>
      </c>
      <c r="E3065" s="138" t="s">
        <v>1541</v>
      </c>
      <c r="F3065" s="138"/>
      <c r="G3065" s="138" t="s">
        <v>345</v>
      </c>
      <c r="H3065" s="138" t="s">
        <v>1583</v>
      </c>
      <c r="I3065" s="138" t="s">
        <v>990</v>
      </c>
      <c r="J3065" s="138">
        <v>2050</v>
      </c>
      <c r="K3065" s="139">
        <v>0.8</v>
      </c>
    </row>
    <row r="3066" spans="1:11" x14ac:dyDescent="0.25">
      <c r="A3066" s="138" t="s">
        <v>1574</v>
      </c>
      <c r="B3066" s="138" t="s">
        <v>1575</v>
      </c>
      <c r="C3066" s="138" t="s">
        <v>1377</v>
      </c>
      <c r="D3066" s="138" t="s">
        <v>1590</v>
      </c>
      <c r="E3066" s="138" t="s">
        <v>1541</v>
      </c>
      <c r="F3066" s="138"/>
      <c r="G3066" s="138" t="s">
        <v>345</v>
      </c>
      <c r="H3066" s="138" t="s">
        <v>1583</v>
      </c>
      <c r="I3066" s="138" t="s">
        <v>991</v>
      </c>
      <c r="J3066" s="138">
        <v>2020</v>
      </c>
      <c r="K3066" s="139">
        <v>1</v>
      </c>
    </row>
    <row r="3067" spans="1:11" x14ac:dyDescent="0.25">
      <c r="A3067" s="138" t="s">
        <v>1574</v>
      </c>
      <c r="B3067" s="138" t="s">
        <v>1575</v>
      </c>
      <c r="C3067" s="138" t="s">
        <v>1377</v>
      </c>
      <c r="D3067" s="138" t="s">
        <v>1590</v>
      </c>
      <c r="E3067" s="138" t="s">
        <v>1541</v>
      </c>
      <c r="F3067" s="138"/>
      <c r="G3067" s="138" t="s">
        <v>345</v>
      </c>
      <c r="H3067" s="138" t="s">
        <v>1583</v>
      </c>
      <c r="I3067" s="138" t="s">
        <v>991</v>
      </c>
      <c r="J3067" s="138">
        <v>2050</v>
      </c>
      <c r="K3067" s="139">
        <v>1.2</v>
      </c>
    </row>
    <row r="3068" spans="1:11" x14ac:dyDescent="0.25">
      <c r="A3068" s="138" t="s">
        <v>1574</v>
      </c>
      <c r="B3068" s="138" t="s">
        <v>1575</v>
      </c>
      <c r="C3068" s="138" t="s">
        <v>1377</v>
      </c>
      <c r="D3068" s="138" t="s">
        <v>1590</v>
      </c>
      <c r="E3068" s="138" t="s">
        <v>1541</v>
      </c>
      <c r="F3068" s="138"/>
      <c r="G3068" s="138" t="s">
        <v>345</v>
      </c>
      <c r="H3068" s="138" t="s">
        <v>1583</v>
      </c>
      <c r="I3068" s="138" t="s">
        <v>195</v>
      </c>
      <c r="J3068" s="138">
        <v>2015</v>
      </c>
      <c r="K3068" s="139">
        <v>3.4177215189873422</v>
      </c>
    </row>
    <row r="3069" spans="1:11" x14ac:dyDescent="0.25">
      <c r="A3069" s="138" t="s">
        <v>1574</v>
      </c>
      <c r="B3069" s="138" t="s">
        <v>1575</v>
      </c>
      <c r="C3069" s="138" t="s">
        <v>1377</v>
      </c>
      <c r="D3069" s="138" t="s">
        <v>1590</v>
      </c>
      <c r="E3069" s="138" t="s">
        <v>1541</v>
      </c>
      <c r="F3069" s="138"/>
      <c r="G3069" s="138" t="s">
        <v>345</v>
      </c>
      <c r="H3069" s="138" t="s">
        <v>1583</v>
      </c>
      <c r="I3069" s="138" t="s">
        <v>195</v>
      </c>
      <c r="J3069" s="138">
        <v>2020</v>
      </c>
      <c r="K3069" s="139">
        <v>3.4177215189873422</v>
      </c>
    </row>
    <row r="3070" spans="1:11" x14ac:dyDescent="0.25">
      <c r="A3070" s="138" t="s">
        <v>1574</v>
      </c>
      <c r="B3070" s="138" t="s">
        <v>1575</v>
      </c>
      <c r="C3070" s="138" t="s">
        <v>1377</v>
      </c>
      <c r="D3070" s="138" t="s">
        <v>1590</v>
      </c>
      <c r="E3070" s="138" t="s">
        <v>1541</v>
      </c>
      <c r="F3070" s="138"/>
      <c r="G3070" s="138" t="s">
        <v>345</v>
      </c>
      <c r="H3070" s="138" t="s">
        <v>1583</v>
      </c>
      <c r="I3070" s="138" t="s">
        <v>195</v>
      </c>
      <c r="J3070" s="138">
        <v>2030</v>
      </c>
      <c r="K3070" s="139">
        <v>1.89873417721519</v>
      </c>
    </row>
    <row r="3071" spans="1:11" x14ac:dyDescent="0.25">
      <c r="A3071" s="138" t="s">
        <v>1574</v>
      </c>
      <c r="B3071" s="138" t="s">
        <v>1575</v>
      </c>
      <c r="C3071" s="138" t="s">
        <v>1377</v>
      </c>
      <c r="D3071" s="138" t="s">
        <v>1590</v>
      </c>
      <c r="E3071" s="138" t="s">
        <v>1541</v>
      </c>
      <c r="F3071" s="138"/>
      <c r="G3071" s="138" t="s">
        <v>345</v>
      </c>
      <c r="H3071" s="138" t="s">
        <v>1583</v>
      </c>
      <c r="I3071" s="138" t="s">
        <v>195</v>
      </c>
      <c r="J3071" s="138">
        <v>2040</v>
      </c>
      <c r="K3071" s="139">
        <v>1.4</v>
      </c>
    </row>
    <row r="3072" spans="1:11" x14ac:dyDescent="0.25">
      <c r="A3072" s="138" t="s">
        <v>1574</v>
      </c>
      <c r="B3072" s="138" t="s">
        <v>1575</v>
      </c>
      <c r="C3072" s="138" t="s">
        <v>1377</v>
      </c>
      <c r="D3072" s="138" t="s">
        <v>1590</v>
      </c>
      <c r="E3072" s="138" t="s">
        <v>1541</v>
      </c>
      <c r="F3072" s="138"/>
      <c r="G3072" s="138" t="s">
        <v>345</v>
      </c>
      <c r="H3072" s="138" t="s">
        <v>1583</v>
      </c>
      <c r="I3072" s="138" t="s">
        <v>195</v>
      </c>
      <c r="J3072" s="138">
        <v>2050</v>
      </c>
      <c r="K3072" s="139">
        <v>0.94936708860759489</v>
      </c>
    </row>
    <row r="3073" spans="1:11" x14ac:dyDescent="0.25">
      <c r="A3073" s="138" t="s">
        <v>1574</v>
      </c>
      <c r="B3073" s="138" t="s">
        <v>1575</v>
      </c>
      <c r="C3073" s="138" t="s">
        <v>1377</v>
      </c>
      <c r="D3073" s="138" t="s">
        <v>1584</v>
      </c>
      <c r="E3073" s="138" t="s">
        <v>1585</v>
      </c>
      <c r="F3073" s="138"/>
      <c r="G3073" s="138"/>
      <c r="H3073" s="138"/>
      <c r="I3073" s="138" t="s">
        <v>195</v>
      </c>
      <c r="J3073" s="138">
        <v>2015</v>
      </c>
      <c r="K3073" s="139">
        <v>0</v>
      </c>
    </row>
    <row r="3074" spans="1:11" x14ac:dyDescent="0.25">
      <c r="A3074" s="138" t="s">
        <v>1574</v>
      </c>
      <c r="B3074" s="138" t="s">
        <v>1575</v>
      </c>
      <c r="C3074" s="138" t="s">
        <v>1377</v>
      </c>
      <c r="D3074" s="138" t="s">
        <v>1584</v>
      </c>
      <c r="E3074" s="138" t="s">
        <v>1585</v>
      </c>
      <c r="F3074" s="138"/>
      <c r="G3074" s="138"/>
      <c r="H3074" s="138"/>
      <c r="I3074" s="138" t="s">
        <v>195</v>
      </c>
      <c r="J3074" s="138">
        <v>2020</v>
      </c>
      <c r="K3074" s="139">
        <v>0</v>
      </c>
    </row>
    <row r="3075" spans="1:11" x14ac:dyDescent="0.25">
      <c r="A3075" s="138" t="s">
        <v>1574</v>
      </c>
      <c r="B3075" s="138" t="s">
        <v>1575</v>
      </c>
      <c r="C3075" s="138" t="s">
        <v>1377</v>
      </c>
      <c r="D3075" s="138" t="s">
        <v>1584</v>
      </c>
      <c r="E3075" s="138" t="s">
        <v>1585</v>
      </c>
      <c r="F3075" s="138"/>
      <c r="G3075" s="138"/>
      <c r="H3075" s="138"/>
      <c r="I3075" s="138" t="s">
        <v>195</v>
      </c>
      <c r="J3075" s="138">
        <v>2030</v>
      </c>
      <c r="K3075" s="139">
        <v>0</v>
      </c>
    </row>
    <row r="3076" spans="1:11" x14ac:dyDescent="0.25">
      <c r="A3076" s="138" t="s">
        <v>1574</v>
      </c>
      <c r="B3076" s="138" t="s">
        <v>1575</v>
      </c>
      <c r="C3076" s="138" t="s">
        <v>1377</v>
      </c>
      <c r="D3076" s="138" t="s">
        <v>1584</v>
      </c>
      <c r="E3076" s="138" t="s">
        <v>1585</v>
      </c>
      <c r="F3076" s="138"/>
      <c r="G3076" s="138"/>
      <c r="H3076" s="138"/>
      <c r="I3076" s="138" t="s">
        <v>195</v>
      </c>
      <c r="J3076" s="138">
        <v>2040</v>
      </c>
      <c r="K3076" s="139">
        <v>0</v>
      </c>
    </row>
    <row r="3077" spans="1:11" x14ac:dyDescent="0.25">
      <c r="A3077" s="138" t="s">
        <v>1574</v>
      </c>
      <c r="B3077" s="138" t="s">
        <v>1575</v>
      </c>
      <c r="C3077" s="138" t="s">
        <v>1377</v>
      </c>
      <c r="D3077" s="138" t="s">
        <v>1584</v>
      </c>
      <c r="E3077" s="138" t="s">
        <v>1585</v>
      </c>
      <c r="F3077" s="138"/>
      <c r="G3077" s="138"/>
      <c r="H3077" s="138"/>
      <c r="I3077" s="138" t="s">
        <v>195</v>
      </c>
      <c r="J3077" s="138">
        <v>2050</v>
      </c>
      <c r="K3077" s="139">
        <v>0</v>
      </c>
    </row>
    <row r="3078" spans="1:11" x14ac:dyDescent="0.25">
      <c r="A3078" s="138" t="s">
        <v>1574</v>
      </c>
      <c r="B3078" s="138" t="s">
        <v>1575</v>
      </c>
      <c r="C3078" s="138" t="s">
        <v>1377</v>
      </c>
      <c r="D3078" s="138" t="s">
        <v>1591</v>
      </c>
      <c r="E3078" s="138" t="s">
        <v>1541</v>
      </c>
      <c r="F3078" s="138"/>
      <c r="G3078" s="138" t="s">
        <v>1587</v>
      </c>
      <c r="H3078" s="138">
        <v>1</v>
      </c>
      <c r="I3078" s="138" t="s">
        <v>990</v>
      </c>
      <c r="J3078" s="138">
        <v>2020</v>
      </c>
      <c r="K3078" s="139">
        <v>0.9</v>
      </c>
    </row>
    <row r="3079" spans="1:11" x14ac:dyDescent="0.25">
      <c r="A3079" s="138" t="s">
        <v>1574</v>
      </c>
      <c r="B3079" s="138" t="s">
        <v>1575</v>
      </c>
      <c r="C3079" s="138" t="s">
        <v>1377</v>
      </c>
      <c r="D3079" s="138" t="s">
        <v>1591</v>
      </c>
      <c r="E3079" s="138" t="s">
        <v>1541</v>
      </c>
      <c r="F3079" s="138"/>
      <c r="G3079" s="138" t="s">
        <v>1587</v>
      </c>
      <c r="H3079" s="138">
        <v>1</v>
      </c>
      <c r="I3079" s="138" t="s">
        <v>990</v>
      </c>
      <c r="J3079" s="138">
        <v>2050</v>
      </c>
      <c r="K3079" s="139">
        <v>0.9</v>
      </c>
    </row>
    <row r="3080" spans="1:11" x14ac:dyDescent="0.25">
      <c r="A3080" s="138" t="s">
        <v>1574</v>
      </c>
      <c r="B3080" s="138" t="s">
        <v>1575</v>
      </c>
      <c r="C3080" s="138" t="s">
        <v>1377</v>
      </c>
      <c r="D3080" s="138" t="s">
        <v>1591</v>
      </c>
      <c r="E3080" s="138" t="s">
        <v>1541</v>
      </c>
      <c r="F3080" s="138"/>
      <c r="G3080" s="138" t="s">
        <v>1587</v>
      </c>
      <c r="H3080" s="138">
        <v>1</v>
      </c>
      <c r="I3080" s="138" t="s">
        <v>991</v>
      </c>
      <c r="J3080" s="138">
        <v>2020</v>
      </c>
      <c r="K3080" s="139">
        <v>1.1000000000000001</v>
      </c>
    </row>
    <row r="3081" spans="1:11" x14ac:dyDescent="0.25">
      <c r="A3081" s="138" t="s">
        <v>1574</v>
      </c>
      <c r="B3081" s="138" t="s">
        <v>1575</v>
      </c>
      <c r="C3081" s="138" t="s">
        <v>1377</v>
      </c>
      <c r="D3081" s="138" t="s">
        <v>1591</v>
      </c>
      <c r="E3081" s="138" t="s">
        <v>1541</v>
      </c>
      <c r="F3081" s="138"/>
      <c r="G3081" s="138" t="s">
        <v>1587</v>
      </c>
      <c r="H3081" s="138">
        <v>1</v>
      </c>
      <c r="I3081" s="138" t="s">
        <v>991</v>
      </c>
      <c r="J3081" s="138">
        <v>2050</v>
      </c>
      <c r="K3081" s="139">
        <v>1.1000000000000001</v>
      </c>
    </row>
    <row r="3082" spans="1:11" x14ac:dyDescent="0.25">
      <c r="A3082" s="138" t="s">
        <v>1574</v>
      </c>
      <c r="B3082" s="138" t="s">
        <v>1575</v>
      </c>
      <c r="C3082" s="138" t="s">
        <v>1377</v>
      </c>
      <c r="D3082" s="138" t="s">
        <v>1591</v>
      </c>
      <c r="E3082" s="138" t="s">
        <v>1541</v>
      </c>
      <c r="F3082" s="138"/>
      <c r="G3082" s="138" t="s">
        <v>1587</v>
      </c>
      <c r="H3082" s="138">
        <v>1</v>
      </c>
      <c r="I3082" s="138" t="s">
        <v>195</v>
      </c>
      <c r="J3082" s="138">
        <v>2015</v>
      </c>
      <c r="K3082" s="139">
        <v>0.1139240506329114</v>
      </c>
    </row>
    <row r="3083" spans="1:11" x14ac:dyDescent="0.25">
      <c r="A3083" s="138" t="s">
        <v>1574</v>
      </c>
      <c r="B3083" s="138" t="s">
        <v>1575</v>
      </c>
      <c r="C3083" s="138" t="s">
        <v>1377</v>
      </c>
      <c r="D3083" s="138" t="s">
        <v>1591</v>
      </c>
      <c r="E3083" s="138" t="s">
        <v>1541</v>
      </c>
      <c r="F3083" s="138"/>
      <c r="G3083" s="138" t="s">
        <v>1587</v>
      </c>
      <c r="H3083" s="138">
        <v>1</v>
      </c>
      <c r="I3083" s="138" t="s">
        <v>195</v>
      </c>
      <c r="J3083" s="138">
        <v>2020</v>
      </c>
      <c r="K3083" s="139">
        <v>0.1139240506329114</v>
      </c>
    </row>
    <row r="3084" spans="1:11" x14ac:dyDescent="0.25">
      <c r="A3084" s="138" t="s">
        <v>1574</v>
      </c>
      <c r="B3084" s="138" t="s">
        <v>1575</v>
      </c>
      <c r="C3084" s="138" t="s">
        <v>1377</v>
      </c>
      <c r="D3084" s="138" t="s">
        <v>1591</v>
      </c>
      <c r="E3084" s="138" t="s">
        <v>1541</v>
      </c>
      <c r="F3084" s="138"/>
      <c r="G3084" s="138" t="s">
        <v>1587</v>
      </c>
      <c r="H3084" s="138">
        <v>1</v>
      </c>
      <c r="I3084" s="138" t="s">
        <v>195</v>
      </c>
      <c r="J3084" s="138">
        <v>2030</v>
      </c>
      <c r="K3084" s="139">
        <v>7.5949367088607583E-2</v>
      </c>
    </row>
    <row r="3085" spans="1:11" x14ac:dyDescent="0.25">
      <c r="A3085" s="138" t="s">
        <v>1574</v>
      </c>
      <c r="B3085" s="138" t="s">
        <v>1575</v>
      </c>
      <c r="C3085" s="138" t="s">
        <v>1377</v>
      </c>
      <c r="D3085" s="138" t="s">
        <v>1591</v>
      </c>
      <c r="E3085" s="138" t="s">
        <v>1541</v>
      </c>
      <c r="F3085" s="138"/>
      <c r="G3085" s="138" t="s">
        <v>1587</v>
      </c>
      <c r="H3085" s="138">
        <v>1</v>
      </c>
      <c r="I3085" s="138" t="s">
        <v>195</v>
      </c>
      <c r="J3085" s="138">
        <v>2040</v>
      </c>
      <c r="K3085" s="139">
        <v>7.5949367088607583E-2</v>
      </c>
    </row>
    <row r="3086" spans="1:11" x14ac:dyDescent="0.25">
      <c r="A3086" s="138" t="s">
        <v>1574</v>
      </c>
      <c r="B3086" s="138" t="s">
        <v>1575</v>
      </c>
      <c r="C3086" s="138" t="s">
        <v>1377</v>
      </c>
      <c r="D3086" s="138" t="s">
        <v>1591</v>
      </c>
      <c r="E3086" s="138" t="s">
        <v>1541</v>
      </c>
      <c r="F3086" s="138"/>
      <c r="G3086" s="138" t="s">
        <v>1587</v>
      </c>
      <c r="H3086" s="138">
        <v>1</v>
      </c>
      <c r="I3086" s="138" t="s">
        <v>195</v>
      </c>
      <c r="J3086" s="138">
        <v>2050</v>
      </c>
      <c r="K3086" s="139">
        <v>7.5949367088607583E-2</v>
      </c>
    </row>
    <row r="3087" spans="1:11" x14ac:dyDescent="0.25">
      <c r="A3087" s="138" t="s">
        <v>1592</v>
      </c>
      <c r="B3087" s="138" t="s">
        <v>1593</v>
      </c>
      <c r="C3087" s="138" t="s">
        <v>196</v>
      </c>
      <c r="D3087" s="138" t="s">
        <v>1594</v>
      </c>
      <c r="E3087" s="138" t="s">
        <v>1595</v>
      </c>
      <c r="F3087" s="138"/>
      <c r="G3087" s="138" t="s">
        <v>228</v>
      </c>
      <c r="H3087" s="138">
        <v>5</v>
      </c>
      <c r="I3087" s="138" t="s">
        <v>990</v>
      </c>
      <c r="J3087" s="138">
        <v>2020</v>
      </c>
      <c r="K3087" s="139">
        <v>1</v>
      </c>
    </row>
    <row r="3088" spans="1:11" x14ac:dyDescent="0.25">
      <c r="A3088" s="138" t="s">
        <v>1592</v>
      </c>
      <c r="B3088" s="138" t="s">
        <v>1593</v>
      </c>
      <c r="C3088" s="138" t="s">
        <v>196</v>
      </c>
      <c r="D3088" s="138" t="s">
        <v>1594</v>
      </c>
      <c r="E3088" s="138" t="s">
        <v>1595</v>
      </c>
      <c r="F3088" s="138"/>
      <c r="G3088" s="138" t="s">
        <v>228</v>
      </c>
      <c r="H3088" s="138">
        <v>5</v>
      </c>
      <c r="I3088" s="138" t="s">
        <v>990</v>
      </c>
      <c r="J3088" s="138">
        <v>2050</v>
      </c>
      <c r="K3088" s="139">
        <v>1</v>
      </c>
    </row>
    <row r="3089" spans="1:11" x14ac:dyDescent="0.25">
      <c r="A3089" s="138" t="s">
        <v>1592</v>
      </c>
      <c r="B3089" s="138" t="s">
        <v>1593</v>
      </c>
      <c r="C3089" s="138" t="s">
        <v>196</v>
      </c>
      <c r="D3089" s="138" t="s">
        <v>1594</v>
      </c>
      <c r="E3089" s="138" t="s">
        <v>1595</v>
      </c>
      <c r="F3089" s="138"/>
      <c r="G3089" s="138" t="s">
        <v>228</v>
      </c>
      <c r="H3089" s="138">
        <v>5</v>
      </c>
      <c r="I3089" s="138" t="s">
        <v>991</v>
      </c>
      <c r="J3089" s="138">
        <v>2020</v>
      </c>
      <c r="K3089" s="139">
        <v>1.1000000000000001</v>
      </c>
    </row>
    <row r="3090" spans="1:11" x14ac:dyDescent="0.25">
      <c r="A3090" s="138" t="s">
        <v>1592</v>
      </c>
      <c r="B3090" s="138" t="s">
        <v>1593</v>
      </c>
      <c r="C3090" s="138" t="s">
        <v>196</v>
      </c>
      <c r="D3090" s="138" t="s">
        <v>1594</v>
      </c>
      <c r="E3090" s="138" t="s">
        <v>1595</v>
      </c>
      <c r="F3090" s="138"/>
      <c r="G3090" s="138" t="s">
        <v>228</v>
      </c>
      <c r="H3090" s="138">
        <v>5</v>
      </c>
      <c r="I3090" s="138" t="s">
        <v>991</v>
      </c>
      <c r="J3090" s="138">
        <v>2050</v>
      </c>
      <c r="K3090" s="139">
        <v>1.1000000000000001</v>
      </c>
    </row>
    <row r="3091" spans="1:11" x14ac:dyDescent="0.25">
      <c r="A3091" s="138" t="s">
        <v>1592</v>
      </c>
      <c r="B3091" s="138" t="s">
        <v>1593</v>
      </c>
      <c r="C3091" s="138" t="s">
        <v>196</v>
      </c>
      <c r="D3091" s="138" t="s">
        <v>1594</v>
      </c>
      <c r="E3091" s="138" t="s">
        <v>1595</v>
      </c>
      <c r="F3091" s="138"/>
      <c r="G3091" s="138" t="s">
        <v>228</v>
      </c>
      <c r="H3091" s="138">
        <v>5</v>
      </c>
      <c r="I3091" s="138" t="s">
        <v>195</v>
      </c>
      <c r="J3091" s="138">
        <v>2020</v>
      </c>
      <c r="K3091" s="139">
        <v>1.4</v>
      </c>
    </row>
    <row r="3092" spans="1:11" x14ac:dyDescent="0.25">
      <c r="A3092" s="138" t="s">
        <v>1592</v>
      </c>
      <c r="B3092" s="138" t="s">
        <v>1593</v>
      </c>
      <c r="C3092" s="138" t="s">
        <v>196</v>
      </c>
      <c r="D3092" s="138" t="s">
        <v>1594</v>
      </c>
      <c r="E3092" s="138" t="s">
        <v>1595</v>
      </c>
      <c r="F3092" s="138"/>
      <c r="G3092" s="138" t="s">
        <v>228</v>
      </c>
      <c r="H3092" s="138">
        <v>5</v>
      </c>
      <c r="I3092" s="138" t="s">
        <v>195</v>
      </c>
      <c r="J3092" s="138">
        <v>2025</v>
      </c>
      <c r="K3092" s="139">
        <v>1.4</v>
      </c>
    </row>
    <row r="3093" spans="1:11" x14ac:dyDescent="0.25">
      <c r="A3093" s="138" t="s">
        <v>1592</v>
      </c>
      <c r="B3093" s="138" t="s">
        <v>1593</v>
      </c>
      <c r="C3093" s="138" t="s">
        <v>196</v>
      </c>
      <c r="D3093" s="138" t="s">
        <v>1594</v>
      </c>
      <c r="E3093" s="138" t="s">
        <v>1595</v>
      </c>
      <c r="F3093" s="138"/>
      <c r="G3093" s="138" t="s">
        <v>228</v>
      </c>
      <c r="H3093" s="138">
        <v>5</v>
      </c>
      <c r="I3093" s="138" t="s">
        <v>195</v>
      </c>
      <c r="J3093" s="138">
        <v>2030</v>
      </c>
      <c r="K3093" s="139">
        <v>1.4</v>
      </c>
    </row>
    <row r="3094" spans="1:11" x14ac:dyDescent="0.25">
      <c r="A3094" s="138" t="s">
        <v>1592</v>
      </c>
      <c r="B3094" s="138" t="s">
        <v>1593</v>
      </c>
      <c r="C3094" s="138" t="s">
        <v>196</v>
      </c>
      <c r="D3094" s="138" t="s">
        <v>1594</v>
      </c>
      <c r="E3094" s="138" t="s">
        <v>1595</v>
      </c>
      <c r="F3094" s="138"/>
      <c r="G3094" s="138" t="s">
        <v>228</v>
      </c>
      <c r="H3094" s="138">
        <v>5</v>
      </c>
      <c r="I3094" s="138" t="s">
        <v>195</v>
      </c>
      <c r="J3094" s="138">
        <v>2040</v>
      </c>
      <c r="K3094" s="139">
        <v>1.4</v>
      </c>
    </row>
    <row r="3095" spans="1:11" x14ac:dyDescent="0.25">
      <c r="A3095" s="138" t="s">
        <v>1592</v>
      </c>
      <c r="B3095" s="138" t="s">
        <v>1593</v>
      </c>
      <c r="C3095" s="138" t="s">
        <v>196</v>
      </c>
      <c r="D3095" s="138" t="s">
        <v>1594</v>
      </c>
      <c r="E3095" s="138" t="s">
        <v>1595</v>
      </c>
      <c r="F3095" s="138"/>
      <c r="G3095" s="138" t="s">
        <v>228</v>
      </c>
      <c r="H3095" s="138">
        <v>5</v>
      </c>
      <c r="I3095" s="138" t="s">
        <v>195</v>
      </c>
      <c r="J3095" s="138">
        <v>2050</v>
      </c>
      <c r="K3095" s="139">
        <v>1.4</v>
      </c>
    </row>
    <row r="3096" spans="1:11" x14ac:dyDescent="0.25">
      <c r="A3096" s="138" t="s">
        <v>1592</v>
      </c>
      <c r="B3096" s="138" t="s">
        <v>1593</v>
      </c>
      <c r="C3096" s="138" t="s">
        <v>196</v>
      </c>
      <c r="D3096" s="138" t="s">
        <v>201</v>
      </c>
      <c r="E3096" s="138" t="s">
        <v>203</v>
      </c>
      <c r="F3096" s="138"/>
      <c r="G3096" s="138"/>
      <c r="H3096" s="138"/>
      <c r="I3096" s="138" t="s">
        <v>195</v>
      </c>
      <c r="J3096" s="138">
        <v>2020</v>
      </c>
      <c r="K3096" s="139">
        <v>2</v>
      </c>
    </row>
    <row r="3097" spans="1:11" x14ac:dyDescent="0.25">
      <c r="A3097" s="138" t="s">
        <v>1592</v>
      </c>
      <c r="B3097" s="138" t="s">
        <v>1593</v>
      </c>
      <c r="C3097" s="138" t="s">
        <v>196</v>
      </c>
      <c r="D3097" s="138" t="s">
        <v>201</v>
      </c>
      <c r="E3097" s="138" t="s">
        <v>203</v>
      </c>
      <c r="F3097" s="138"/>
      <c r="G3097" s="138"/>
      <c r="H3097" s="138"/>
      <c r="I3097" s="138" t="s">
        <v>195</v>
      </c>
      <c r="J3097" s="138">
        <v>2025</v>
      </c>
      <c r="K3097" s="139">
        <v>2</v>
      </c>
    </row>
    <row r="3098" spans="1:11" x14ac:dyDescent="0.25">
      <c r="A3098" s="138" t="s">
        <v>1592</v>
      </c>
      <c r="B3098" s="138" t="s">
        <v>1593</v>
      </c>
      <c r="C3098" s="138" t="s">
        <v>196</v>
      </c>
      <c r="D3098" s="138" t="s">
        <v>201</v>
      </c>
      <c r="E3098" s="138" t="s">
        <v>203</v>
      </c>
      <c r="F3098" s="138"/>
      <c r="G3098" s="138"/>
      <c r="H3098" s="138"/>
      <c r="I3098" s="138" t="s">
        <v>195</v>
      </c>
      <c r="J3098" s="138">
        <v>2030</v>
      </c>
      <c r="K3098" s="139">
        <v>2</v>
      </c>
    </row>
    <row r="3099" spans="1:11" x14ac:dyDescent="0.25">
      <c r="A3099" s="138" t="s">
        <v>1592</v>
      </c>
      <c r="B3099" s="138" t="s">
        <v>1593</v>
      </c>
      <c r="C3099" s="138" t="s">
        <v>196</v>
      </c>
      <c r="D3099" s="138" t="s">
        <v>201</v>
      </c>
      <c r="E3099" s="138" t="s">
        <v>203</v>
      </c>
      <c r="F3099" s="138"/>
      <c r="G3099" s="138"/>
      <c r="H3099" s="138"/>
      <c r="I3099" s="138" t="s">
        <v>195</v>
      </c>
      <c r="J3099" s="138">
        <v>2040</v>
      </c>
      <c r="K3099" s="139">
        <v>2</v>
      </c>
    </row>
    <row r="3100" spans="1:11" x14ac:dyDescent="0.25">
      <c r="A3100" s="138" t="s">
        <v>1592</v>
      </c>
      <c r="B3100" s="138" t="s">
        <v>1593</v>
      </c>
      <c r="C3100" s="138" t="s">
        <v>196</v>
      </c>
      <c r="D3100" s="138" t="s">
        <v>201</v>
      </c>
      <c r="E3100" s="138" t="s">
        <v>203</v>
      </c>
      <c r="F3100" s="138"/>
      <c r="G3100" s="138"/>
      <c r="H3100" s="138"/>
      <c r="I3100" s="138" t="s">
        <v>195</v>
      </c>
      <c r="J3100" s="138">
        <v>2050</v>
      </c>
      <c r="K3100" s="139">
        <v>2</v>
      </c>
    </row>
    <row r="3101" spans="1:11" x14ac:dyDescent="0.25">
      <c r="A3101" s="138" t="s">
        <v>1592</v>
      </c>
      <c r="B3101" s="138" t="s">
        <v>1593</v>
      </c>
      <c r="C3101" s="138" t="s">
        <v>196</v>
      </c>
      <c r="D3101" s="138" t="s">
        <v>1596</v>
      </c>
      <c r="E3101" s="138" t="s">
        <v>1354</v>
      </c>
      <c r="F3101" s="138"/>
      <c r="G3101" s="138" t="s">
        <v>393</v>
      </c>
      <c r="H3101" s="138"/>
      <c r="I3101" s="138" t="s">
        <v>990</v>
      </c>
      <c r="J3101" s="138">
        <v>2020</v>
      </c>
      <c r="K3101" s="139">
        <v>0</v>
      </c>
    </row>
    <row r="3102" spans="1:11" x14ac:dyDescent="0.25">
      <c r="A3102" s="138" t="s">
        <v>1592</v>
      </c>
      <c r="B3102" s="138" t="s">
        <v>1593</v>
      </c>
      <c r="C3102" s="138" t="s">
        <v>196</v>
      </c>
      <c r="D3102" s="138" t="s">
        <v>1596</v>
      </c>
      <c r="E3102" s="138" t="s">
        <v>1354</v>
      </c>
      <c r="F3102" s="138"/>
      <c r="G3102" s="138" t="s">
        <v>393</v>
      </c>
      <c r="H3102" s="138"/>
      <c r="I3102" s="138" t="s">
        <v>990</v>
      </c>
      <c r="J3102" s="138">
        <v>2050</v>
      </c>
      <c r="K3102" s="139">
        <v>0</v>
      </c>
    </row>
    <row r="3103" spans="1:11" x14ac:dyDescent="0.25">
      <c r="A3103" s="138" t="s">
        <v>1592</v>
      </c>
      <c r="B3103" s="138" t="s">
        <v>1593</v>
      </c>
      <c r="C3103" s="138" t="s">
        <v>196</v>
      </c>
      <c r="D3103" s="138" t="s">
        <v>1596</v>
      </c>
      <c r="E3103" s="138" t="s">
        <v>1354</v>
      </c>
      <c r="F3103" s="138"/>
      <c r="G3103" s="138" t="s">
        <v>393</v>
      </c>
      <c r="H3103" s="138"/>
      <c r="I3103" s="138" t="s">
        <v>991</v>
      </c>
      <c r="J3103" s="138">
        <v>2020</v>
      </c>
      <c r="K3103" s="139">
        <v>1.1000000000000001</v>
      </c>
    </row>
    <row r="3104" spans="1:11" x14ac:dyDescent="0.25">
      <c r="A3104" s="138" t="s">
        <v>1592</v>
      </c>
      <c r="B3104" s="138" t="s">
        <v>1593</v>
      </c>
      <c r="C3104" s="138" t="s">
        <v>196</v>
      </c>
      <c r="D3104" s="138" t="s">
        <v>1596</v>
      </c>
      <c r="E3104" s="138" t="s">
        <v>1354</v>
      </c>
      <c r="F3104" s="138"/>
      <c r="G3104" s="138" t="s">
        <v>393</v>
      </c>
      <c r="H3104" s="138"/>
      <c r="I3104" s="138" t="s">
        <v>991</v>
      </c>
      <c r="J3104" s="138">
        <v>2050</v>
      </c>
      <c r="K3104" s="139">
        <v>1.1000000000000001</v>
      </c>
    </row>
    <row r="3105" spans="1:11" x14ac:dyDescent="0.25">
      <c r="A3105" s="138" t="s">
        <v>1592</v>
      </c>
      <c r="B3105" s="138" t="s">
        <v>1593</v>
      </c>
      <c r="C3105" s="138" t="s">
        <v>196</v>
      </c>
      <c r="D3105" s="138" t="s">
        <v>1596</v>
      </c>
      <c r="E3105" s="138" t="s">
        <v>1354</v>
      </c>
      <c r="F3105" s="138"/>
      <c r="G3105" s="138" t="s">
        <v>393</v>
      </c>
      <c r="H3105" s="138"/>
      <c r="I3105" s="138" t="s">
        <v>195</v>
      </c>
      <c r="J3105" s="138">
        <v>2020</v>
      </c>
      <c r="K3105" s="139">
        <v>0.2</v>
      </c>
    </row>
    <row r="3106" spans="1:11" x14ac:dyDescent="0.25">
      <c r="A3106" s="138" t="s">
        <v>1592</v>
      </c>
      <c r="B3106" s="138" t="s">
        <v>1593</v>
      </c>
      <c r="C3106" s="138" t="s">
        <v>196</v>
      </c>
      <c r="D3106" s="138" t="s">
        <v>1596</v>
      </c>
      <c r="E3106" s="138" t="s">
        <v>1354</v>
      </c>
      <c r="F3106" s="138"/>
      <c r="G3106" s="138" t="s">
        <v>393</v>
      </c>
      <c r="H3106" s="138"/>
      <c r="I3106" s="138" t="s">
        <v>195</v>
      </c>
      <c r="J3106" s="138">
        <v>2025</v>
      </c>
      <c r="K3106" s="139">
        <v>0.2</v>
      </c>
    </row>
    <row r="3107" spans="1:11" x14ac:dyDescent="0.25">
      <c r="A3107" s="138" t="s">
        <v>1592</v>
      </c>
      <c r="B3107" s="138" t="s">
        <v>1593</v>
      </c>
      <c r="C3107" s="138" t="s">
        <v>196</v>
      </c>
      <c r="D3107" s="138" t="s">
        <v>1596</v>
      </c>
      <c r="E3107" s="138" t="s">
        <v>1354</v>
      </c>
      <c r="F3107" s="138"/>
      <c r="G3107" s="138" t="s">
        <v>393</v>
      </c>
      <c r="H3107" s="138"/>
      <c r="I3107" s="138" t="s">
        <v>195</v>
      </c>
      <c r="J3107" s="138">
        <v>2030</v>
      </c>
      <c r="K3107" s="139">
        <v>0.2</v>
      </c>
    </row>
    <row r="3108" spans="1:11" x14ac:dyDescent="0.25">
      <c r="A3108" s="138" t="s">
        <v>1592</v>
      </c>
      <c r="B3108" s="138" t="s">
        <v>1593</v>
      </c>
      <c r="C3108" s="138" t="s">
        <v>196</v>
      </c>
      <c r="D3108" s="138" t="s">
        <v>1596</v>
      </c>
      <c r="E3108" s="138" t="s">
        <v>1354</v>
      </c>
      <c r="F3108" s="138"/>
      <c r="G3108" s="138" t="s">
        <v>393</v>
      </c>
      <c r="H3108" s="138"/>
      <c r="I3108" s="138" t="s">
        <v>195</v>
      </c>
      <c r="J3108" s="138">
        <v>2040</v>
      </c>
      <c r="K3108" s="139">
        <v>0.2</v>
      </c>
    </row>
    <row r="3109" spans="1:11" x14ac:dyDescent="0.25">
      <c r="A3109" s="138" t="s">
        <v>1592</v>
      </c>
      <c r="B3109" s="138" t="s">
        <v>1593</v>
      </c>
      <c r="C3109" s="138" t="s">
        <v>196</v>
      </c>
      <c r="D3109" s="138" t="s">
        <v>1596</v>
      </c>
      <c r="E3109" s="138" t="s">
        <v>1354</v>
      </c>
      <c r="F3109" s="138"/>
      <c r="G3109" s="138" t="s">
        <v>393</v>
      </c>
      <c r="H3109" s="138"/>
      <c r="I3109" s="138" t="s">
        <v>195</v>
      </c>
      <c r="J3109" s="138">
        <v>2050</v>
      </c>
      <c r="K3109" s="139">
        <v>0.2</v>
      </c>
    </row>
    <row r="3110" spans="1:11" x14ac:dyDescent="0.25">
      <c r="A3110" s="138" t="s">
        <v>1592</v>
      </c>
      <c r="B3110" s="138" t="s">
        <v>1593</v>
      </c>
      <c r="C3110" s="138" t="s">
        <v>196</v>
      </c>
      <c r="D3110" s="138" t="s">
        <v>1597</v>
      </c>
      <c r="E3110" s="138" t="s">
        <v>1598</v>
      </c>
      <c r="F3110" s="138"/>
      <c r="G3110" s="138" t="s">
        <v>193</v>
      </c>
      <c r="H3110" s="138">
        <v>5</v>
      </c>
      <c r="I3110" s="138" t="s">
        <v>990</v>
      </c>
      <c r="J3110" s="138">
        <v>2020</v>
      </c>
      <c r="K3110" s="139">
        <v>0.8</v>
      </c>
    </row>
    <row r="3111" spans="1:11" x14ac:dyDescent="0.25">
      <c r="A3111" s="138" t="s">
        <v>1592</v>
      </c>
      <c r="B3111" s="138" t="s">
        <v>1593</v>
      </c>
      <c r="C3111" s="138" t="s">
        <v>196</v>
      </c>
      <c r="D3111" s="138" t="s">
        <v>1597</v>
      </c>
      <c r="E3111" s="138" t="s">
        <v>1598</v>
      </c>
      <c r="F3111" s="138"/>
      <c r="G3111" s="138" t="s">
        <v>193</v>
      </c>
      <c r="H3111" s="138">
        <v>5</v>
      </c>
      <c r="I3111" s="138" t="s">
        <v>990</v>
      </c>
      <c r="J3111" s="138">
        <v>2050</v>
      </c>
      <c r="K3111" s="139">
        <v>0.8</v>
      </c>
    </row>
    <row r="3112" spans="1:11" x14ac:dyDescent="0.25">
      <c r="A3112" s="138" t="s">
        <v>1592</v>
      </c>
      <c r="B3112" s="138" t="s">
        <v>1593</v>
      </c>
      <c r="C3112" s="138" t="s">
        <v>196</v>
      </c>
      <c r="D3112" s="138" t="s">
        <v>1597</v>
      </c>
      <c r="E3112" s="138" t="s">
        <v>1598</v>
      </c>
      <c r="F3112" s="138"/>
      <c r="G3112" s="138" t="s">
        <v>193</v>
      </c>
      <c r="H3112" s="138">
        <v>5</v>
      </c>
      <c r="I3112" s="138" t="s">
        <v>991</v>
      </c>
      <c r="J3112" s="138">
        <v>2020</v>
      </c>
      <c r="K3112" s="139">
        <v>1.2</v>
      </c>
    </row>
    <row r="3113" spans="1:11" x14ac:dyDescent="0.25">
      <c r="A3113" s="138" t="s">
        <v>1592</v>
      </c>
      <c r="B3113" s="138" t="s">
        <v>1593</v>
      </c>
      <c r="C3113" s="138" t="s">
        <v>196</v>
      </c>
      <c r="D3113" s="138" t="s">
        <v>1597</v>
      </c>
      <c r="E3113" s="138" t="s">
        <v>1598</v>
      </c>
      <c r="F3113" s="138"/>
      <c r="G3113" s="138" t="s">
        <v>193</v>
      </c>
      <c r="H3113" s="138">
        <v>5</v>
      </c>
      <c r="I3113" s="138" t="s">
        <v>991</v>
      </c>
      <c r="J3113" s="138">
        <v>2050</v>
      </c>
      <c r="K3113" s="139">
        <v>1.2</v>
      </c>
    </row>
    <row r="3114" spans="1:11" x14ac:dyDescent="0.25">
      <c r="A3114" s="138" t="s">
        <v>1592</v>
      </c>
      <c r="B3114" s="138" t="s">
        <v>1593</v>
      </c>
      <c r="C3114" s="138" t="s">
        <v>196</v>
      </c>
      <c r="D3114" s="138" t="s">
        <v>1597</v>
      </c>
      <c r="E3114" s="138" t="s">
        <v>1598</v>
      </c>
      <c r="F3114" s="138"/>
      <c r="G3114" s="138" t="s">
        <v>193</v>
      </c>
      <c r="H3114" s="138">
        <v>5</v>
      </c>
      <c r="I3114" s="138" t="s">
        <v>195</v>
      </c>
      <c r="J3114" s="138">
        <v>2020</v>
      </c>
      <c r="K3114" s="139">
        <v>0.1</v>
      </c>
    </row>
    <row r="3115" spans="1:11" x14ac:dyDescent="0.25">
      <c r="A3115" s="138" t="s">
        <v>1592</v>
      </c>
      <c r="B3115" s="138" t="s">
        <v>1593</v>
      </c>
      <c r="C3115" s="138" t="s">
        <v>196</v>
      </c>
      <c r="D3115" s="138" t="s">
        <v>1597</v>
      </c>
      <c r="E3115" s="138" t="s">
        <v>1598</v>
      </c>
      <c r="F3115" s="138"/>
      <c r="G3115" s="138" t="s">
        <v>193</v>
      </c>
      <c r="H3115" s="138">
        <v>5</v>
      </c>
      <c r="I3115" s="138" t="s">
        <v>195</v>
      </c>
      <c r="J3115" s="138">
        <v>2025</v>
      </c>
      <c r="K3115" s="139">
        <v>0.1</v>
      </c>
    </row>
    <row r="3116" spans="1:11" x14ac:dyDescent="0.25">
      <c r="A3116" s="138" t="s">
        <v>1592</v>
      </c>
      <c r="B3116" s="138" t="s">
        <v>1593</v>
      </c>
      <c r="C3116" s="138" t="s">
        <v>196</v>
      </c>
      <c r="D3116" s="138" t="s">
        <v>1597</v>
      </c>
      <c r="E3116" s="138" t="s">
        <v>1598</v>
      </c>
      <c r="F3116" s="138"/>
      <c r="G3116" s="138" t="s">
        <v>193</v>
      </c>
      <c r="H3116" s="138">
        <v>5</v>
      </c>
      <c r="I3116" s="138" t="s">
        <v>195</v>
      </c>
      <c r="J3116" s="138">
        <v>2030</v>
      </c>
      <c r="K3116" s="139">
        <v>0.1</v>
      </c>
    </row>
    <row r="3117" spans="1:11" x14ac:dyDescent="0.25">
      <c r="A3117" s="138" t="s">
        <v>1592</v>
      </c>
      <c r="B3117" s="138" t="s">
        <v>1593</v>
      </c>
      <c r="C3117" s="138" t="s">
        <v>196</v>
      </c>
      <c r="D3117" s="138" t="s">
        <v>1597</v>
      </c>
      <c r="E3117" s="138" t="s">
        <v>1598</v>
      </c>
      <c r="F3117" s="138"/>
      <c r="G3117" s="138" t="s">
        <v>193</v>
      </c>
      <c r="H3117" s="138">
        <v>5</v>
      </c>
      <c r="I3117" s="138" t="s">
        <v>195</v>
      </c>
      <c r="J3117" s="138">
        <v>2040</v>
      </c>
      <c r="K3117" s="139">
        <v>0.1</v>
      </c>
    </row>
    <row r="3118" spans="1:11" x14ac:dyDescent="0.25">
      <c r="A3118" s="138" t="s">
        <v>1592</v>
      </c>
      <c r="B3118" s="138" t="s">
        <v>1593</v>
      </c>
      <c r="C3118" s="138" t="s">
        <v>196</v>
      </c>
      <c r="D3118" s="138" t="s">
        <v>1597</v>
      </c>
      <c r="E3118" s="138" t="s">
        <v>1598</v>
      </c>
      <c r="F3118" s="138"/>
      <c r="G3118" s="138" t="s">
        <v>193</v>
      </c>
      <c r="H3118" s="138">
        <v>5</v>
      </c>
      <c r="I3118" s="138" t="s">
        <v>195</v>
      </c>
      <c r="J3118" s="138">
        <v>2050</v>
      </c>
      <c r="K3118" s="139">
        <v>0.1</v>
      </c>
    </row>
    <row r="3119" spans="1:11" x14ac:dyDescent="0.25">
      <c r="A3119" s="138" t="s">
        <v>1592</v>
      </c>
      <c r="B3119" s="138" t="s">
        <v>1593</v>
      </c>
      <c r="C3119" s="138" t="s">
        <v>196</v>
      </c>
      <c r="D3119" s="138" t="s">
        <v>1218</v>
      </c>
      <c r="E3119" s="138" t="s">
        <v>1206</v>
      </c>
      <c r="F3119" s="138"/>
      <c r="G3119" s="138"/>
      <c r="H3119" s="138"/>
      <c r="I3119" s="138" t="s">
        <v>195</v>
      </c>
      <c r="J3119" s="138">
        <v>2020</v>
      </c>
      <c r="K3119" s="139">
        <v>5</v>
      </c>
    </row>
    <row r="3120" spans="1:11" x14ac:dyDescent="0.25">
      <c r="A3120" s="138" t="s">
        <v>1592</v>
      </c>
      <c r="B3120" s="138" t="s">
        <v>1593</v>
      </c>
      <c r="C3120" s="138" t="s">
        <v>196</v>
      </c>
      <c r="D3120" s="138" t="s">
        <v>1218</v>
      </c>
      <c r="E3120" s="138" t="s">
        <v>1206</v>
      </c>
      <c r="F3120" s="138"/>
      <c r="G3120" s="138"/>
      <c r="H3120" s="138"/>
      <c r="I3120" s="138" t="s">
        <v>195</v>
      </c>
      <c r="J3120" s="138">
        <v>2025</v>
      </c>
      <c r="K3120" s="139">
        <v>4</v>
      </c>
    </row>
    <row r="3121" spans="1:11" x14ac:dyDescent="0.25">
      <c r="A3121" s="138" t="s">
        <v>1592</v>
      </c>
      <c r="B3121" s="138" t="s">
        <v>1593</v>
      </c>
      <c r="C3121" s="138" t="s">
        <v>196</v>
      </c>
      <c r="D3121" s="138" t="s">
        <v>1218</v>
      </c>
      <c r="E3121" s="138" t="s">
        <v>1206</v>
      </c>
      <c r="F3121" s="138"/>
      <c r="G3121" s="138"/>
      <c r="H3121" s="138"/>
      <c r="I3121" s="138" t="s">
        <v>195</v>
      </c>
      <c r="J3121" s="138">
        <v>2030</v>
      </c>
      <c r="K3121" s="139">
        <v>3</v>
      </c>
    </row>
    <row r="3122" spans="1:11" x14ac:dyDescent="0.25">
      <c r="A3122" s="138" t="s">
        <v>1592</v>
      </c>
      <c r="B3122" s="138" t="s">
        <v>1593</v>
      </c>
      <c r="C3122" s="138" t="s">
        <v>196</v>
      </c>
      <c r="D3122" s="138" t="s">
        <v>1218</v>
      </c>
      <c r="E3122" s="138" t="s">
        <v>1206</v>
      </c>
      <c r="F3122" s="138"/>
      <c r="G3122" s="138"/>
      <c r="H3122" s="138"/>
      <c r="I3122" s="138" t="s">
        <v>195</v>
      </c>
      <c r="J3122" s="138">
        <v>2040</v>
      </c>
      <c r="K3122" s="139">
        <v>3</v>
      </c>
    </row>
    <row r="3123" spans="1:11" x14ac:dyDescent="0.25">
      <c r="A3123" s="138" t="s">
        <v>1592</v>
      </c>
      <c r="B3123" s="138" t="s">
        <v>1593</v>
      </c>
      <c r="C3123" s="138" t="s">
        <v>196</v>
      </c>
      <c r="D3123" s="138" t="s">
        <v>1218</v>
      </c>
      <c r="E3123" s="138" t="s">
        <v>1206</v>
      </c>
      <c r="F3123" s="138"/>
      <c r="G3123" s="138"/>
      <c r="H3123" s="138"/>
      <c r="I3123" s="138" t="s">
        <v>195</v>
      </c>
      <c r="J3123" s="138">
        <v>2050</v>
      </c>
      <c r="K3123" s="139">
        <v>2</v>
      </c>
    </row>
    <row r="3124" spans="1:11" x14ac:dyDescent="0.25">
      <c r="A3124" s="138" t="s">
        <v>1592</v>
      </c>
      <c r="B3124" s="138" t="s">
        <v>1593</v>
      </c>
      <c r="C3124" s="138" t="s">
        <v>196</v>
      </c>
      <c r="D3124" s="138" t="s">
        <v>1599</v>
      </c>
      <c r="E3124" s="138" t="s">
        <v>1354</v>
      </c>
      <c r="F3124" s="138"/>
      <c r="G3124" s="138" t="s">
        <v>372</v>
      </c>
      <c r="H3124" s="138"/>
      <c r="I3124" s="138" t="s">
        <v>990</v>
      </c>
      <c r="J3124" s="138">
        <v>2020</v>
      </c>
      <c r="K3124" s="139">
        <v>0.9</v>
      </c>
    </row>
    <row r="3125" spans="1:11" x14ac:dyDescent="0.25">
      <c r="A3125" s="138" t="s">
        <v>1592</v>
      </c>
      <c r="B3125" s="138" t="s">
        <v>1593</v>
      </c>
      <c r="C3125" s="138" t="s">
        <v>196</v>
      </c>
      <c r="D3125" s="138" t="s">
        <v>1599</v>
      </c>
      <c r="E3125" s="138" t="s">
        <v>1354</v>
      </c>
      <c r="F3125" s="138"/>
      <c r="G3125" s="138" t="s">
        <v>372</v>
      </c>
      <c r="H3125" s="138"/>
      <c r="I3125" s="138" t="s">
        <v>990</v>
      </c>
      <c r="J3125" s="138">
        <v>2050</v>
      </c>
      <c r="K3125" s="139">
        <v>0.9</v>
      </c>
    </row>
    <row r="3126" spans="1:11" x14ac:dyDescent="0.25">
      <c r="A3126" s="138" t="s">
        <v>1592</v>
      </c>
      <c r="B3126" s="138" t="s">
        <v>1593</v>
      </c>
      <c r="C3126" s="138" t="s">
        <v>196</v>
      </c>
      <c r="D3126" s="138" t="s">
        <v>1599</v>
      </c>
      <c r="E3126" s="138" t="s">
        <v>1354</v>
      </c>
      <c r="F3126" s="138"/>
      <c r="G3126" s="138" t="s">
        <v>372</v>
      </c>
      <c r="H3126" s="138"/>
      <c r="I3126" s="138" t="s">
        <v>991</v>
      </c>
      <c r="J3126" s="138">
        <v>2020</v>
      </c>
      <c r="K3126" s="139">
        <v>1.1000000000000001</v>
      </c>
    </row>
    <row r="3127" spans="1:11" x14ac:dyDescent="0.25">
      <c r="A3127" s="138" t="s">
        <v>1592</v>
      </c>
      <c r="B3127" s="138" t="s">
        <v>1593</v>
      </c>
      <c r="C3127" s="138" t="s">
        <v>196</v>
      </c>
      <c r="D3127" s="138" t="s">
        <v>1599</v>
      </c>
      <c r="E3127" s="138" t="s">
        <v>1354</v>
      </c>
      <c r="F3127" s="138"/>
      <c r="G3127" s="138" t="s">
        <v>372</v>
      </c>
      <c r="H3127" s="138"/>
      <c r="I3127" s="138" t="s">
        <v>991</v>
      </c>
      <c r="J3127" s="138">
        <v>2050</v>
      </c>
      <c r="K3127" s="139">
        <v>1.1000000000000001</v>
      </c>
    </row>
    <row r="3128" spans="1:11" x14ac:dyDescent="0.25">
      <c r="A3128" s="138" t="s">
        <v>1592</v>
      </c>
      <c r="B3128" s="138" t="s">
        <v>1593</v>
      </c>
      <c r="C3128" s="138" t="s">
        <v>196</v>
      </c>
      <c r="D3128" s="138" t="s">
        <v>1599</v>
      </c>
      <c r="E3128" s="138" t="s">
        <v>1354</v>
      </c>
      <c r="F3128" s="138"/>
      <c r="G3128" s="138" t="s">
        <v>372</v>
      </c>
      <c r="H3128" s="138"/>
      <c r="I3128" s="138" t="s">
        <v>195</v>
      </c>
      <c r="J3128" s="138">
        <v>2020</v>
      </c>
      <c r="K3128" s="139">
        <v>0.02</v>
      </c>
    </row>
    <row r="3129" spans="1:11" x14ac:dyDescent="0.25">
      <c r="A3129" s="138" t="s">
        <v>1592</v>
      </c>
      <c r="B3129" s="138" t="s">
        <v>1593</v>
      </c>
      <c r="C3129" s="138" t="s">
        <v>196</v>
      </c>
      <c r="D3129" s="138" t="s">
        <v>1599</v>
      </c>
      <c r="E3129" s="138" t="s">
        <v>1354</v>
      </c>
      <c r="F3129" s="138"/>
      <c r="G3129" s="138" t="s">
        <v>372</v>
      </c>
      <c r="H3129" s="138"/>
      <c r="I3129" s="138" t="s">
        <v>195</v>
      </c>
      <c r="J3129" s="138">
        <v>2025</v>
      </c>
      <c r="K3129" s="139">
        <v>0.02</v>
      </c>
    </row>
    <row r="3130" spans="1:11" x14ac:dyDescent="0.25">
      <c r="A3130" s="138" t="s">
        <v>1592</v>
      </c>
      <c r="B3130" s="138" t="s">
        <v>1593</v>
      </c>
      <c r="C3130" s="138" t="s">
        <v>196</v>
      </c>
      <c r="D3130" s="138" t="s">
        <v>1599</v>
      </c>
      <c r="E3130" s="138" t="s">
        <v>1354</v>
      </c>
      <c r="F3130" s="138"/>
      <c r="G3130" s="138" t="s">
        <v>372</v>
      </c>
      <c r="H3130" s="138"/>
      <c r="I3130" s="138" t="s">
        <v>195</v>
      </c>
      <c r="J3130" s="138">
        <v>2030</v>
      </c>
      <c r="K3130" s="139">
        <v>0.02</v>
      </c>
    </row>
    <row r="3131" spans="1:11" x14ac:dyDescent="0.25">
      <c r="A3131" s="138" t="s">
        <v>1592</v>
      </c>
      <c r="B3131" s="138" t="s">
        <v>1593</v>
      </c>
      <c r="C3131" s="138" t="s">
        <v>196</v>
      </c>
      <c r="D3131" s="138" t="s">
        <v>1599</v>
      </c>
      <c r="E3131" s="138" t="s">
        <v>1354</v>
      </c>
      <c r="F3131" s="138"/>
      <c r="G3131" s="138" t="s">
        <v>372</v>
      </c>
      <c r="H3131" s="138"/>
      <c r="I3131" s="138" t="s">
        <v>195</v>
      </c>
      <c r="J3131" s="138">
        <v>2040</v>
      </c>
      <c r="K3131" s="139">
        <v>0.02</v>
      </c>
    </row>
    <row r="3132" spans="1:11" x14ac:dyDescent="0.25">
      <c r="A3132" s="138" t="s">
        <v>1592</v>
      </c>
      <c r="B3132" s="138" t="s">
        <v>1593</v>
      </c>
      <c r="C3132" s="138" t="s">
        <v>196</v>
      </c>
      <c r="D3132" s="138" t="s">
        <v>1599</v>
      </c>
      <c r="E3132" s="138" t="s">
        <v>1354</v>
      </c>
      <c r="F3132" s="138"/>
      <c r="G3132" s="138" t="s">
        <v>372</v>
      </c>
      <c r="H3132" s="138"/>
      <c r="I3132" s="138" t="s">
        <v>195</v>
      </c>
      <c r="J3132" s="138">
        <v>2050</v>
      </c>
      <c r="K3132" s="139">
        <v>0.02</v>
      </c>
    </row>
    <row r="3133" spans="1:11" x14ac:dyDescent="0.25">
      <c r="A3133" s="138" t="s">
        <v>1592</v>
      </c>
      <c r="B3133" s="138" t="s">
        <v>1593</v>
      </c>
      <c r="C3133" s="138" t="s">
        <v>196</v>
      </c>
      <c r="D3133" s="138" t="s">
        <v>1600</v>
      </c>
      <c r="E3133" s="138" t="s">
        <v>1598</v>
      </c>
      <c r="F3133" s="138"/>
      <c r="G3133" s="138" t="s">
        <v>252</v>
      </c>
      <c r="H3133" s="138"/>
      <c r="I3133" s="138" t="s">
        <v>990</v>
      </c>
      <c r="J3133" s="138">
        <v>2020</v>
      </c>
      <c r="K3133" s="139">
        <v>1</v>
      </c>
    </row>
    <row r="3134" spans="1:11" x14ac:dyDescent="0.25">
      <c r="A3134" s="138" t="s">
        <v>1592</v>
      </c>
      <c r="B3134" s="138" t="s">
        <v>1593</v>
      </c>
      <c r="C3134" s="138" t="s">
        <v>196</v>
      </c>
      <c r="D3134" s="138" t="s">
        <v>1600</v>
      </c>
      <c r="E3134" s="138" t="s">
        <v>1598</v>
      </c>
      <c r="F3134" s="138"/>
      <c r="G3134" s="138" t="s">
        <v>252</v>
      </c>
      <c r="H3134" s="138"/>
      <c r="I3134" s="138" t="s">
        <v>990</v>
      </c>
      <c r="J3134" s="138">
        <v>2050</v>
      </c>
      <c r="K3134" s="139">
        <v>1</v>
      </c>
    </row>
    <row r="3135" spans="1:11" x14ac:dyDescent="0.25">
      <c r="A3135" s="138" t="s">
        <v>1592</v>
      </c>
      <c r="B3135" s="138" t="s">
        <v>1593</v>
      </c>
      <c r="C3135" s="138" t="s">
        <v>196</v>
      </c>
      <c r="D3135" s="138" t="s">
        <v>1600</v>
      </c>
      <c r="E3135" s="138" t="s">
        <v>1598</v>
      </c>
      <c r="F3135" s="138"/>
      <c r="G3135" s="138" t="s">
        <v>252</v>
      </c>
      <c r="H3135" s="138"/>
      <c r="I3135" s="138" t="s">
        <v>991</v>
      </c>
      <c r="J3135" s="138">
        <v>2020</v>
      </c>
      <c r="K3135" s="139">
        <v>1.1000000000000001</v>
      </c>
    </row>
    <row r="3136" spans="1:11" x14ac:dyDescent="0.25">
      <c r="A3136" s="138" t="s">
        <v>1592</v>
      </c>
      <c r="B3136" s="138" t="s">
        <v>1593</v>
      </c>
      <c r="C3136" s="138" t="s">
        <v>196</v>
      </c>
      <c r="D3136" s="138" t="s">
        <v>1600</v>
      </c>
      <c r="E3136" s="138" t="s">
        <v>1598</v>
      </c>
      <c r="F3136" s="138"/>
      <c r="G3136" s="138" t="s">
        <v>252</v>
      </c>
      <c r="H3136" s="138"/>
      <c r="I3136" s="138" t="s">
        <v>991</v>
      </c>
      <c r="J3136" s="138">
        <v>2050</v>
      </c>
      <c r="K3136" s="139">
        <v>1.1000000000000001</v>
      </c>
    </row>
    <row r="3137" spans="1:11" x14ac:dyDescent="0.25">
      <c r="A3137" s="138" t="s">
        <v>1592</v>
      </c>
      <c r="B3137" s="138" t="s">
        <v>1593</v>
      </c>
      <c r="C3137" s="138" t="s">
        <v>196</v>
      </c>
      <c r="D3137" s="138" t="s">
        <v>1600</v>
      </c>
      <c r="E3137" s="138" t="s">
        <v>1598</v>
      </c>
      <c r="F3137" s="138"/>
      <c r="G3137" s="138" t="s">
        <v>252</v>
      </c>
      <c r="H3137" s="138"/>
      <c r="I3137" s="138" t="s">
        <v>195</v>
      </c>
      <c r="J3137" s="138">
        <v>2020</v>
      </c>
      <c r="K3137" s="139">
        <v>6.4</v>
      </c>
    </row>
    <row r="3138" spans="1:11" x14ac:dyDescent="0.25">
      <c r="A3138" s="138" t="s">
        <v>1592</v>
      </c>
      <c r="B3138" s="138" t="s">
        <v>1593</v>
      </c>
      <c r="C3138" s="138" t="s">
        <v>196</v>
      </c>
      <c r="D3138" s="138" t="s">
        <v>1600</v>
      </c>
      <c r="E3138" s="138" t="s">
        <v>1598</v>
      </c>
      <c r="F3138" s="138"/>
      <c r="G3138" s="138" t="s">
        <v>252</v>
      </c>
      <c r="H3138" s="138"/>
      <c r="I3138" s="138" t="s">
        <v>195</v>
      </c>
      <c r="J3138" s="138">
        <v>2025</v>
      </c>
      <c r="K3138" s="139">
        <v>6.4</v>
      </c>
    </row>
    <row r="3139" spans="1:11" x14ac:dyDescent="0.25">
      <c r="A3139" s="138" t="s">
        <v>1592</v>
      </c>
      <c r="B3139" s="138" t="s">
        <v>1593</v>
      </c>
      <c r="C3139" s="138" t="s">
        <v>196</v>
      </c>
      <c r="D3139" s="138" t="s">
        <v>1600</v>
      </c>
      <c r="E3139" s="138" t="s">
        <v>1598</v>
      </c>
      <c r="F3139" s="138"/>
      <c r="G3139" s="138" t="s">
        <v>252</v>
      </c>
      <c r="H3139" s="138"/>
      <c r="I3139" s="138" t="s">
        <v>195</v>
      </c>
      <c r="J3139" s="138">
        <v>2030</v>
      </c>
      <c r="K3139" s="139">
        <v>6.4</v>
      </c>
    </row>
    <row r="3140" spans="1:11" x14ac:dyDescent="0.25">
      <c r="A3140" s="138" t="s">
        <v>1592</v>
      </c>
      <c r="B3140" s="138" t="s">
        <v>1593</v>
      </c>
      <c r="C3140" s="138" t="s">
        <v>196</v>
      </c>
      <c r="D3140" s="138" t="s">
        <v>1600</v>
      </c>
      <c r="E3140" s="138" t="s">
        <v>1598</v>
      </c>
      <c r="F3140" s="138"/>
      <c r="G3140" s="138" t="s">
        <v>252</v>
      </c>
      <c r="H3140" s="138"/>
      <c r="I3140" s="138" t="s">
        <v>195</v>
      </c>
      <c r="J3140" s="138">
        <v>2040</v>
      </c>
      <c r="K3140" s="139">
        <v>6.4</v>
      </c>
    </row>
    <row r="3141" spans="1:11" x14ac:dyDescent="0.25">
      <c r="A3141" s="138" t="s">
        <v>1592</v>
      </c>
      <c r="B3141" s="138" t="s">
        <v>1593</v>
      </c>
      <c r="C3141" s="138" t="s">
        <v>196</v>
      </c>
      <c r="D3141" s="138" t="s">
        <v>1600</v>
      </c>
      <c r="E3141" s="138" t="s">
        <v>1598</v>
      </c>
      <c r="F3141" s="138"/>
      <c r="G3141" s="138" t="s">
        <v>252</v>
      </c>
      <c r="H3141" s="138"/>
      <c r="I3141" s="138" t="s">
        <v>195</v>
      </c>
      <c r="J3141" s="138">
        <v>2050</v>
      </c>
      <c r="K3141" s="139">
        <v>6.4</v>
      </c>
    </row>
    <row r="3142" spans="1:11" x14ac:dyDescent="0.25">
      <c r="A3142" s="138" t="s">
        <v>1592</v>
      </c>
      <c r="B3142" s="138" t="s">
        <v>1593</v>
      </c>
      <c r="C3142" s="138" t="s">
        <v>196</v>
      </c>
      <c r="D3142" s="138" t="s">
        <v>1601</v>
      </c>
      <c r="E3142" s="138" t="s">
        <v>1595</v>
      </c>
      <c r="F3142" s="138"/>
      <c r="G3142" s="138" t="s">
        <v>211</v>
      </c>
      <c r="H3142" s="138">
        <v>5</v>
      </c>
      <c r="I3142" s="138" t="s">
        <v>990</v>
      </c>
      <c r="J3142" s="138">
        <v>2020</v>
      </c>
      <c r="K3142" s="139">
        <v>1</v>
      </c>
    </row>
    <row r="3143" spans="1:11" x14ac:dyDescent="0.25">
      <c r="A3143" s="138" t="s">
        <v>1592</v>
      </c>
      <c r="B3143" s="138" t="s">
        <v>1593</v>
      </c>
      <c r="C3143" s="138" t="s">
        <v>196</v>
      </c>
      <c r="D3143" s="138" t="s">
        <v>1601</v>
      </c>
      <c r="E3143" s="138" t="s">
        <v>1595</v>
      </c>
      <c r="F3143" s="138"/>
      <c r="G3143" s="138" t="s">
        <v>211</v>
      </c>
      <c r="H3143" s="138">
        <v>5</v>
      </c>
      <c r="I3143" s="138" t="s">
        <v>990</v>
      </c>
      <c r="J3143" s="138">
        <v>2050</v>
      </c>
      <c r="K3143" s="139">
        <v>1</v>
      </c>
    </row>
    <row r="3144" spans="1:11" x14ac:dyDescent="0.25">
      <c r="A3144" s="138" t="s">
        <v>1592</v>
      </c>
      <c r="B3144" s="138" t="s">
        <v>1593</v>
      </c>
      <c r="C3144" s="138" t="s">
        <v>196</v>
      </c>
      <c r="D3144" s="138" t="s">
        <v>1601</v>
      </c>
      <c r="E3144" s="138" t="s">
        <v>1595</v>
      </c>
      <c r="F3144" s="138"/>
      <c r="G3144" s="138" t="s">
        <v>211</v>
      </c>
      <c r="H3144" s="138">
        <v>5</v>
      </c>
      <c r="I3144" s="138" t="s">
        <v>991</v>
      </c>
      <c r="J3144" s="138">
        <v>2020</v>
      </c>
      <c r="K3144" s="139">
        <v>1.1000000000000001</v>
      </c>
    </row>
    <row r="3145" spans="1:11" x14ac:dyDescent="0.25">
      <c r="A3145" s="138" t="s">
        <v>1592</v>
      </c>
      <c r="B3145" s="138" t="s">
        <v>1593</v>
      </c>
      <c r="C3145" s="138" t="s">
        <v>196</v>
      </c>
      <c r="D3145" s="138" t="s">
        <v>1601</v>
      </c>
      <c r="E3145" s="138" t="s">
        <v>1595</v>
      </c>
      <c r="F3145" s="138"/>
      <c r="G3145" s="138" t="s">
        <v>211</v>
      </c>
      <c r="H3145" s="138">
        <v>5</v>
      </c>
      <c r="I3145" s="138" t="s">
        <v>991</v>
      </c>
      <c r="J3145" s="138">
        <v>2050</v>
      </c>
      <c r="K3145" s="139">
        <v>1.1000000000000001</v>
      </c>
    </row>
    <row r="3146" spans="1:11" x14ac:dyDescent="0.25">
      <c r="A3146" s="138" t="s">
        <v>1592</v>
      </c>
      <c r="B3146" s="138" t="s">
        <v>1593</v>
      </c>
      <c r="C3146" s="138" t="s">
        <v>196</v>
      </c>
      <c r="D3146" s="138" t="s">
        <v>1601</v>
      </c>
      <c r="E3146" s="138" t="s">
        <v>1595</v>
      </c>
      <c r="F3146" s="138"/>
      <c r="G3146" s="138" t="s">
        <v>211</v>
      </c>
      <c r="H3146" s="138">
        <v>5</v>
      </c>
      <c r="I3146" s="138" t="s">
        <v>195</v>
      </c>
      <c r="J3146" s="138">
        <v>2020</v>
      </c>
      <c r="K3146" s="139">
        <v>0.19</v>
      </c>
    </row>
    <row r="3147" spans="1:11" x14ac:dyDescent="0.25">
      <c r="A3147" s="138" t="s">
        <v>1592</v>
      </c>
      <c r="B3147" s="138" t="s">
        <v>1593</v>
      </c>
      <c r="C3147" s="138" t="s">
        <v>196</v>
      </c>
      <c r="D3147" s="138" t="s">
        <v>1601</v>
      </c>
      <c r="E3147" s="138" t="s">
        <v>1595</v>
      </c>
      <c r="F3147" s="138"/>
      <c r="G3147" s="138" t="s">
        <v>211</v>
      </c>
      <c r="H3147" s="138">
        <v>5</v>
      </c>
      <c r="I3147" s="138" t="s">
        <v>195</v>
      </c>
      <c r="J3147" s="138">
        <v>2025</v>
      </c>
      <c r="K3147" s="139">
        <v>0.19</v>
      </c>
    </row>
    <row r="3148" spans="1:11" x14ac:dyDescent="0.25">
      <c r="A3148" s="138" t="s">
        <v>1592</v>
      </c>
      <c r="B3148" s="138" t="s">
        <v>1593</v>
      </c>
      <c r="C3148" s="138" t="s">
        <v>196</v>
      </c>
      <c r="D3148" s="138" t="s">
        <v>1601</v>
      </c>
      <c r="E3148" s="138" t="s">
        <v>1595</v>
      </c>
      <c r="F3148" s="138"/>
      <c r="G3148" s="138" t="s">
        <v>211</v>
      </c>
      <c r="H3148" s="138">
        <v>5</v>
      </c>
      <c r="I3148" s="138" t="s">
        <v>195</v>
      </c>
      <c r="J3148" s="138">
        <v>2030</v>
      </c>
      <c r="K3148" s="139">
        <v>0.19</v>
      </c>
    </row>
    <row r="3149" spans="1:11" x14ac:dyDescent="0.25">
      <c r="A3149" s="138" t="s">
        <v>1592</v>
      </c>
      <c r="B3149" s="138" t="s">
        <v>1593</v>
      </c>
      <c r="C3149" s="138" t="s">
        <v>196</v>
      </c>
      <c r="D3149" s="138" t="s">
        <v>1601</v>
      </c>
      <c r="E3149" s="138" t="s">
        <v>1595</v>
      </c>
      <c r="F3149" s="138"/>
      <c r="G3149" s="138" t="s">
        <v>211</v>
      </c>
      <c r="H3149" s="138">
        <v>5</v>
      </c>
      <c r="I3149" s="138" t="s">
        <v>195</v>
      </c>
      <c r="J3149" s="138">
        <v>2040</v>
      </c>
      <c r="K3149" s="139">
        <v>0.19</v>
      </c>
    </row>
    <row r="3150" spans="1:11" x14ac:dyDescent="0.25">
      <c r="A3150" s="138" t="s">
        <v>1592</v>
      </c>
      <c r="B3150" s="138" t="s">
        <v>1593</v>
      </c>
      <c r="C3150" s="138" t="s">
        <v>196</v>
      </c>
      <c r="D3150" s="138" t="s">
        <v>1601</v>
      </c>
      <c r="E3150" s="138" t="s">
        <v>1595</v>
      </c>
      <c r="F3150" s="138"/>
      <c r="G3150" s="138" t="s">
        <v>211</v>
      </c>
      <c r="H3150" s="138">
        <v>5</v>
      </c>
      <c r="I3150" s="138" t="s">
        <v>195</v>
      </c>
      <c r="J3150" s="138">
        <v>2050</v>
      </c>
      <c r="K3150" s="139">
        <v>0.19</v>
      </c>
    </row>
    <row r="3151" spans="1:11" x14ac:dyDescent="0.25">
      <c r="A3151" s="138" t="s">
        <v>1592</v>
      </c>
      <c r="B3151" s="138" t="s">
        <v>1593</v>
      </c>
      <c r="C3151" s="138" t="s">
        <v>196</v>
      </c>
      <c r="D3151" s="138" t="s">
        <v>1602</v>
      </c>
      <c r="E3151" s="138" t="s">
        <v>1354</v>
      </c>
      <c r="F3151" s="138"/>
      <c r="G3151" s="138" t="s">
        <v>317</v>
      </c>
      <c r="H3151" s="138"/>
      <c r="I3151" s="138" t="s">
        <v>990</v>
      </c>
      <c r="J3151" s="138">
        <v>2020</v>
      </c>
      <c r="K3151" s="139">
        <v>1</v>
      </c>
    </row>
    <row r="3152" spans="1:11" x14ac:dyDescent="0.25">
      <c r="A3152" s="138" t="s">
        <v>1592</v>
      </c>
      <c r="B3152" s="138" t="s">
        <v>1593</v>
      </c>
      <c r="C3152" s="138" t="s">
        <v>196</v>
      </c>
      <c r="D3152" s="138" t="s">
        <v>1602</v>
      </c>
      <c r="E3152" s="138" t="s">
        <v>1354</v>
      </c>
      <c r="F3152" s="138"/>
      <c r="G3152" s="138" t="s">
        <v>317</v>
      </c>
      <c r="H3152" s="138"/>
      <c r="I3152" s="138" t="s">
        <v>990</v>
      </c>
      <c r="J3152" s="138">
        <v>2050</v>
      </c>
      <c r="K3152" s="139">
        <v>1</v>
      </c>
    </row>
    <row r="3153" spans="1:11" x14ac:dyDescent="0.25">
      <c r="A3153" s="138" t="s">
        <v>1592</v>
      </c>
      <c r="B3153" s="138" t="s">
        <v>1593</v>
      </c>
      <c r="C3153" s="138" t="s">
        <v>196</v>
      </c>
      <c r="D3153" s="138" t="s">
        <v>1602</v>
      </c>
      <c r="E3153" s="138" t="s">
        <v>1354</v>
      </c>
      <c r="F3153" s="138"/>
      <c r="G3153" s="138" t="s">
        <v>317</v>
      </c>
      <c r="H3153" s="138"/>
      <c r="I3153" s="138" t="s">
        <v>991</v>
      </c>
      <c r="J3153" s="138">
        <v>2020</v>
      </c>
      <c r="K3153" s="139">
        <v>1.1000000000000001</v>
      </c>
    </row>
    <row r="3154" spans="1:11" x14ac:dyDescent="0.25">
      <c r="A3154" s="138" t="s">
        <v>1592</v>
      </c>
      <c r="B3154" s="138" t="s">
        <v>1593</v>
      </c>
      <c r="C3154" s="138" t="s">
        <v>196</v>
      </c>
      <c r="D3154" s="138" t="s">
        <v>1602</v>
      </c>
      <c r="E3154" s="138" t="s">
        <v>1354</v>
      </c>
      <c r="F3154" s="138"/>
      <c r="G3154" s="138" t="s">
        <v>317</v>
      </c>
      <c r="H3154" s="138"/>
      <c r="I3154" s="138" t="s">
        <v>991</v>
      </c>
      <c r="J3154" s="138">
        <v>2050</v>
      </c>
      <c r="K3154" s="139">
        <v>1.1000000000000001</v>
      </c>
    </row>
    <row r="3155" spans="1:11" x14ac:dyDescent="0.25">
      <c r="A3155" s="138" t="s">
        <v>1592</v>
      </c>
      <c r="B3155" s="138" t="s">
        <v>1593</v>
      </c>
      <c r="C3155" s="138" t="s">
        <v>196</v>
      </c>
      <c r="D3155" s="138" t="s">
        <v>1602</v>
      </c>
      <c r="E3155" s="138" t="s">
        <v>1354</v>
      </c>
      <c r="F3155" s="138"/>
      <c r="G3155" s="138" t="s">
        <v>317</v>
      </c>
      <c r="H3155" s="138"/>
      <c r="I3155" s="138" t="s">
        <v>195</v>
      </c>
      <c r="J3155" s="138">
        <v>2020</v>
      </c>
      <c r="K3155" s="139">
        <v>0.78</v>
      </c>
    </row>
    <row r="3156" spans="1:11" x14ac:dyDescent="0.25">
      <c r="A3156" s="138" t="s">
        <v>1592</v>
      </c>
      <c r="B3156" s="138" t="s">
        <v>1593</v>
      </c>
      <c r="C3156" s="138" t="s">
        <v>196</v>
      </c>
      <c r="D3156" s="138" t="s">
        <v>1602</v>
      </c>
      <c r="E3156" s="138" t="s">
        <v>1354</v>
      </c>
      <c r="F3156" s="138"/>
      <c r="G3156" s="138" t="s">
        <v>317</v>
      </c>
      <c r="H3156" s="138"/>
      <c r="I3156" s="138" t="s">
        <v>195</v>
      </c>
      <c r="J3156" s="138">
        <v>2025</v>
      </c>
      <c r="K3156" s="139">
        <v>0.78</v>
      </c>
    </row>
    <row r="3157" spans="1:11" x14ac:dyDescent="0.25">
      <c r="A3157" s="138" t="s">
        <v>1592</v>
      </c>
      <c r="B3157" s="138" t="s">
        <v>1593</v>
      </c>
      <c r="C3157" s="138" t="s">
        <v>196</v>
      </c>
      <c r="D3157" s="138" t="s">
        <v>1602</v>
      </c>
      <c r="E3157" s="138" t="s">
        <v>1354</v>
      </c>
      <c r="F3157" s="138"/>
      <c r="G3157" s="138" t="s">
        <v>317</v>
      </c>
      <c r="H3157" s="138"/>
      <c r="I3157" s="138" t="s">
        <v>195</v>
      </c>
      <c r="J3157" s="138">
        <v>2030</v>
      </c>
      <c r="K3157" s="139">
        <v>0.78</v>
      </c>
    </row>
    <row r="3158" spans="1:11" x14ac:dyDescent="0.25">
      <c r="A3158" s="138" t="s">
        <v>1592</v>
      </c>
      <c r="B3158" s="138" t="s">
        <v>1593</v>
      </c>
      <c r="C3158" s="138" t="s">
        <v>196</v>
      </c>
      <c r="D3158" s="138" t="s">
        <v>1602</v>
      </c>
      <c r="E3158" s="138" t="s">
        <v>1354</v>
      </c>
      <c r="F3158" s="138"/>
      <c r="G3158" s="138" t="s">
        <v>317</v>
      </c>
      <c r="H3158" s="138"/>
      <c r="I3158" s="138" t="s">
        <v>195</v>
      </c>
      <c r="J3158" s="138">
        <v>2040</v>
      </c>
      <c r="K3158" s="139">
        <v>0.78</v>
      </c>
    </row>
    <row r="3159" spans="1:11" x14ac:dyDescent="0.25">
      <c r="A3159" s="138" t="s">
        <v>1592</v>
      </c>
      <c r="B3159" s="138" t="s">
        <v>1593</v>
      </c>
      <c r="C3159" s="138" t="s">
        <v>196</v>
      </c>
      <c r="D3159" s="138" t="s">
        <v>1602</v>
      </c>
      <c r="E3159" s="138" t="s">
        <v>1354</v>
      </c>
      <c r="F3159" s="138"/>
      <c r="G3159" s="138" t="s">
        <v>317</v>
      </c>
      <c r="H3159" s="138"/>
      <c r="I3159" s="138" t="s">
        <v>195</v>
      </c>
      <c r="J3159" s="138">
        <v>2050</v>
      </c>
      <c r="K3159" s="139">
        <v>0.78</v>
      </c>
    </row>
    <row r="3160" spans="1:11" x14ac:dyDescent="0.25">
      <c r="A3160" s="138" t="s">
        <v>1592</v>
      </c>
      <c r="B3160" s="138" t="s">
        <v>1593</v>
      </c>
      <c r="C3160" s="138" t="s">
        <v>196</v>
      </c>
      <c r="D3160" s="138" t="s">
        <v>1603</v>
      </c>
      <c r="E3160" s="138" t="s">
        <v>1598</v>
      </c>
      <c r="F3160" s="138"/>
      <c r="G3160" s="138" t="s">
        <v>193</v>
      </c>
      <c r="H3160" s="138">
        <v>5</v>
      </c>
      <c r="I3160" s="138" t="s">
        <v>990</v>
      </c>
      <c r="J3160" s="138">
        <v>2020</v>
      </c>
      <c r="K3160" s="139">
        <v>0.8</v>
      </c>
    </row>
    <row r="3161" spans="1:11" x14ac:dyDescent="0.25">
      <c r="A3161" s="138" t="s">
        <v>1592</v>
      </c>
      <c r="B3161" s="138" t="s">
        <v>1593</v>
      </c>
      <c r="C3161" s="138" t="s">
        <v>196</v>
      </c>
      <c r="D3161" s="138" t="s">
        <v>1603</v>
      </c>
      <c r="E3161" s="138" t="s">
        <v>1598</v>
      </c>
      <c r="F3161" s="138"/>
      <c r="G3161" s="138" t="s">
        <v>193</v>
      </c>
      <c r="H3161" s="138">
        <v>5</v>
      </c>
      <c r="I3161" s="138" t="s">
        <v>990</v>
      </c>
      <c r="J3161" s="138">
        <v>2050</v>
      </c>
      <c r="K3161" s="139">
        <v>0.8</v>
      </c>
    </row>
    <row r="3162" spans="1:11" x14ac:dyDescent="0.25">
      <c r="A3162" s="138" t="s">
        <v>1592</v>
      </c>
      <c r="B3162" s="138" t="s">
        <v>1593</v>
      </c>
      <c r="C3162" s="138" t="s">
        <v>196</v>
      </c>
      <c r="D3162" s="138" t="s">
        <v>1603</v>
      </c>
      <c r="E3162" s="138" t="s">
        <v>1598</v>
      </c>
      <c r="F3162" s="138"/>
      <c r="G3162" s="138" t="s">
        <v>193</v>
      </c>
      <c r="H3162" s="138">
        <v>5</v>
      </c>
      <c r="I3162" s="138" t="s">
        <v>991</v>
      </c>
      <c r="J3162" s="138">
        <v>2020</v>
      </c>
      <c r="K3162" s="139">
        <v>1.2</v>
      </c>
    </row>
    <row r="3163" spans="1:11" x14ac:dyDescent="0.25">
      <c r="A3163" s="138" t="s">
        <v>1592</v>
      </c>
      <c r="B3163" s="138" t="s">
        <v>1593</v>
      </c>
      <c r="C3163" s="138" t="s">
        <v>196</v>
      </c>
      <c r="D3163" s="138" t="s">
        <v>1603</v>
      </c>
      <c r="E3163" s="138" t="s">
        <v>1598</v>
      </c>
      <c r="F3163" s="138"/>
      <c r="G3163" s="138" t="s">
        <v>193</v>
      </c>
      <c r="H3163" s="138">
        <v>5</v>
      </c>
      <c r="I3163" s="138" t="s">
        <v>991</v>
      </c>
      <c r="J3163" s="138">
        <v>2050</v>
      </c>
      <c r="K3163" s="139">
        <v>1.2</v>
      </c>
    </row>
    <row r="3164" spans="1:11" x14ac:dyDescent="0.25">
      <c r="A3164" s="138" t="s">
        <v>1592</v>
      </c>
      <c r="B3164" s="138" t="s">
        <v>1593</v>
      </c>
      <c r="C3164" s="138" t="s">
        <v>196</v>
      </c>
      <c r="D3164" s="138" t="s">
        <v>1603</v>
      </c>
      <c r="E3164" s="138" t="s">
        <v>1598</v>
      </c>
      <c r="F3164" s="138"/>
      <c r="G3164" s="138" t="s">
        <v>193</v>
      </c>
      <c r="H3164" s="138">
        <v>5</v>
      </c>
      <c r="I3164" s="138" t="s">
        <v>195</v>
      </c>
      <c r="J3164" s="138">
        <v>2020</v>
      </c>
      <c r="K3164" s="139">
        <v>0.57999999999999996</v>
      </c>
    </row>
    <row r="3165" spans="1:11" x14ac:dyDescent="0.25">
      <c r="A3165" s="138" t="s">
        <v>1592</v>
      </c>
      <c r="B3165" s="138" t="s">
        <v>1593</v>
      </c>
      <c r="C3165" s="138" t="s">
        <v>196</v>
      </c>
      <c r="D3165" s="138" t="s">
        <v>1603</v>
      </c>
      <c r="E3165" s="138" t="s">
        <v>1598</v>
      </c>
      <c r="F3165" s="138"/>
      <c r="G3165" s="138" t="s">
        <v>193</v>
      </c>
      <c r="H3165" s="138">
        <v>5</v>
      </c>
      <c r="I3165" s="138" t="s">
        <v>195</v>
      </c>
      <c r="J3165" s="138">
        <v>2025</v>
      </c>
      <c r="K3165" s="139">
        <v>0.57999999999999996</v>
      </c>
    </row>
    <row r="3166" spans="1:11" x14ac:dyDescent="0.25">
      <c r="A3166" s="138" t="s">
        <v>1592</v>
      </c>
      <c r="B3166" s="138" t="s">
        <v>1593</v>
      </c>
      <c r="C3166" s="138" t="s">
        <v>196</v>
      </c>
      <c r="D3166" s="138" t="s">
        <v>1603</v>
      </c>
      <c r="E3166" s="138" t="s">
        <v>1598</v>
      </c>
      <c r="F3166" s="138"/>
      <c r="G3166" s="138" t="s">
        <v>193</v>
      </c>
      <c r="H3166" s="138">
        <v>5</v>
      </c>
      <c r="I3166" s="138" t="s">
        <v>195</v>
      </c>
      <c r="J3166" s="138">
        <v>2030</v>
      </c>
      <c r="K3166" s="139">
        <v>0.57999999999999996</v>
      </c>
    </row>
    <row r="3167" spans="1:11" x14ac:dyDescent="0.25">
      <c r="A3167" s="138" t="s">
        <v>1592</v>
      </c>
      <c r="B3167" s="138" t="s">
        <v>1593</v>
      </c>
      <c r="C3167" s="138" t="s">
        <v>196</v>
      </c>
      <c r="D3167" s="138" t="s">
        <v>1603</v>
      </c>
      <c r="E3167" s="138" t="s">
        <v>1598</v>
      </c>
      <c r="F3167" s="138"/>
      <c r="G3167" s="138" t="s">
        <v>193</v>
      </c>
      <c r="H3167" s="138">
        <v>5</v>
      </c>
      <c r="I3167" s="138" t="s">
        <v>195</v>
      </c>
      <c r="J3167" s="138">
        <v>2040</v>
      </c>
      <c r="K3167" s="139">
        <v>0.57999999999999996</v>
      </c>
    </row>
    <row r="3168" spans="1:11" x14ac:dyDescent="0.25">
      <c r="A3168" s="138" t="s">
        <v>1592</v>
      </c>
      <c r="B3168" s="138" t="s">
        <v>1593</v>
      </c>
      <c r="C3168" s="138" t="s">
        <v>196</v>
      </c>
      <c r="D3168" s="138" t="s">
        <v>1603</v>
      </c>
      <c r="E3168" s="138" t="s">
        <v>1598</v>
      </c>
      <c r="F3168" s="138"/>
      <c r="G3168" s="138" t="s">
        <v>193</v>
      </c>
      <c r="H3168" s="138">
        <v>5</v>
      </c>
      <c r="I3168" s="138" t="s">
        <v>195</v>
      </c>
      <c r="J3168" s="138">
        <v>2050</v>
      </c>
      <c r="K3168" s="139">
        <v>0.57999999999999996</v>
      </c>
    </row>
    <row r="3169" spans="1:11" x14ac:dyDescent="0.25">
      <c r="A3169" s="138" t="s">
        <v>1592</v>
      </c>
      <c r="B3169" s="138" t="s">
        <v>1593</v>
      </c>
      <c r="C3169" s="138" t="s">
        <v>196</v>
      </c>
      <c r="D3169" s="138" t="s">
        <v>355</v>
      </c>
      <c r="E3169" s="138" t="s">
        <v>1295</v>
      </c>
      <c r="F3169" s="138"/>
      <c r="G3169" s="138"/>
      <c r="H3169" s="138"/>
      <c r="I3169" s="138" t="s">
        <v>195</v>
      </c>
      <c r="J3169" s="138">
        <v>2020</v>
      </c>
      <c r="K3169" s="139">
        <v>3</v>
      </c>
    </row>
    <row r="3170" spans="1:11" x14ac:dyDescent="0.25">
      <c r="A3170" s="138" t="s">
        <v>1592</v>
      </c>
      <c r="B3170" s="138" t="s">
        <v>1593</v>
      </c>
      <c r="C3170" s="138" t="s">
        <v>196</v>
      </c>
      <c r="D3170" s="138" t="s">
        <v>355</v>
      </c>
      <c r="E3170" s="138" t="s">
        <v>1295</v>
      </c>
      <c r="F3170" s="138"/>
      <c r="G3170" s="138"/>
      <c r="H3170" s="138"/>
      <c r="I3170" s="138" t="s">
        <v>195</v>
      </c>
      <c r="J3170" s="138">
        <v>2025</v>
      </c>
      <c r="K3170" s="139">
        <v>3</v>
      </c>
    </row>
    <row r="3171" spans="1:11" x14ac:dyDescent="0.25">
      <c r="A3171" s="138" t="s">
        <v>1592</v>
      </c>
      <c r="B3171" s="138" t="s">
        <v>1593</v>
      </c>
      <c r="C3171" s="138" t="s">
        <v>196</v>
      </c>
      <c r="D3171" s="138" t="s">
        <v>355</v>
      </c>
      <c r="E3171" s="138" t="s">
        <v>1295</v>
      </c>
      <c r="F3171" s="138"/>
      <c r="G3171" s="138"/>
      <c r="H3171" s="138"/>
      <c r="I3171" s="138" t="s">
        <v>195</v>
      </c>
      <c r="J3171" s="138">
        <v>2030</v>
      </c>
      <c r="K3171" s="139">
        <v>3</v>
      </c>
    </row>
    <row r="3172" spans="1:11" x14ac:dyDescent="0.25">
      <c r="A3172" s="138" t="s">
        <v>1592</v>
      </c>
      <c r="B3172" s="138" t="s">
        <v>1593</v>
      </c>
      <c r="C3172" s="138" t="s">
        <v>196</v>
      </c>
      <c r="D3172" s="138" t="s">
        <v>355</v>
      </c>
      <c r="E3172" s="138" t="s">
        <v>1295</v>
      </c>
      <c r="F3172" s="138"/>
      <c r="G3172" s="138"/>
      <c r="H3172" s="138"/>
      <c r="I3172" s="138" t="s">
        <v>195</v>
      </c>
      <c r="J3172" s="138">
        <v>2040</v>
      </c>
      <c r="K3172" s="139">
        <v>3</v>
      </c>
    </row>
    <row r="3173" spans="1:11" x14ac:dyDescent="0.25">
      <c r="A3173" s="138" t="s">
        <v>1592</v>
      </c>
      <c r="B3173" s="138" t="s">
        <v>1593</v>
      </c>
      <c r="C3173" s="138" t="s">
        <v>196</v>
      </c>
      <c r="D3173" s="138" t="s">
        <v>355</v>
      </c>
      <c r="E3173" s="138" t="s">
        <v>1295</v>
      </c>
      <c r="F3173" s="138"/>
      <c r="G3173" s="138"/>
      <c r="H3173" s="138"/>
      <c r="I3173" s="138" t="s">
        <v>195</v>
      </c>
      <c r="J3173" s="138">
        <v>2050</v>
      </c>
      <c r="K3173" s="139">
        <v>3</v>
      </c>
    </row>
    <row r="3174" spans="1:11" x14ac:dyDescent="0.25">
      <c r="A3174" s="138" t="s">
        <v>1592</v>
      </c>
      <c r="B3174" s="138" t="s">
        <v>1593</v>
      </c>
      <c r="C3174" s="138" t="s">
        <v>196</v>
      </c>
      <c r="D3174" s="138" t="s">
        <v>216</v>
      </c>
      <c r="E3174" s="138" t="s">
        <v>203</v>
      </c>
      <c r="F3174" s="138"/>
      <c r="G3174" s="138"/>
      <c r="H3174" s="138"/>
      <c r="I3174" s="138" t="s">
        <v>195</v>
      </c>
      <c r="J3174" s="138">
        <v>2020</v>
      </c>
      <c r="K3174" s="139">
        <v>30</v>
      </c>
    </row>
    <row r="3175" spans="1:11" x14ac:dyDescent="0.25">
      <c r="A3175" s="138" t="s">
        <v>1592</v>
      </c>
      <c r="B3175" s="138" t="s">
        <v>1593</v>
      </c>
      <c r="C3175" s="138" t="s">
        <v>196</v>
      </c>
      <c r="D3175" s="138" t="s">
        <v>216</v>
      </c>
      <c r="E3175" s="138" t="s">
        <v>203</v>
      </c>
      <c r="F3175" s="138"/>
      <c r="G3175" s="138"/>
      <c r="H3175" s="138"/>
      <c r="I3175" s="138" t="s">
        <v>195</v>
      </c>
      <c r="J3175" s="138">
        <v>2025</v>
      </c>
      <c r="K3175" s="139">
        <v>30</v>
      </c>
    </row>
    <row r="3176" spans="1:11" x14ac:dyDescent="0.25">
      <c r="A3176" s="138" t="s">
        <v>1592</v>
      </c>
      <c r="B3176" s="138" t="s">
        <v>1593</v>
      </c>
      <c r="C3176" s="138" t="s">
        <v>196</v>
      </c>
      <c r="D3176" s="138" t="s">
        <v>216</v>
      </c>
      <c r="E3176" s="138" t="s">
        <v>203</v>
      </c>
      <c r="F3176" s="138"/>
      <c r="G3176" s="138"/>
      <c r="H3176" s="138"/>
      <c r="I3176" s="138" t="s">
        <v>195</v>
      </c>
      <c r="J3176" s="138">
        <v>2030</v>
      </c>
      <c r="K3176" s="139">
        <v>30</v>
      </c>
    </row>
    <row r="3177" spans="1:11" x14ac:dyDescent="0.25">
      <c r="A3177" s="138" t="s">
        <v>1592</v>
      </c>
      <c r="B3177" s="138" t="s">
        <v>1593</v>
      </c>
      <c r="C3177" s="138" t="s">
        <v>196</v>
      </c>
      <c r="D3177" s="138" t="s">
        <v>216</v>
      </c>
      <c r="E3177" s="138" t="s">
        <v>203</v>
      </c>
      <c r="F3177" s="138"/>
      <c r="G3177" s="138"/>
      <c r="H3177" s="138"/>
      <c r="I3177" s="138" t="s">
        <v>195</v>
      </c>
      <c r="J3177" s="138">
        <v>2040</v>
      </c>
      <c r="K3177" s="139">
        <v>30</v>
      </c>
    </row>
    <row r="3178" spans="1:11" x14ac:dyDescent="0.25">
      <c r="A3178" s="138" t="s">
        <v>1592</v>
      </c>
      <c r="B3178" s="138" t="s">
        <v>1593</v>
      </c>
      <c r="C3178" s="138" t="s">
        <v>196</v>
      </c>
      <c r="D3178" s="138" t="s">
        <v>216</v>
      </c>
      <c r="E3178" s="138" t="s">
        <v>203</v>
      </c>
      <c r="F3178" s="138"/>
      <c r="G3178" s="138"/>
      <c r="H3178" s="138"/>
      <c r="I3178" s="138" t="s">
        <v>195</v>
      </c>
      <c r="J3178" s="138">
        <v>2050</v>
      </c>
      <c r="K3178" s="139">
        <v>30</v>
      </c>
    </row>
    <row r="3179" spans="1:11" x14ac:dyDescent="0.25">
      <c r="A3179" s="138" t="s">
        <v>1592</v>
      </c>
      <c r="B3179" s="138" t="s">
        <v>1593</v>
      </c>
      <c r="C3179" s="138" t="s">
        <v>196</v>
      </c>
      <c r="D3179" s="138" t="s">
        <v>1579</v>
      </c>
      <c r="E3179" s="138" t="s">
        <v>1360</v>
      </c>
      <c r="F3179" s="138"/>
      <c r="G3179" s="138" t="s">
        <v>200</v>
      </c>
      <c r="H3179" s="138">
        <v>3</v>
      </c>
      <c r="I3179" s="138" t="s">
        <v>195</v>
      </c>
      <c r="J3179" s="138">
        <v>2020</v>
      </c>
      <c r="K3179" s="139">
        <v>300</v>
      </c>
    </row>
    <row r="3180" spans="1:11" x14ac:dyDescent="0.25">
      <c r="A3180" s="138" t="s">
        <v>1592</v>
      </c>
      <c r="B3180" s="138" t="s">
        <v>1593</v>
      </c>
      <c r="C3180" s="138" t="s">
        <v>196</v>
      </c>
      <c r="D3180" s="138" t="s">
        <v>1579</v>
      </c>
      <c r="E3180" s="138" t="s">
        <v>1360</v>
      </c>
      <c r="F3180" s="138"/>
      <c r="G3180" s="138" t="s">
        <v>200</v>
      </c>
      <c r="H3180" s="138">
        <v>3</v>
      </c>
      <c r="I3180" s="138" t="s">
        <v>195</v>
      </c>
      <c r="J3180" s="138">
        <v>2025</v>
      </c>
      <c r="K3180" s="139">
        <v>300</v>
      </c>
    </row>
    <row r="3181" spans="1:11" x14ac:dyDescent="0.25">
      <c r="A3181" s="138" t="s">
        <v>1592</v>
      </c>
      <c r="B3181" s="138" t="s">
        <v>1593</v>
      </c>
      <c r="C3181" s="138" t="s">
        <v>196</v>
      </c>
      <c r="D3181" s="138" t="s">
        <v>1579</v>
      </c>
      <c r="E3181" s="138" t="s">
        <v>1360</v>
      </c>
      <c r="F3181" s="138"/>
      <c r="G3181" s="138" t="s">
        <v>200</v>
      </c>
      <c r="H3181" s="138">
        <v>3</v>
      </c>
      <c r="I3181" s="138" t="s">
        <v>195</v>
      </c>
      <c r="J3181" s="138">
        <v>2030</v>
      </c>
      <c r="K3181" s="139">
        <v>600</v>
      </c>
    </row>
    <row r="3182" spans="1:11" x14ac:dyDescent="0.25">
      <c r="A3182" s="138" t="s">
        <v>1592</v>
      </c>
      <c r="B3182" s="138" t="s">
        <v>1593</v>
      </c>
      <c r="C3182" s="138" t="s">
        <v>196</v>
      </c>
      <c r="D3182" s="138" t="s">
        <v>1579</v>
      </c>
      <c r="E3182" s="138" t="s">
        <v>1360</v>
      </c>
      <c r="F3182" s="138"/>
      <c r="G3182" s="138" t="s">
        <v>200</v>
      </c>
      <c r="H3182" s="138">
        <v>3</v>
      </c>
      <c r="I3182" s="138" t="s">
        <v>195</v>
      </c>
      <c r="J3182" s="138">
        <v>2040</v>
      </c>
      <c r="K3182" s="139">
        <v>900</v>
      </c>
    </row>
    <row r="3183" spans="1:11" x14ac:dyDescent="0.25">
      <c r="A3183" s="138" t="s">
        <v>1592</v>
      </c>
      <c r="B3183" s="138" t="s">
        <v>1593</v>
      </c>
      <c r="C3183" s="138" t="s">
        <v>196</v>
      </c>
      <c r="D3183" s="138" t="s">
        <v>1579</v>
      </c>
      <c r="E3183" s="138" t="s">
        <v>1360</v>
      </c>
      <c r="F3183" s="138"/>
      <c r="G3183" s="138" t="s">
        <v>200</v>
      </c>
      <c r="H3183" s="138">
        <v>3</v>
      </c>
      <c r="I3183" s="138" t="s">
        <v>195</v>
      </c>
      <c r="J3183" s="138">
        <v>2050</v>
      </c>
      <c r="K3183" s="139">
        <v>1200</v>
      </c>
    </row>
    <row r="3184" spans="1:11" x14ac:dyDescent="0.25">
      <c r="A3184" s="138" t="s">
        <v>1592</v>
      </c>
      <c r="B3184" s="138" t="s">
        <v>1593</v>
      </c>
      <c r="C3184" s="138" t="s">
        <v>196</v>
      </c>
      <c r="D3184" s="138" t="s">
        <v>1569</v>
      </c>
      <c r="E3184" s="138" t="s">
        <v>1222</v>
      </c>
      <c r="F3184" s="138"/>
      <c r="G3184" s="138"/>
      <c r="H3184" s="138"/>
      <c r="I3184" s="138" t="s">
        <v>195</v>
      </c>
      <c r="J3184" s="138">
        <v>2020</v>
      </c>
      <c r="K3184" s="139">
        <v>69</v>
      </c>
    </row>
    <row r="3185" spans="1:11" x14ac:dyDescent="0.25">
      <c r="A3185" s="138" t="s">
        <v>1592</v>
      </c>
      <c r="B3185" s="138" t="s">
        <v>1593</v>
      </c>
      <c r="C3185" s="138" t="s">
        <v>196</v>
      </c>
      <c r="D3185" s="138" t="s">
        <v>1569</v>
      </c>
      <c r="E3185" s="138" t="s">
        <v>1222</v>
      </c>
      <c r="F3185" s="138"/>
      <c r="G3185" s="138"/>
      <c r="H3185" s="138"/>
      <c r="I3185" s="138" t="s">
        <v>195</v>
      </c>
      <c r="J3185" s="138">
        <v>2025</v>
      </c>
      <c r="K3185" s="139">
        <v>69</v>
      </c>
    </row>
    <row r="3186" spans="1:11" x14ac:dyDescent="0.25">
      <c r="A3186" s="138" t="s">
        <v>1592</v>
      </c>
      <c r="B3186" s="138" t="s">
        <v>1593</v>
      </c>
      <c r="C3186" s="138" t="s">
        <v>196</v>
      </c>
      <c r="D3186" s="138" t="s">
        <v>1569</v>
      </c>
      <c r="E3186" s="138" t="s">
        <v>1222</v>
      </c>
      <c r="F3186" s="138"/>
      <c r="G3186" s="138"/>
      <c r="H3186" s="138"/>
      <c r="I3186" s="138" t="s">
        <v>195</v>
      </c>
      <c r="J3186" s="138">
        <v>2030</v>
      </c>
      <c r="K3186" s="139">
        <v>138</v>
      </c>
    </row>
    <row r="3187" spans="1:11" x14ac:dyDescent="0.25">
      <c r="A3187" s="138" t="s">
        <v>1592</v>
      </c>
      <c r="B3187" s="138" t="s">
        <v>1593</v>
      </c>
      <c r="C3187" s="138" t="s">
        <v>196</v>
      </c>
      <c r="D3187" s="138" t="s">
        <v>1569</v>
      </c>
      <c r="E3187" s="138" t="s">
        <v>1222</v>
      </c>
      <c r="F3187" s="138"/>
      <c r="G3187" s="138"/>
      <c r="H3187" s="138"/>
      <c r="I3187" s="138" t="s">
        <v>195</v>
      </c>
      <c r="J3187" s="138">
        <v>2040</v>
      </c>
      <c r="K3187" s="139">
        <v>207</v>
      </c>
    </row>
    <row r="3188" spans="1:11" x14ac:dyDescent="0.25">
      <c r="A3188" s="138" t="s">
        <v>1592</v>
      </c>
      <c r="B3188" s="138" t="s">
        <v>1593</v>
      </c>
      <c r="C3188" s="138" t="s">
        <v>196</v>
      </c>
      <c r="D3188" s="138" t="s">
        <v>1569</v>
      </c>
      <c r="E3188" s="138" t="s">
        <v>1222</v>
      </c>
      <c r="F3188" s="138"/>
      <c r="G3188" s="138"/>
      <c r="H3188" s="138"/>
      <c r="I3188" s="138" t="s">
        <v>195</v>
      </c>
      <c r="J3188" s="138">
        <v>2050</v>
      </c>
      <c r="K3188" s="139">
        <v>276</v>
      </c>
    </row>
    <row r="3189" spans="1:11" x14ac:dyDescent="0.25">
      <c r="A3189" s="138" t="s">
        <v>1592</v>
      </c>
      <c r="B3189" s="138" t="s">
        <v>1593</v>
      </c>
      <c r="C3189" s="138" t="s">
        <v>196</v>
      </c>
      <c r="D3189" s="138" t="s">
        <v>1604</v>
      </c>
      <c r="E3189" s="138" t="s">
        <v>1595</v>
      </c>
      <c r="F3189" s="138"/>
      <c r="G3189" s="138" t="s">
        <v>239</v>
      </c>
      <c r="H3189" s="138"/>
      <c r="I3189" s="138" t="s">
        <v>990</v>
      </c>
      <c r="J3189" s="138">
        <v>2020</v>
      </c>
      <c r="K3189" s="139">
        <v>1</v>
      </c>
    </row>
    <row r="3190" spans="1:11" x14ac:dyDescent="0.25">
      <c r="A3190" s="138" t="s">
        <v>1592</v>
      </c>
      <c r="B3190" s="138" t="s">
        <v>1593</v>
      </c>
      <c r="C3190" s="138" t="s">
        <v>196</v>
      </c>
      <c r="D3190" s="138" t="s">
        <v>1604</v>
      </c>
      <c r="E3190" s="138" t="s">
        <v>1595</v>
      </c>
      <c r="F3190" s="138"/>
      <c r="G3190" s="138" t="s">
        <v>239</v>
      </c>
      <c r="H3190" s="138"/>
      <c r="I3190" s="138" t="s">
        <v>990</v>
      </c>
      <c r="J3190" s="138">
        <v>2050</v>
      </c>
      <c r="K3190" s="139">
        <v>1</v>
      </c>
    </row>
    <row r="3191" spans="1:11" x14ac:dyDescent="0.25">
      <c r="A3191" s="138" t="s">
        <v>1592</v>
      </c>
      <c r="B3191" s="138" t="s">
        <v>1593</v>
      </c>
      <c r="C3191" s="138" t="s">
        <v>196</v>
      </c>
      <c r="D3191" s="138" t="s">
        <v>1604</v>
      </c>
      <c r="E3191" s="138" t="s">
        <v>1595</v>
      </c>
      <c r="F3191" s="138"/>
      <c r="G3191" s="138" t="s">
        <v>239</v>
      </c>
      <c r="H3191" s="138"/>
      <c r="I3191" s="138" t="s">
        <v>991</v>
      </c>
      <c r="J3191" s="138">
        <v>2020</v>
      </c>
      <c r="K3191" s="139">
        <v>1.1000000000000001</v>
      </c>
    </row>
    <row r="3192" spans="1:11" x14ac:dyDescent="0.25">
      <c r="A3192" s="138" t="s">
        <v>1592</v>
      </c>
      <c r="B3192" s="138" t="s">
        <v>1593</v>
      </c>
      <c r="C3192" s="138" t="s">
        <v>196</v>
      </c>
      <c r="D3192" s="138" t="s">
        <v>1604</v>
      </c>
      <c r="E3192" s="138" t="s">
        <v>1595</v>
      </c>
      <c r="F3192" s="138"/>
      <c r="G3192" s="138" t="s">
        <v>239</v>
      </c>
      <c r="H3192" s="138"/>
      <c r="I3192" s="138" t="s">
        <v>991</v>
      </c>
      <c r="J3192" s="138">
        <v>2050</v>
      </c>
      <c r="K3192" s="139">
        <v>1.1000000000000001</v>
      </c>
    </row>
    <row r="3193" spans="1:11" x14ac:dyDescent="0.25">
      <c r="A3193" s="138" t="s">
        <v>1592</v>
      </c>
      <c r="B3193" s="138" t="s">
        <v>1593</v>
      </c>
      <c r="C3193" s="138" t="s">
        <v>196</v>
      </c>
      <c r="D3193" s="138" t="s">
        <v>1604</v>
      </c>
      <c r="E3193" s="138" t="s">
        <v>1595</v>
      </c>
      <c r="F3193" s="138"/>
      <c r="G3193" s="138" t="s">
        <v>239</v>
      </c>
      <c r="H3193" s="138"/>
      <c r="I3193" s="138" t="s">
        <v>195</v>
      </c>
      <c r="J3193" s="138">
        <v>2020</v>
      </c>
      <c r="K3193" s="139">
        <v>0.55000000000000004</v>
      </c>
    </row>
    <row r="3194" spans="1:11" x14ac:dyDescent="0.25">
      <c r="A3194" s="138" t="s">
        <v>1592</v>
      </c>
      <c r="B3194" s="138" t="s">
        <v>1593</v>
      </c>
      <c r="C3194" s="138" t="s">
        <v>196</v>
      </c>
      <c r="D3194" s="138" t="s">
        <v>1604</v>
      </c>
      <c r="E3194" s="138" t="s">
        <v>1595</v>
      </c>
      <c r="F3194" s="138"/>
      <c r="G3194" s="138" t="s">
        <v>239</v>
      </c>
      <c r="H3194" s="138"/>
      <c r="I3194" s="138" t="s">
        <v>195</v>
      </c>
      <c r="J3194" s="138">
        <v>2025</v>
      </c>
      <c r="K3194" s="139">
        <v>0.55000000000000004</v>
      </c>
    </row>
    <row r="3195" spans="1:11" x14ac:dyDescent="0.25">
      <c r="A3195" s="138" t="s">
        <v>1592</v>
      </c>
      <c r="B3195" s="138" t="s">
        <v>1593</v>
      </c>
      <c r="C3195" s="138" t="s">
        <v>196</v>
      </c>
      <c r="D3195" s="138" t="s">
        <v>1604</v>
      </c>
      <c r="E3195" s="138" t="s">
        <v>1595</v>
      </c>
      <c r="F3195" s="138"/>
      <c r="G3195" s="138" t="s">
        <v>239</v>
      </c>
      <c r="H3195" s="138"/>
      <c r="I3195" s="138" t="s">
        <v>195</v>
      </c>
      <c r="J3195" s="138">
        <v>2030</v>
      </c>
      <c r="K3195" s="139">
        <v>0.55000000000000004</v>
      </c>
    </row>
    <row r="3196" spans="1:11" x14ac:dyDescent="0.25">
      <c r="A3196" s="138" t="s">
        <v>1592</v>
      </c>
      <c r="B3196" s="138" t="s">
        <v>1593</v>
      </c>
      <c r="C3196" s="138" t="s">
        <v>196</v>
      </c>
      <c r="D3196" s="138" t="s">
        <v>1604</v>
      </c>
      <c r="E3196" s="138" t="s">
        <v>1595</v>
      </c>
      <c r="F3196" s="138"/>
      <c r="G3196" s="138" t="s">
        <v>239</v>
      </c>
      <c r="H3196" s="138"/>
      <c r="I3196" s="138" t="s">
        <v>195</v>
      </c>
      <c r="J3196" s="138">
        <v>2040</v>
      </c>
      <c r="K3196" s="139">
        <v>0.55000000000000004</v>
      </c>
    </row>
    <row r="3197" spans="1:11" x14ac:dyDescent="0.25">
      <c r="A3197" s="138" t="s">
        <v>1592</v>
      </c>
      <c r="B3197" s="138" t="s">
        <v>1593</v>
      </c>
      <c r="C3197" s="138" t="s">
        <v>196</v>
      </c>
      <c r="D3197" s="138" t="s">
        <v>1604</v>
      </c>
      <c r="E3197" s="138" t="s">
        <v>1595</v>
      </c>
      <c r="F3197" s="138"/>
      <c r="G3197" s="138" t="s">
        <v>239</v>
      </c>
      <c r="H3197" s="138"/>
      <c r="I3197" s="138" t="s">
        <v>195</v>
      </c>
      <c r="J3197" s="138">
        <v>2050</v>
      </c>
      <c r="K3197" s="139">
        <v>0.55000000000000004</v>
      </c>
    </row>
    <row r="3198" spans="1:11" x14ac:dyDescent="0.25">
      <c r="A3198" s="138" t="s">
        <v>1592</v>
      </c>
      <c r="B3198" s="138" t="s">
        <v>1593</v>
      </c>
      <c r="C3198" s="138" t="s">
        <v>234</v>
      </c>
      <c r="D3198" s="138" t="s">
        <v>1366</v>
      </c>
      <c r="E3198" s="138" t="s">
        <v>1206</v>
      </c>
      <c r="F3198" s="138"/>
      <c r="G3198" s="138"/>
      <c r="H3198" s="138"/>
      <c r="I3198" s="138" t="s">
        <v>195</v>
      </c>
      <c r="J3198" s="138">
        <v>2020</v>
      </c>
      <c r="K3198" s="139">
        <v>25</v>
      </c>
    </row>
    <row r="3199" spans="1:11" x14ac:dyDescent="0.25">
      <c r="A3199" s="138" t="s">
        <v>1592</v>
      </c>
      <c r="B3199" s="138" t="s">
        <v>1593</v>
      </c>
      <c r="C3199" s="138" t="s">
        <v>234</v>
      </c>
      <c r="D3199" s="138" t="s">
        <v>1366</v>
      </c>
      <c r="E3199" s="138" t="s">
        <v>1206</v>
      </c>
      <c r="F3199" s="138"/>
      <c r="G3199" s="138"/>
      <c r="H3199" s="138"/>
      <c r="I3199" s="138" t="s">
        <v>195</v>
      </c>
      <c r="J3199" s="138">
        <v>2025</v>
      </c>
      <c r="K3199" s="139">
        <v>25</v>
      </c>
    </row>
    <row r="3200" spans="1:11" x14ac:dyDescent="0.25">
      <c r="A3200" s="138" t="s">
        <v>1592</v>
      </c>
      <c r="B3200" s="138" t="s">
        <v>1593</v>
      </c>
      <c r="C3200" s="138" t="s">
        <v>234</v>
      </c>
      <c r="D3200" s="138" t="s">
        <v>1366</v>
      </c>
      <c r="E3200" s="138" t="s">
        <v>1206</v>
      </c>
      <c r="F3200" s="138"/>
      <c r="G3200" s="138"/>
      <c r="H3200" s="138"/>
      <c r="I3200" s="138" t="s">
        <v>195</v>
      </c>
      <c r="J3200" s="138">
        <v>2030</v>
      </c>
      <c r="K3200" s="139">
        <v>25</v>
      </c>
    </row>
    <row r="3201" spans="1:11" x14ac:dyDescent="0.25">
      <c r="A3201" s="138" t="s">
        <v>1592</v>
      </c>
      <c r="B3201" s="138" t="s">
        <v>1593</v>
      </c>
      <c r="C3201" s="138" t="s">
        <v>234</v>
      </c>
      <c r="D3201" s="138" t="s">
        <v>1366</v>
      </c>
      <c r="E3201" s="138" t="s">
        <v>1206</v>
      </c>
      <c r="F3201" s="138"/>
      <c r="G3201" s="138"/>
      <c r="H3201" s="138"/>
      <c r="I3201" s="138" t="s">
        <v>195</v>
      </c>
      <c r="J3201" s="138">
        <v>2040</v>
      </c>
      <c r="K3201" s="139">
        <v>25</v>
      </c>
    </row>
    <row r="3202" spans="1:11" x14ac:dyDescent="0.25">
      <c r="A3202" s="138" t="s">
        <v>1592</v>
      </c>
      <c r="B3202" s="138" t="s">
        <v>1593</v>
      </c>
      <c r="C3202" s="138" t="s">
        <v>234</v>
      </c>
      <c r="D3202" s="138" t="s">
        <v>1366</v>
      </c>
      <c r="E3202" s="138" t="s">
        <v>1206</v>
      </c>
      <c r="F3202" s="138"/>
      <c r="G3202" s="138"/>
      <c r="H3202" s="138"/>
      <c r="I3202" s="138" t="s">
        <v>195</v>
      </c>
      <c r="J3202" s="138">
        <v>2050</v>
      </c>
      <c r="K3202" s="139">
        <v>25</v>
      </c>
    </row>
    <row r="3203" spans="1:11" x14ac:dyDescent="0.25">
      <c r="A3203" s="138" t="s">
        <v>1592</v>
      </c>
      <c r="B3203" s="138" t="s">
        <v>1593</v>
      </c>
      <c r="C3203" s="138" t="s">
        <v>234</v>
      </c>
      <c r="D3203" s="138" t="s">
        <v>1460</v>
      </c>
      <c r="E3203" s="138" t="s">
        <v>1206</v>
      </c>
      <c r="F3203" s="138"/>
      <c r="G3203" s="138"/>
      <c r="H3203" s="138"/>
      <c r="I3203" s="138" t="s">
        <v>195</v>
      </c>
      <c r="J3203" s="138">
        <v>2020</v>
      </c>
      <c r="K3203" s="139">
        <v>75</v>
      </c>
    </row>
    <row r="3204" spans="1:11" x14ac:dyDescent="0.25">
      <c r="A3204" s="138" t="s">
        <v>1592</v>
      </c>
      <c r="B3204" s="138" t="s">
        <v>1593</v>
      </c>
      <c r="C3204" s="138" t="s">
        <v>234</v>
      </c>
      <c r="D3204" s="138" t="s">
        <v>1460</v>
      </c>
      <c r="E3204" s="138" t="s">
        <v>1206</v>
      </c>
      <c r="F3204" s="138"/>
      <c r="G3204" s="138"/>
      <c r="H3204" s="138"/>
      <c r="I3204" s="138" t="s">
        <v>195</v>
      </c>
      <c r="J3204" s="138">
        <v>2025</v>
      </c>
      <c r="K3204" s="139">
        <v>75</v>
      </c>
    </row>
    <row r="3205" spans="1:11" x14ac:dyDescent="0.25">
      <c r="A3205" s="138" t="s">
        <v>1592</v>
      </c>
      <c r="B3205" s="138" t="s">
        <v>1593</v>
      </c>
      <c r="C3205" s="138" t="s">
        <v>234</v>
      </c>
      <c r="D3205" s="138" t="s">
        <v>1460</v>
      </c>
      <c r="E3205" s="138" t="s">
        <v>1206</v>
      </c>
      <c r="F3205" s="138"/>
      <c r="G3205" s="138"/>
      <c r="H3205" s="138"/>
      <c r="I3205" s="138" t="s">
        <v>195</v>
      </c>
      <c r="J3205" s="138">
        <v>2030</v>
      </c>
      <c r="K3205" s="139">
        <v>75</v>
      </c>
    </row>
    <row r="3206" spans="1:11" x14ac:dyDescent="0.25">
      <c r="A3206" s="138" t="s">
        <v>1592</v>
      </c>
      <c r="B3206" s="138" t="s">
        <v>1593</v>
      </c>
      <c r="C3206" s="138" t="s">
        <v>234</v>
      </c>
      <c r="D3206" s="138" t="s">
        <v>1460</v>
      </c>
      <c r="E3206" s="138" t="s">
        <v>1206</v>
      </c>
      <c r="F3206" s="138"/>
      <c r="G3206" s="138"/>
      <c r="H3206" s="138"/>
      <c r="I3206" s="138" t="s">
        <v>195</v>
      </c>
      <c r="J3206" s="138">
        <v>2040</v>
      </c>
      <c r="K3206" s="139">
        <v>75</v>
      </c>
    </row>
    <row r="3207" spans="1:11" x14ac:dyDescent="0.25">
      <c r="A3207" s="138" t="s">
        <v>1592</v>
      </c>
      <c r="B3207" s="138" t="s">
        <v>1593</v>
      </c>
      <c r="C3207" s="138" t="s">
        <v>234</v>
      </c>
      <c r="D3207" s="138" t="s">
        <v>1460</v>
      </c>
      <c r="E3207" s="138" t="s">
        <v>1206</v>
      </c>
      <c r="F3207" s="138"/>
      <c r="G3207" s="138"/>
      <c r="H3207" s="138"/>
      <c r="I3207" s="138" t="s">
        <v>195</v>
      </c>
      <c r="J3207" s="138">
        <v>2050</v>
      </c>
      <c r="K3207" s="139">
        <v>75</v>
      </c>
    </row>
    <row r="3208" spans="1:11" x14ac:dyDescent="0.25">
      <c r="A3208" s="138" t="s">
        <v>1592</v>
      </c>
      <c r="B3208" s="138" t="s">
        <v>1593</v>
      </c>
      <c r="C3208" s="138" t="s">
        <v>234</v>
      </c>
      <c r="D3208" s="138" t="s">
        <v>1605</v>
      </c>
      <c r="E3208" s="138" t="s">
        <v>1606</v>
      </c>
      <c r="F3208" s="138"/>
      <c r="G3208" s="138" t="s">
        <v>381</v>
      </c>
      <c r="H3208" s="138">
        <v>1</v>
      </c>
      <c r="I3208" s="138" t="s">
        <v>195</v>
      </c>
      <c r="J3208" s="138">
        <v>2020</v>
      </c>
      <c r="K3208" s="139">
        <v>39</v>
      </c>
    </row>
    <row r="3209" spans="1:11" x14ac:dyDescent="0.25">
      <c r="A3209" s="138" t="s">
        <v>1592</v>
      </c>
      <c r="B3209" s="138" t="s">
        <v>1593</v>
      </c>
      <c r="C3209" s="138" t="s">
        <v>234</v>
      </c>
      <c r="D3209" s="138" t="s">
        <v>1605</v>
      </c>
      <c r="E3209" s="138" t="s">
        <v>1606</v>
      </c>
      <c r="F3209" s="138"/>
      <c r="G3209" s="138" t="s">
        <v>381</v>
      </c>
      <c r="H3209" s="138">
        <v>1</v>
      </c>
      <c r="I3209" s="138" t="s">
        <v>195</v>
      </c>
      <c r="J3209" s="138">
        <v>2025</v>
      </c>
      <c r="K3209" s="139">
        <v>39</v>
      </c>
    </row>
    <row r="3210" spans="1:11" x14ac:dyDescent="0.25">
      <c r="A3210" s="138" t="s">
        <v>1592</v>
      </c>
      <c r="B3210" s="138" t="s">
        <v>1593</v>
      </c>
      <c r="C3210" s="138" t="s">
        <v>234</v>
      </c>
      <c r="D3210" s="138" t="s">
        <v>1605</v>
      </c>
      <c r="E3210" s="138" t="s">
        <v>1606</v>
      </c>
      <c r="F3210" s="138"/>
      <c r="G3210" s="138" t="s">
        <v>381</v>
      </c>
      <c r="H3210" s="138">
        <v>1</v>
      </c>
      <c r="I3210" s="138" t="s">
        <v>195</v>
      </c>
      <c r="J3210" s="138">
        <v>2030</v>
      </c>
      <c r="K3210" s="139">
        <v>30</v>
      </c>
    </row>
    <row r="3211" spans="1:11" x14ac:dyDescent="0.25">
      <c r="A3211" s="138" t="s">
        <v>1592</v>
      </c>
      <c r="B3211" s="138" t="s">
        <v>1593</v>
      </c>
      <c r="C3211" s="138" t="s">
        <v>234</v>
      </c>
      <c r="D3211" s="138" t="s">
        <v>1605</v>
      </c>
      <c r="E3211" s="138" t="s">
        <v>1606</v>
      </c>
      <c r="F3211" s="138"/>
      <c r="G3211" s="138" t="s">
        <v>381</v>
      </c>
      <c r="H3211" s="138">
        <v>1</v>
      </c>
      <c r="I3211" s="138" t="s">
        <v>195</v>
      </c>
      <c r="J3211" s="138">
        <v>2040</v>
      </c>
      <c r="K3211" s="139">
        <v>30</v>
      </c>
    </row>
    <row r="3212" spans="1:11" x14ac:dyDescent="0.25">
      <c r="A3212" s="138" t="s">
        <v>1592</v>
      </c>
      <c r="B3212" s="138" t="s">
        <v>1593</v>
      </c>
      <c r="C3212" s="138" t="s">
        <v>234</v>
      </c>
      <c r="D3212" s="138" t="s">
        <v>1605</v>
      </c>
      <c r="E3212" s="138" t="s">
        <v>1606</v>
      </c>
      <c r="F3212" s="138"/>
      <c r="G3212" s="138" t="s">
        <v>381</v>
      </c>
      <c r="H3212" s="138">
        <v>1</v>
      </c>
      <c r="I3212" s="138" t="s">
        <v>195</v>
      </c>
      <c r="J3212" s="138">
        <v>2050</v>
      </c>
      <c r="K3212" s="139">
        <v>26</v>
      </c>
    </row>
    <row r="3213" spans="1:11" x14ac:dyDescent="0.25">
      <c r="A3213" s="138" t="s">
        <v>1592</v>
      </c>
      <c r="B3213" s="138" t="s">
        <v>1593</v>
      </c>
      <c r="C3213" s="138" t="s">
        <v>234</v>
      </c>
      <c r="D3213" s="138" t="s">
        <v>1582</v>
      </c>
      <c r="E3213" s="138" t="s">
        <v>1538</v>
      </c>
      <c r="F3213" s="138"/>
      <c r="G3213" s="138" t="s">
        <v>380</v>
      </c>
      <c r="H3213" s="138">
        <v>1</v>
      </c>
      <c r="I3213" s="138" t="s">
        <v>990</v>
      </c>
      <c r="J3213" s="138">
        <v>2020</v>
      </c>
      <c r="K3213" s="139">
        <v>0.5</v>
      </c>
    </row>
    <row r="3214" spans="1:11" x14ac:dyDescent="0.25">
      <c r="A3214" s="138" t="s">
        <v>1592</v>
      </c>
      <c r="B3214" s="138" t="s">
        <v>1593</v>
      </c>
      <c r="C3214" s="138" t="s">
        <v>234</v>
      </c>
      <c r="D3214" s="138" t="s">
        <v>1582</v>
      </c>
      <c r="E3214" s="138" t="s">
        <v>1538</v>
      </c>
      <c r="F3214" s="138"/>
      <c r="G3214" s="138" t="s">
        <v>380</v>
      </c>
      <c r="H3214" s="138">
        <v>1</v>
      </c>
      <c r="I3214" s="138" t="s">
        <v>990</v>
      </c>
      <c r="J3214" s="138">
        <v>2050</v>
      </c>
      <c r="K3214" s="139">
        <v>0.5</v>
      </c>
    </row>
    <row r="3215" spans="1:11" x14ac:dyDescent="0.25">
      <c r="A3215" s="138" t="s">
        <v>1592</v>
      </c>
      <c r="B3215" s="138" t="s">
        <v>1593</v>
      </c>
      <c r="C3215" s="138" t="s">
        <v>234</v>
      </c>
      <c r="D3215" s="138" t="s">
        <v>1582</v>
      </c>
      <c r="E3215" s="138" t="s">
        <v>1538</v>
      </c>
      <c r="F3215" s="138"/>
      <c r="G3215" s="138" t="s">
        <v>380</v>
      </c>
      <c r="H3215" s="138">
        <v>1</v>
      </c>
      <c r="I3215" s="138" t="s">
        <v>991</v>
      </c>
      <c r="J3215" s="138">
        <v>2020</v>
      </c>
      <c r="K3215" s="139">
        <v>1.5</v>
      </c>
    </row>
    <row r="3216" spans="1:11" x14ac:dyDescent="0.25">
      <c r="A3216" s="138" t="s">
        <v>1592</v>
      </c>
      <c r="B3216" s="138" t="s">
        <v>1593</v>
      </c>
      <c r="C3216" s="138" t="s">
        <v>234</v>
      </c>
      <c r="D3216" s="138" t="s">
        <v>1582</v>
      </c>
      <c r="E3216" s="138" t="s">
        <v>1538</v>
      </c>
      <c r="F3216" s="138"/>
      <c r="G3216" s="138" t="s">
        <v>380</v>
      </c>
      <c r="H3216" s="138">
        <v>1</v>
      </c>
      <c r="I3216" s="138" t="s">
        <v>991</v>
      </c>
      <c r="J3216" s="138">
        <v>2050</v>
      </c>
      <c r="K3216" s="139">
        <v>1.5</v>
      </c>
    </row>
    <row r="3217" spans="1:11" x14ac:dyDescent="0.25">
      <c r="A3217" s="138" t="s">
        <v>1592</v>
      </c>
      <c r="B3217" s="138" t="s">
        <v>1593</v>
      </c>
      <c r="C3217" s="138" t="s">
        <v>234</v>
      </c>
      <c r="D3217" s="138" t="s">
        <v>1582</v>
      </c>
      <c r="E3217" s="138" t="s">
        <v>1538</v>
      </c>
      <c r="F3217" s="138"/>
      <c r="G3217" s="138" t="s">
        <v>380</v>
      </c>
      <c r="H3217" s="138">
        <v>1</v>
      </c>
      <c r="I3217" s="138" t="s">
        <v>195</v>
      </c>
      <c r="J3217" s="138">
        <v>2020</v>
      </c>
      <c r="K3217" s="139">
        <v>1.35</v>
      </c>
    </row>
    <row r="3218" spans="1:11" x14ac:dyDescent="0.25">
      <c r="A3218" s="138" t="s">
        <v>1592</v>
      </c>
      <c r="B3218" s="138" t="s">
        <v>1593</v>
      </c>
      <c r="C3218" s="138" t="s">
        <v>234</v>
      </c>
      <c r="D3218" s="138" t="s">
        <v>1582</v>
      </c>
      <c r="E3218" s="138" t="s">
        <v>1538</v>
      </c>
      <c r="F3218" s="138"/>
      <c r="G3218" s="138" t="s">
        <v>380</v>
      </c>
      <c r="H3218" s="138">
        <v>1</v>
      </c>
      <c r="I3218" s="138" t="s">
        <v>195</v>
      </c>
      <c r="J3218" s="138">
        <v>2025</v>
      </c>
      <c r="K3218" s="139">
        <v>1.35</v>
      </c>
    </row>
    <row r="3219" spans="1:11" x14ac:dyDescent="0.25">
      <c r="A3219" s="138" t="s">
        <v>1592</v>
      </c>
      <c r="B3219" s="138" t="s">
        <v>1593</v>
      </c>
      <c r="C3219" s="138" t="s">
        <v>234</v>
      </c>
      <c r="D3219" s="138" t="s">
        <v>1582</v>
      </c>
      <c r="E3219" s="138" t="s">
        <v>1538</v>
      </c>
      <c r="F3219" s="138"/>
      <c r="G3219" s="138" t="s">
        <v>380</v>
      </c>
      <c r="H3219" s="138">
        <v>1</v>
      </c>
      <c r="I3219" s="138" t="s">
        <v>195</v>
      </c>
      <c r="J3219" s="138">
        <v>2030</v>
      </c>
      <c r="K3219" s="139">
        <v>1.0900000000000001</v>
      </c>
    </row>
    <row r="3220" spans="1:11" x14ac:dyDescent="0.25">
      <c r="A3220" s="138" t="s">
        <v>1592</v>
      </c>
      <c r="B3220" s="138" t="s">
        <v>1593</v>
      </c>
      <c r="C3220" s="138" t="s">
        <v>234</v>
      </c>
      <c r="D3220" s="138" t="s">
        <v>1582</v>
      </c>
      <c r="E3220" s="138" t="s">
        <v>1538</v>
      </c>
      <c r="F3220" s="138"/>
      <c r="G3220" s="138" t="s">
        <v>380</v>
      </c>
      <c r="H3220" s="138">
        <v>1</v>
      </c>
      <c r="I3220" s="138" t="s">
        <v>195</v>
      </c>
      <c r="J3220" s="138">
        <v>2040</v>
      </c>
      <c r="K3220" s="139">
        <v>0.96</v>
      </c>
    </row>
    <row r="3221" spans="1:11" x14ac:dyDescent="0.25">
      <c r="A3221" s="138" t="s">
        <v>1592</v>
      </c>
      <c r="B3221" s="138" t="s">
        <v>1593</v>
      </c>
      <c r="C3221" s="138" t="s">
        <v>234</v>
      </c>
      <c r="D3221" s="138" t="s">
        <v>1582</v>
      </c>
      <c r="E3221" s="138" t="s">
        <v>1538</v>
      </c>
      <c r="F3221" s="138"/>
      <c r="G3221" s="138" t="s">
        <v>380</v>
      </c>
      <c r="H3221" s="138">
        <v>1</v>
      </c>
      <c r="I3221" s="138" t="s">
        <v>195</v>
      </c>
      <c r="J3221" s="138">
        <v>2050</v>
      </c>
      <c r="K3221" s="139">
        <v>0.87</v>
      </c>
    </row>
    <row r="3222" spans="1:11" x14ac:dyDescent="0.25">
      <c r="A3222" s="138" t="s">
        <v>1592</v>
      </c>
      <c r="B3222" s="138" t="s">
        <v>1593</v>
      </c>
      <c r="C3222" s="138" t="s">
        <v>234</v>
      </c>
      <c r="D3222" s="138" t="s">
        <v>1607</v>
      </c>
      <c r="E3222" s="138" t="s">
        <v>1541</v>
      </c>
      <c r="F3222" s="138"/>
      <c r="G3222" s="138"/>
      <c r="H3222" s="138"/>
      <c r="I3222" s="138" t="s">
        <v>195</v>
      </c>
      <c r="J3222" s="138">
        <v>2020</v>
      </c>
      <c r="K3222" s="139">
        <v>0</v>
      </c>
    </row>
    <row r="3223" spans="1:11" x14ac:dyDescent="0.25">
      <c r="A3223" s="138" t="s">
        <v>1592</v>
      </c>
      <c r="B3223" s="138" t="s">
        <v>1593</v>
      </c>
      <c r="C3223" s="138" t="s">
        <v>234</v>
      </c>
      <c r="D3223" s="138" t="s">
        <v>1607</v>
      </c>
      <c r="E3223" s="138" t="s">
        <v>1541</v>
      </c>
      <c r="F3223" s="138"/>
      <c r="G3223" s="138"/>
      <c r="H3223" s="138"/>
      <c r="I3223" s="138" t="s">
        <v>195</v>
      </c>
      <c r="J3223" s="138">
        <v>2025</v>
      </c>
      <c r="K3223" s="139">
        <v>0</v>
      </c>
    </row>
    <row r="3224" spans="1:11" x14ac:dyDescent="0.25">
      <c r="A3224" s="138" t="s">
        <v>1592</v>
      </c>
      <c r="B3224" s="138" t="s">
        <v>1593</v>
      </c>
      <c r="C3224" s="138" t="s">
        <v>234</v>
      </c>
      <c r="D3224" s="138" t="s">
        <v>1607</v>
      </c>
      <c r="E3224" s="138" t="s">
        <v>1541</v>
      </c>
      <c r="F3224" s="138"/>
      <c r="G3224" s="138"/>
      <c r="H3224" s="138"/>
      <c r="I3224" s="138" t="s">
        <v>195</v>
      </c>
      <c r="J3224" s="138">
        <v>2030</v>
      </c>
      <c r="K3224" s="139">
        <v>0</v>
      </c>
    </row>
    <row r="3225" spans="1:11" x14ac:dyDescent="0.25">
      <c r="A3225" s="138" t="s">
        <v>1592</v>
      </c>
      <c r="B3225" s="138" t="s">
        <v>1593</v>
      </c>
      <c r="C3225" s="138" t="s">
        <v>234</v>
      </c>
      <c r="D3225" s="138" t="s">
        <v>1607</v>
      </c>
      <c r="E3225" s="138" t="s">
        <v>1541</v>
      </c>
      <c r="F3225" s="138"/>
      <c r="G3225" s="138"/>
      <c r="H3225" s="138"/>
      <c r="I3225" s="138" t="s">
        <v>195</v>
      </c>
      <c r="J3225" s="138">
        <v>2040</v>
      </c>
      <c r="K3225" s="139">
        <v>0</v>
      </c>
    </row>
    <row r="3226" spans="1:11" x14ac:dyDescent="0.25">
      <c r="A3226" s="138" t="s">
        <v>1592</v>
      </c>
      <c r="B3226" s="138" t="s">
        <v>1593</v>
      </c>
      <c r="C3226" s="138" t="s">
        <v>234</v>
      </c>
      <c r="D3226" s="138" t="s">
        <v>1607</v>
      </c>
      <c r="E3226" s="138" t="s">
        <v>1541</v>
      </c>
      <c r="F3226" s="138"/>
      <c r="G3226" s="138"/>
      <c r="H3226" s="138"/>
      <c r="I3226" s="138" t="s">
        <v>195</v>
      </c>
      <c r="J3226" s="138">
        <v>2050</v>
      </c>
      <c r="K3226" s="139">
        <v>0</v>
      </c>
    </row>
    <row r="3227" spans="1:11" x14ac:dyDescent="0.25">
      <c r="A3227" s="138" t="s">
        <v>1592</v>
      </c>
      <c r="B3227" s="138" t="s">
        <v>1593</v>
      </c>
      <c r="C3227" s="138" t="s">
        <v>234</v>
      </c>
      <c r="D3227" s="138" t="s">
        <v>1469</v>
      </c>
      <c r="E3227" s="138" t="s">
        <v>1470</v>
      </c>
      <c r="F3227" s="138"/>
      <c r="G3227" s="138" t="s">
        <v>428</v>
      </c>
      <c r="H3227" s="138"/>
      <c r="I3227" s="138" t="s">
        <v>195</v>
      </c>
      <c r="J3227" s="138">
        <v>2020</v>
      </c>
      <c r="K3227" s="139">
        <v>0</v>
      </c>
    </row>
    <row r="3228" spans="1:11" x14ac:dyDescent="0.25">
      <c r="A3228" s="138" t="s">
        <v>1592</v>
      </c>
      <c r="B3228" s="138" t="s">
        <v>1593</v>
      </c>
      <c r="C3228" s="138" t="s">
        <v>234</v>
      </c>
      <c r="D3228" s="138" t="s">
        <v>1469</v>
      </c>
      <c r="E3228" s="138" t="s">
        <v>1470</v>
      </c>
      <c r="F3228" s="138"/>
      <c r="G3228" s="138" t="s">
        <v>428</v>
      </c>
      <c r="H3228" s="138"/>
      <c r="I3228" s="138" t="s">
        <v>195</v>
      </c>
      <c r="J3228" s="138">
        <v>2025</v>
      </c>
      <c r="K3228" s="139">
        <v>0</v>
      </c>
    </row>
    <row r="3229" spans="1:11" x14ac:dyDescent="0.25">
      <c r="A3229" s="138" t="s">
        <v>1592</v>
      </c>
      <c r="B3229" s="138" t="s">
        <v>1593</v>
      </c>
      <c r="C3229" s="138" t="s">
        <v>234</v>
      </c>
      <c r="D3229" s="138" t="s">
        <v>1469</v>
      </c>
      <c r="E3229" s="138" t="s">
        <v>1470</v>
      </c>
      <c r="F3229" s="138"/>
      <c r="G3229" s="138" t="s">
        <v>428</v>
      </c>
      <c r="H3229" s="138"/>
      <c r="I3229" s="138" t="s">
        <v>195</v>
      </c>
      <c r="J3229" s="138">
        <v>2030</v>
      </c>
      <c r="K3229" s="139">
        <v>0</v>
      </c>
    </row>
    <row r="3230" spans="1:11" x14ac:dyDescent="0.25">
      <c r="A3230" s="138" t="s">
        <v>1592</v>
      </c>
      <c r="B3230" s="138" t="s">
        <v>1593</v>
      </c>
      <c r="C3230" s="138" t="s">
        <v>234</v>
      </c>
      <c r="D3230" s="138" t="s">
        <v>1469</v>
      </c>
      <c r="E3230" s="138" t="s">
        <v>1470</v>
      </c>
      <c r="F3230" s="138"/>
      <c r="G3230" s="138" t="s">
        <v>428</v>
      </c>
      <c r="H3230" s="138"/>
      <c r="I3230" s="138" t="s">
        <v>195</v>
      </c>
      <c r="J3230" s="138">
        <v>2040</v>
      </c>
      <c r="K3230" s="139">
        <v>0</v>
      </c>
    </row>
    <row r="3231" spans="1:11" x14ac:dyDescent="0.25">
      <c r="A3231" s="138" t="s">
        <v>1592</v>
      </c>
      <c r="B3231" s="138" t="s">
        <v>1593</v>
      </c>
      <c r="C3231" s="138" t="s">
        <v>234</v>
      </c>
      <c r="D3231" s="138" t="s">
        <v>1469</v>
      </c>
      <c r="E3231" s="138" t="s">
        <v>1470</v>
      </c>
      <c r="F3231" s="138"/>
      <c r="G3231" s="138" t="s">
        <v>428</v>
      </c>
      <c r="H3231" s="138"/>
      <c r="I3231" s="138" t="s">
        <v>195</v>
      </c>
      <c r="J3231" s="138">
        <v>2050</v>
      </c>
      <c r="K3231" s="139">
        <v>0</v>
      </c>
    </row>
    <row r="3232" spans="1:11" x14ac:dyDescent="0.25">
      <c r="A3232" s="138" t="s">
        <v>1592</v>
      </c>
      <c r="B3232" s="138" t="s">
        <v>1593</v>
      </c>
      <c r="C3232" s="138" t="s">
        <v>1377</v>
      </c>
      <c r="D3232" s="138" t="s">
        <v>1366</v>
      </c>
      <c r="E3232" s="138" t="s">
        <v>1206</v>
      </c>
      <c r="F3232" s="138"/>
      <c r="G3232" s="138"/>
      <c r="H3232" s="138"/>
      <c r="I3232" s="138" t="s">
        <v>195</v>
      </c>
      <c r="J3232" s="138">
        <v>2020</v>
      </c>
      <c r="K3232" s="139">
        <v>25</v>
      </c>
    </row>
    <row r="3233" spans="1:11" x14ac:dyDescent="0.25">
      <c r="A3233" s="138" t="s">
        <v>1592</v>
      </c>
      <c r="B3233" s="138" t="s">
        <v>1593</v>
      </c>
      <c r="C3233" s="138" t="s">
        <v>1377</v>
      </c>
      <c r="D3233" s="138" t="s">
        <v>1366</v>
      </c>
      <c r="E3233" s="138" t="s">
        <v>1206</v>
      </c>
      <c r="F3233" s="138"/>
      <c r="G3233" s="138"/>
      <c r="H3233" s="138"/>
      <c r="I3233" s="138" t="s">
        <v>195</v>
      </c>
      <c r="J3233" s="138">
        <v>2025</v>
      </c>
      <c r="K3233" s="139">
        <v>25</v>
      </c>
    </row>
    <row r="3234" spans="1:11" x14ac:dyDescent="0.25">
      <c r="A3234" s="138" t="s">
        <v>1592</v>
      </c>
      <c r="B3234" s="138" t="s">
        <v>1593</v>
      </c>
      <c r="C3234" s="138" t="s">
        <v>1377</v>
      </c>
      <c r="D3234" s="138" t="s">
        <v>1366</v>
      </c>
      <c r="E3234" s="138" t="s">
        <v>1206</v>
      </c>
      <c r="F3234" s="138"/>
      <c r="G3234" s="138"/>
      <c r="H3234" s="138"/>
      <c r="I3234" s="138" t="s">
        <v>195</v>
      </c>
      <c r="J3234" s="138">
        <v>2030</v>
      </c>
      <c r="K3234" s="139">
        <v>25</v>
      </c>
    </row>
    <row r="3235" spans="1:11" x14ac:dyDescent="0.25">
      <c r="A3235" s="138" t="s">
        <v>1592</v>
      </c>
      <c r="B3235" s="138" t="s">
        <v>1593</v>
      </c>
      <c r="C3235" s="138" t="s">
        <v>1377</v>
      </c>
      <c r="D3235" s="138" t="s">
        <v>1366</v>
      </c>
      <c r="E3235" s="138" t="s">
        <v>1206</v>
      </c>
      <c r="F3235" s="138"/>
      <c r="G3235" s="138"/>
      <c r="H3235" s="138"/>
      <c r="I3235" s="138" t="s">
        <v>195</v>
      </c>
      <c r="J3235" s="138">
        <v>2040</v>
      </c>
      <c r="K3235" s="139">
        <v>25</v>
      </c>
    </row>
    <row r="3236" spans="1:11" x14ac:dyDescent="0.25">
      <c r="A3236" s="138" t="s">
        <v>1592</v>
      </c>
      <c r="B3236" s="138" t="s">
        <v>1593</v>
      </c>
      <c r="C3236" s="138" t="s">
        <v>1377</v>
      </c>
      <c r="D3236" s="138" t="s">
        <v>1366</v>
      </c>
      <c r="E3236" s="138" t="s">
        <v>1206</v>
      </c>
      <c r="F3236" s="138"/>
      <c r="G3236" s="138"/>
      <c r="H3236" s="138"/>
      <c r="I3236" s="138" t="s">
        <v>195</v>
      </c>
      <c r="J3236" s="138">
        <v>2050</v>
      </c>
      <c r="K3236" s="139">
        <v>25</v>
      </c>
    </row>
    <row r="3237" spans="1:11" x14ac:dyDescent="0.25">
      <c r="A3237" s="138" t="s">
        <v>1592</v>
      </c>
      <c r="B3237" s="138" t="s">
        <v>1593</v>
      </c>
      <c r="C3237" s="138" t="s">
        <v>1377</v>
      </c>
      <c r="D3237" s="138" t="s">
        <v>1460</v>
      </c>
      <c r="E3237" s="138" t="s">
        <v>1206</v>
      </c>
      <c r="F3237" s="138"/>
      <c r="G3237" s="138"/>
      <c r="H3237" s="138"/>
      <c r="I3237" s="138" t="s">
        <v>195</v>
      </c>
      <c r="J3237" s="138">
        <v>2020</v>
      </c>
      <c r="K3237" s="139">
        <v>75</v>
      </c>
    </row>
    <row r="3238" spans="1:11" x14ac:dyDescent="0.25">
      <c r="A3238" s="138" t="s">
        <v>1592</v>
      </c>
      <c r="B3238" s="138" t="s">
        <v>1593</v>
      </c>
      <c r="C3238" s="138" t="s">
        <v>1377</v>
      </c>
      <c r="D3238" s="138" t="s">
        <v>1460</v>
      </c>
      <c r="E3238" s="138" t="s">
        <v>1206</v>
      </c>
      <c r="F3238" s="138"/>
      <c r="G3238" s="138"/>
      <c r="H3238" s="138"/>
      <c r="I3238" s="138" t="s">
        <v>195</v>
      </c>
      <c r="J3238" s="138">
        <v>2025</v>
      </c>
      <c r="K3238" s="139">
        <v>75</v>
      </c>
    </row>
    <row r="3239" spans="1:11" x14ac:dyDescent="0.25">
      <c r="A3239" s="138" t="s">
        <v>1592</v>
      </c>
      <c r="B3239" s="138" t="s">
        <v>1593</v>
      </c>
      <c r="C3239" s="138" t="s">
        <v>1377</v>
      </c>
      <c r="D3239" s="138" t="s">
        <v>1460</v>
      </c>
      <c r="E3239" s="138" t="s">
        <v>1206</v>
      </c>
      <c r="F3239" s="138"/>
      <c r="G3239" s="138"/>
      <c r="H3239" s="138"/>
      <c r="I3239" s="138" t="s">
        <v>195</v>
      </c>
      <c r="J3239" s="138">
        <v>2030</v>
      </c>
      <c r="K3239" s="139">
        <v>75</v>
      </c>
    </row>
    <row r="3240" spans="1:11" x14ac:dyDescent="0.25">
      <c r="A3240" s="138" t="s">
        <v>1592</v>
      </c>
      <c r="B3240" s="138" t="s">
        <v>1593</v>
      </c>
      <c r="C3240" s="138" t="s">
        <v>1377</v>
      </c>
      <c r="D3240" s="138" t="s">
        <v>1460</v>
      </c>
      <c r="E3240" s="138" t="s">
        <v>1206</v>
      </c>
      <c r="F3240" s="138"/>
      <c r="G3240" s="138"/>
      <c r="H3240" s="138"/>
      <c r="I3240" s="138" t="s">
        <v>195</v>
      </c>
      <c r="J3240" s="138">
        <v>2040</v>
      </c>
      <c r="K3240" s="139">
        <v>75</v>
      </c>
    </row>
    <row r="3241" spans="1:11" x14ac:dyDescent="0.25">
      <c r="A3241" s="138" t="s">
        <v>1592</v>
      </c>
      <c r="B3241" s="138" t="s">
        <v>1593</v>
      </c>
      <c r="C3241" s="138" t="s">
        <v>1377</v>
      </c>
      <c r="D3241" s="138" t="s">
        <v>1460</v>
      </c>
      <c r="E3241" s="138" t="s">
        <v>1206</v>
      </c>
      <c r="F3241" s="138"/>
      <c r="G3241" s="138"/>
      <c r="H3241" s="138"/>
      <c r="I3241" s="138" t="s">
        <v>195</v>
      </c>
      <c r="J3241" s="138">
        <v>2050</v>
      </c>
      <c r="K3241" s="139">
        <v>75</v>
      </c>
    </row>
    <row r="3242" spans="1:11" x14ac:dyDescent="0.25">
      <c r="A3242" s="138" t="s">
        <v>1592</v>
      </c>
      <c r="B3242" s="138" t="s">
        <v>1593</v>
      </c>
      <c r="C3242" s="138" t="s">
        <v>1377</v>
      </c>
      <c r="D3242" s="138" t="s">
        <v>1588</v>
      </c>
      <c r="E3242" s="138" t="s">
        <v>1541</v>
      </c>
      <c r="F3242" s="138"/>
      <c r="G3242" s="138" t="s">
        <v>381</v>
      </c>
      <c r="H3242" s="138">
        <v>1</v>
      </c>
      <c r="I3242" s="138" t="s">
        <v>195</v>
      </c>
      <c r="J3242" s="138">
        <v>2020</v>
      </c>
      <c r="K3242" s="139">
        <v>9</v>
      </c>
    </row>
    <row r="3243" spans="1:11" x14ac:dyDescent="0.25">
      <c r="A3243" s="138" t="s">
        <v>1592</v>
      </c>
      <c r="B3243" s="138" t="s">
        <v>1593</v>
      </c>
      <c r="C3243" s="138" t="s">
        <v>1377</v>
      </c>
      <c r="D3243" s="138" t="s">
        <v>1588</v>
      </c>
      <c r="E3243" s="138" t="s">
        <v>1541</v>
      </c>
      <c r="F3243" s="138"/>
      <c r="G3243" s="138" t="s">
        <v>381</v>
      </c>
      <c r="H3243" s="138">
        <v>1</v>
      </c>
      <c r="I3243" s="138" t="s">
        <v>195</v>
      </c>
      <c r="J3243" s="138">
        <v>2025</v>
      </c>
      <c r="K3243" s="139">
        <v>9</v>
      </c>
    </row>
    <row r="3244" spans="1:11" x14ac:dyDescent="0.25">
      <c r="A3244" s="138" t="s">
        <v>1592</v>
      </c>
      <c r="B3244" s="138" t="s">
        <v>1593</v>
      </c>
      <c r="C3244" s="138" t="s">
        <v>1377</v>
      </c>
      <c r="D3244" s="138" t="s">
        <v>1588</v>
      </c>
      <c r="E3244" s="138" t="s">
        <v>1541</v>
      </c>
      <c r="F3244" s="138"/>
      <c r="G3244" s="138" t="s">
        <v>381</v>
      </c>
      <c r="H3244" s="138">
        <v>1</v>
      </c>
      <c r="I3244" s="138" t="s">
        <v>195</v>
      </c>
      <c r="J3244" s="138">
        <v>2030</v>
      </c>
      <c r="K3244" s="139">
        <v>7</v>
      </c>
    </row>
    <row r="3245" spans="1:11" x14ac:dyDescent="0.25">
      <c r="A3245" s="138" t="s">
        <v>1592</v>
      </c>
      <c r="B3245" s="138" t="s">
        <v>1593</v>
      </c>
      <c r="C3245" s="138" t="s">
        <v>1377</v>
      </c>
      <c r="D3245" s="138" t="s">
        <v>1588</v>
      </c>
      <c r="E3245" s="138" t="s">
        <v>1541</v>
      </c>
      <c r="F3245" s="138"/>
      <c r="G3245" s="138" t="s">
        <v>381</v>
      </c>
      <c r="H3245" s="138">
        <v>1</v>
      </c>
      <c r="I3245" s="138" t="s">
        <v>195</v>
      </c>
      <c r="J3245" s="138">
        <v>2040</v>
      </c>
      <c r="K3245" s="139">
        <v>7</v>
      </c>
    </row>
    <row r="3246" spans="1:11" x14ac:dyDescent="0.25">
      <c r="A3246" s="138" t="s">
        <v>1592</v>
      </c>
      <c r="B3246" s="138" t="s">
        <v>1593</v>
      </c>
      <c r="C3246" s="138" t="s">
        <v>1377</v>
      </c>
      <c r="D3246" s="138" t="s">
        <v>1588</v>
      </c>
      <c r="E3246" s="138" t="s">
        <v>1541</v>
      </c>
      <c r="F3246" s="138"/>
      <c r="G3246" s="138" t="s">
        <v>381</v>
      </c>
      <c r="H3246" s="138">
        <v>1</v>
      </c>
      <c r="I3246" s="138" t="s">
        <v>195</v>
      </c>
      <c r="J3246" s="138">
        <v>2050</v>
      </c>
      <c r="K3246" s="139">
        <v>6</v>
      </c>
    </row>
    <row r="3247" spans="1:11" x14ac:dyDescent="0.25">
      <c r="A3247" s="138" t="s">
        <v>1592</v>
      </c>
      <c r="B3247" s="138" t="s">
        <v>1593</v>
      </c>
      <c r="C3247" s="138" t="s">
        <v>1377</v>
      </c>
      <c r="D3247" s="138" t="s">
        <v>1379</v>
      </c>
      <c r="E3247" s="138" t="s">
        <v>1380</v>
      </c>
      <c r="F3247" s="138"/>
      <c r="G3247" s="138"/>
      <c r="H3247" s="138"/>
      <c r="I3247" s="138" t="s">
        <v>195</v>
      </c>
      <c r="J3247" s="138">
        <v>2020</v>
      </c>
      <c r="K3247" s="139">
        <v>0.79</v>
      </c>
    </row>
    <row r="3248" spans="1:11" x14ac:dyDescent="0.25">
      <c r="A3248" s="138" t="s">
        <v>1592</v>
      </c>
      <c r="B3248" s="138" t="s">
        <v>1593</v>
      </c>
      <c r="C3248" s="138" t="s">
        <v>1377</v>
      </c>
      <c r="D3248" s="138" t="s">
        <v>1379</v>
      </c>
      <c r="E3248" s="138" t="s">
        <v>1380</v>
      </c>
      <c r="F3248" s="138"/>
      <c r="G3248" s="138"/>
      <c r="H3248" s="138"/>
      <c r="I3248" s="138" t="s">
        <v>195</v>
      </c>
      <c r="J3248" s="138">
        <v>2025</v>
      </c>
      <c r="K3248" s="139">
        <v>0.79</v>
      </c>
    </row>
    <row r="3249" spans="1:11" x14ac:dyDescent="0.25">
      <c r="A3249" s="138" t="s">
        <v>1592</v>
      </c>
      <c r="B3249" s="138" t="s">
        <v>1593</v>
      </c>
      <c r="C3249" s="138" t="s">
        <v>1377</v>
      </c>
      <c r="D3249" s="138" t="s">
        <v>1379</v>
      </c>
      <c r="E3249" s="138" t="s">
        <v>1380</v>
      </c>
      <c r="F3249" s="138"/>
      <c r="G3249" s="138"/>
      <c r="H3249" s="138"/>
      <c r="I3249" s="138" t="s">
        <v>195</v>
      </c>
      <c r="J3249" s="138">
        <v>2030</v>
      </c>
      <c r="K3249" s="139">
        <v>0.79</v>
      </c>
    </row>
    <row r="3250" spans="1:11" x14ac:dyDescent="0.25">
      <c r="A3250" s="138" t="s">
        <v>1592</v>
      </c>
      <c r="B3250" s="138" t="s">
        <v>1593</v>
      </c>
      <c r="C3250" s="138" t="s">
        <v>1377</v>
      </c>
      <c r="D3250" s="138" t="s">
        <v>1379</v>
      </c>
      <c r="E3250" s="138" t="s">
        <v>1380</v>
      </c>
      <c r="F3250" s="138"/>
      <c r="G3250" s="138"/>
      <c r="H3250" s="138"/>
      <c r="I3250" s="138" t="s">
        <v>195</v>
      </c>
      <c r="J3250" s="138">
        <v>2040</v>
      </c>
      <c r="K3250" s="139">
        <v>0.79</v>
      </c>
    </row>
    <row r="3251" spans="1:11" x14ac:dyDescent="0.25">
      <c r="A3251" s="138" t="s">
        <v>1592</v>
      </c>
      <c r="B3251" s="138" t="s">
        <v>1593</v>
      </c>
      <c r="C3251" s="138" t="s">
        <v>1377</v>
      </c>
      <c r="D3251" s="138" t="s">
        <v>1379</v>
      </c>
      <c r="E3251" s="138" t="s">
        <v>1380</v>
      </c>
      <c r="F3251" s="138"/>
      <c r="G3251" s="138"/>
      <c r="H3251" s="138"/>
      <c r="I3251" s="138" t="s">
        <v>195</v>
      </c>
      <c r="J3251" s="138">
        <v>2050</v>
      </c>
      <c r="K3251" s="139">
        <v>0.79</v>
      </c>
    </row>
    <row r="3252" spans="1:11" x14ac:dyDescent="0.25">
      <c r="A3252" s="138" t="s">
        <v>1592</v>
      </c>
      <c r="B3252" s="138" t="s">
        <v>1593</v>
      </c>
      <c r="C3252" s="138" t="s">
        <v>1377</v>
      </c>
      <c r="D3252" s="138" t="s">
        <v>1589</v>
      </c>
      <c r="E3252" s="138" t="s">
        <v>1214</v>
      </c>
      <c r="F3252" s="138"/>
      <c r="G3252" s="138"/>
      <c r="H3252" s="138"/>
      <c r="I3252" s="138" t="s">
        <v>195</v>
      </c>
      <c r="J3252" s="138">
        <v>2020</v>
      </c>
      <c r="K3252" s="139">
        <v>19.899999999999999</v>
      </c>
    </row>
    <row r="3253" spans="1:11" x14ac:dyDescent="0.25">
      <c r="A3253" s="138" t="s">
        <v>1592</v>
      </c>
      <c r="B3253" s="138" t="s">
        <v>1593</v>
      </c>
      <c r="C3253" s="138" t="s">
        <v>1377</v>
      </c>
      <c r="D3253" s="138" t="s">
        <v>1589</v>
      </c>
      <c r="E3253" s="138" t="s">
        <v>1214</v>
      </c>
      <c r="F3253" s="138"/>
      <c r="G3253" s="138"/>
      <c r="H3253" s="138"/>
      <c r="I3253" s="138" t="s">
        <v>195</v>
      </c>
      <c r="J3253" s="138">
        <v>2025</v>
      </c>
      <c r="K3253" s="139">
        <v>19.899999999999999</v>
      </c>
    </row>
    <row r="3254" spans="1:11" x14ac:dyDescent="0.25">
      <c r="A3254" s="138" t="s">
        <v>1592</v>
      </c>
      <c r="B3254" s="138" t="s">
        <v>1593</v>
      </c>
      <c r="C3254" s="138" t="s">
        <v>1377</v>
      </c>
      <c r="D3254" s="138" t="s">
        <v>1589</v>
      </c>
      <c r="E3254" s="138" t="s">
        <v>1214</v>
      </c>
      <c r="F3254" s="138"/>
      <c r="G3254" s="138"/>
      <c r="H3254" s="138"/>
      <c r="I3254" s="138" t="s">
        <v>195</v>
      </c>
      <c r="J3254" s="138">
        <v>2030</v>
      </c>
      <c r="K3254" s="139">
        <v>19.899999999999999</v>
      </c>
    </row>
    <row r="3255" spans="1:11" x14ac:dyDescent="0.25">
      <c r="A3255" s="138" t="s">
        <v>1592</v>
      </c>
      <c r="B3255" s="138" t="s">
        <v>1593</v>
      </c>
      <c r="C3255" s="138" t="s">
        <v>1377</v>
      </c>
      <c r="D3255" s="138" t="s">
        <v>1589</v>
      </c>
      <c r="E3255" s="138" t="s">
        <v>1214</v>
      </c>
      <c r="F3255" s="138"/>
      <c r="G3255" s="138"/>
      <c r="H3255" s="138"/>
      <c r="I3255" s="138" t="s">
        <v>195</v>
      </c>
      <c r="J3255" s="138">
        <v>2040</v>
      </c>
      <c r="K3255" s="139">
        <v>19.899999999999999</v>
      </c>
    </row>
    <row r="3256" spans="1:11" x14ac:dyDescent="0.25">
      <c r="A3256" s="138" t="s">
        <v>1592</v>
      </c>
      <c r="B3256" s="138" t="s">
        <v>1593</v>
      </c>
      <c r="C3256" s="138" t="s">
        <v>1377</v>
      </c>
      <c r="D3256" s="138" t="s">
        <v>1589</v>
      </c>
      <c r="E3256" s="138" t="s">
        <v>1214</v>
      </c>
      <c r="F3256" s="138"/>
      <c r="G3256" s="138"/>
      <c r="H3256" s="138"/>
      <c r="I3256" s="138" t="s">
        <v>195</v>
      </c>
      <c r="J3256" s="138">
        <v>2050</v>
      </c>
      <c r="K3256" s="139">
        <v>19.899999999999999</v>
      </c>
    </row>
    <row r="3257" spans="1:11" x14ac:dyDescent="0.25">
      <c r="A3257" s="138" t="s">
        <v>1592</v>
      </c>
      <c r="B3257" s="138" t="s">
        <v>1593</v>
      </c>
      <c r="C3257" s="138" t="s">
        <v>1377</v>
      </c>
      <c r="D3257" s="138" t="s">
        <v>1590</v>
      </c>
      <c r="E3257" s="138" t="s">
        <v>1541</v>
      </c>
      <c r="F3257" s="138"/>
      <c r="G3257" s="138"/>
      <c r="H3257" s="138"/>
      <c r="I3257" s="138" t="s">
        <v>990</v>
      </c>
      <c r="J3257" s="138">
        <v>2020</v>
      </c>
      <c r="K3257" s="139">
        <v>0.5</v>
      </c>
    </row>
    <row r="3258" spans="1:11" x14ac:dyDescent="0.25">
      <c r="A3258" s="138" t="s">
        <v>1592</v>
      </c>
      <c r="B3258" s="138" t="s">
        <v>1593</v>
      </c>
      <c r="C3258" s="138" t="s">
        <v>1377</v>
      </c>
      <c r="D3258" s="138" t="s">
        <v>1590</v>
      </c>
      <c r="E3258" s="138" t="s">
        <v>1541</v>
      </c>
      <c r="F3258" s="138"/>
      <c r="G3258" s="138"/>
      <c r="H3258" s="138"/>
      <c r="I3258" s="138" t="s">
        <v>990</v>
      </c>
      <c r="J3258" s="138">
        <v>2050</v>
      </c>
      <c r="K3258" s="139">
        <v>0.8</v>
      </c>
    </row>
    <row r="3259" spans="1:11" x14ac:dyDescent="0.25">
      <c r="A3259" s="138" t="s">
        <v>1592</v>
      </c>
      <c r="B3259" s="138" t="s">
        <v>1593</v>
      </c>
      <c r="C3259" s="138" t="s">
        <v>1377</v>
      </c>
      <c r="D3259" s="138" t="s">
        <v>1590</v>
      </c>
      <c r="E3259" s="138" t="s">
        <v>1541</v>
      </c>
      <c r="F3259" s="138"/>
      <c r="G3259" s="138"/>
      <c r="H3259" s="138"/>
      <c r="I3259" s="138" t="s">
        <v>991</v>
      </c>
      <c r="J3259" s="138">
        <v>2020</v>
      </c>
      <c r="K3259" s="139">
        <v>1</v>
      </c>
    </row>
    <row r="3260" spans="1:11" x14ac:dyDescent="0.25">
      <c r="A3260" s="138" t="s">
        <v>1592</v>
      </c>
      <c r="B3260" s="138" t="s">
        <v>1593</v>
      </c>
      <c r="C3260" s="138" t="s">
        <v>1377</v>
      </c>
      <c r="D3260" s="138" t="s">
        <v>1590</v>
      </c>
      <c r="E3260" s="138" t="s">
        <v>1541</v>
      </c>
      <c r="F3260" s="138"/>
      <c r="G3260" s="138"/>
      <c r="H3260" s="138"/>
      <c r="I3260" s="138" t="s">
        <v>991</v>
      </c>
      <c r="J3260" s="138">
        <v>2050</v>
      </c>
      <c r="K3260" s="139">
        <v>1.2</v>
      </c>
    </row>
    <row r="3261" spans="1:11" x14ac:dyDescent="0.25">
      <c r="A3261" s="138" t="s">
        <v>1592</v>
      </c>
      <c r="B3261" s="138" t="s">
        <v>1593</v>
      </c>
      <c r="C3261" s="138" t="s">
        <v>1377</v>
      </c>
      <c r="D3261" s="138" t="s">
        <v>1590</v>
      </c>
      <c r="E3261" s="138" t="s">
        <v>1541</v>
      </c>
      <c r="F3261" s="138"/>
      <c r="G3261" s="138"/>
      <c r="H3261" s="138"/>
      <c r="I3261" s="138" t="s">
        <v>195</v>
      </c>
      <c r="J3261" s="138">
        <v>2020</v>
      </c>
      <c r="K3261" s="139">
        <v>3</v>
      </c>
    </row>
    <row r="3262" spans="1:11" x14ac:dyDescent="0.25">
      <c r="A3262" s="138" t="s">
        <v>1592</v>
      </c>
      <c r="B3262" s="138" t="s">
        <v>1593</v>
      </c>
      <c r="C3262" s="138" t="s">
        <v>1377</v>
      </c>
      <c r="D3262" s="138" t="s">
        <v>1590</v>
      </c>
      <c r="E3262" s="138" t="s">
        <v>1541</v>
      </c>
      <c r="F3262" s="138"/>
      <c r="G3262" s="138"/>
      <c r="H3262" s="138"/>
      <c r="I3262" s="138" t="s">
        <v>195</v>
      </c>
      <c r="J3262" s="138">
        <v>2025</v>
      </c>
      <c r="K3262" s="139">
        <v>3</v>
      </c>
    </row>
    <row r="3263" spans="1:11" x14ac:dyDescent="0.25">
      <c r="A3263" s="138" t="s">
        <v>1592</v>
      </c>
      <c r="B3263" s="138" t="s">
        <v>1593</v>
      </c>
      <c r="C3263" s="138" t="s">
        <v>1377</v>
      </c>
      <c r="D3263" s="138" t="s">
        <v>1590</v>
      </c>
      <c r="E3263" s="138" t="s">
        <v>1541</v>
      </c>
      <c r="F3263" s="138"/>
      <c r="G3263" s="138"/>
      <c r="H3263" s="138"/>
      <c r="I3263" s="138" t="s">
        <v>195</v>
      </c>
      <c r="J3263" s="138">
        <v>2030</v>
      </c>
      <c r="K3263" s="139">
        <v>2</v>
      </c>
    </row>
    <row r="3264" spans="1:11" x14ac:dyDescent="0.25">
      <c r="A3264" s="138" t="s">
        <v>1592</v>
      </c>
      <c r="B3264" s="138" t="s">
        <v>1593</v>
      </c>
      <c r="C3264" s="138" t="s">
        <v>1377</v>
      </c>
      <c r="D3264" s="138" t="s">
        <v>1590</v>
      </c>
      <c r="E3264" s="138" t="s">
        <v>1541</v>
      </c>
      <c r="F3264" s="138"/>
      <c r="G3264" s="138"/>
      <c r="H3264" s="138"/>
      <c r="I3264" s="138" t="s">
        <v>195</v>
      </c>
      <c r="J3264" s="138">
        <v>2040</v>
      </c>
      <c r="K3264" s="139">
        <v>1.5</v>
      </c>
    </row>
    <row r="3265" spans="1:11" x14ac:dyDescent="0.25">
      <c r="A3265" s="138" t="s">
        <v>1592</v>
      </c>
      <c r="B3265" s="138" t="s">
        <v>1593</v>
      </c>
      <c r="C3265" s="138" t="s">
        <v>1377</v>
      </c>
      <c r="D3265" s="138" t="s">
        <v>1590</v>
      </c>
      <c r="E3265" s="138" t="s">
        <v>1541</v>
      </c>
      <c r="F3265" s="138"/>
      <c r="G3265" s="138"/>
      <c r="H3265" s="138"/>
      <c r="I3265" s="138" t="s">
        <v>195</v>
      </c>
      <c r="J3265" s="138">
        <v>2050</v>
      </c>
      <c r="K3265" s="139">
        <v>1</v>
      </c>
    </row>
    <row r="3266" spans="1:11" x14ac:dyDescent="0.25">
      <c r="A3266" s="138" t="s">
        <v>1592</v>
      </c>
      <c r="B3266" s="138" t="s">
        <v>1593</v>
      </c>
      <c r="C3266" s="138" t="s">
        <v>1377</v>
      </c>
      <c r="D3266" s="138" t="s">
        <v>1607</v>
      </c>
      <c r="E3266" s="138" t="s">
        <v>1541</v>
      </c>
      <c r="F3266" s="138"/>
      <c r="G3266" s="138"/>
      <c r="H3266" s="138"/>
      <c r="I3266" s="138" t="s">
        <v>195</v>
      </c>
      <c r="J3266" s="138">
        <v>2020</v>
      </c>
      <c r="K3266" s="139">
        <v>0</v>
      </c>
    </row>
    <row r="3267" spans="1:11" x14ac:dyDescent="0.25">
      <c r="A3267" s="138" t="s">
        <v>1592</v>
      </c>
      <c r="B3267" s="138" t="s">
        <v>1593</v>
      </c>
      <c r="C3267" s="138" t="s">
        <v>1377</v>
      </c>
      <c r="D3267" s="138" t="s">
        <v>1607</v>
      </c>
      <c r="E3267" s="138" t="s">
        <v>1541</v>
      </c>
      <c r="F3267" s="138"/>
      <c r="G3267" s="138"/>
      <c r="H3267" s="138"/>
      <c r="I3267" s="138" t="s">
        <v>195</v>
      </c>
      <c r="J3267" s="138">
        <v>2025</v>
      </c>
      <c r="K3267" s="139">
        <v>0</v>
      </c>
    </row>
    <row r="3268" spans="1:11" x14ac:dyDescent="0.25">
      <c r="A3268" s="138" t="s">
        <v>1592</v>
      </c>
      <c r="B3268" s="138" t="s">
        <v>1593</v>
      </c>
      <c r="C3268" s="138" t="s">
        <v>1377</v>
      </c>
      <c r="D3268" s="138" t="s">
        <v>1607</v>
      </c>
      <c r="E3268" s="138" t="s">
        <v>1541</v>
      </c>
      <c r="F3268" s="138"/>
      <c r="G3268" s="138"/>
      <c r="H3268" s="138"/>
      <c r="I3268" s="138" t="s">
        <v>195</v>
      </c>
      <c r="J3268" s="138">
        <v>2030</v>
      </c>
      <c r="K3268" s="139">
        <v>0</v>
      </c>
    </row>
    <row r="3269" spans="1:11" x14ac:dyDescent="0.25">
      <c r="A3269" s="138" t="s">
        <v>1592</v>
      </c>
      <c r="B3269" s="138" t="s">
        <v>1593</v>
      </c>
      <c r="C3269" s="138" t="s">
        <v>1377</v>
      </c>
      <c r="D3269" s="138" t="s">
        <v>1607</v>
      </c>
      <c r="E3269" s="138" t="s">
        <v>1541</v>
      </c>
      <c r="F3269" s="138"/>
      <c r="G3269" s="138"/>
      <c r="H3269" s="138"/>
      <c r="I3269" s="138" t="s">
        <v>195</v>
      </c>
      <c r="J3269" s="138">
        <v>2040</v>
      </c>
      <c r="K3269" s="139">
        <v>0</v>
      </c>
    </row>
    <row r="3270" spans="1:11" x14ac:dyDescent="0.25">
      <c r="A3270" s="138" t="s">
        <v>1592</v>
      </c>
      <c r="B3270" s="138" t="s">
        <v>1593</v>
      </c>
      <c r="C3270" s="138" t="s">
        <v>1377</v>
      </c>
      <c r="D3270" s="138" t="s">
        <v>1607</v>
      </c>
      <c r="E3270" s="138" t="s">
        <v>1541</v>
      </c>
      <c r="F3270" s="138"/>
      <c r="G3270" s="138"/>
      <c r="H3270" s="138"/>
      <c r="I3270" s="138" t="s">
        <v>195</v>
      </c>
      <c r="J3270" s="138">
        <v>2050</v>
      </c>
      <c r="K3270" s="139">
        <v>0</v>
      </c>
    </row>
    <row r="3271" spans="1:11" x14ac:dyDescent="0.25">
      <c r="A3271" s="138" t="s">
        <v>1592</v>
      </c>
      <c r="B3271" s="138" t="s">
        <v>1593</v>
      </c>
      <c r="C3271" s="138" t="s">
        <v>1377</v>
      </c>
      <c r="D3271" s="138" t="s">
        <v>1591</v>
      </c>
      <c r="E3271" s="138" t="s">
        <v>1541</v>
      </c>
      <c r="F3271" s="138"/>
      <c r="G3271" s="138"/>
      <c r="H3271" s="138">
        <v>1</v>
      </c>
      <c r="I3271" s="138" t="s">
        <v>195</v>
      </c>
      <c r="J3271" s="138">
        <v>2020</v>
      </c>
      <c r="K3271" s="139">
        <v>0</v>
      </c>
    </row>
    <row r="3272" spans="1:11" x14ac:dyDescent="0.25">
      <c r="A3272" s="138" t="s">
        <v>1592</v>
      </c>
      <c r="B3272" s="138" t="s">
        <v>1593</v>
      </c>
      <c r="C3272" s="138" t="s">
        <v>1377</v>
      </c>
      <c r="D3272" s="138" t="s">
        <v>1591</v>
      </c>
      <c r="E3272" s="138" t="s">
        <v>1541</v>
      </c>
      <c r="F3272" s="138"/>
      <c r="G3272" s="138"/>
      <c r="H3272" s="138">
        <v>1</v>
      </c>
      <c r="I3272" s="138" t="s">
        <v>195</v>
      </c>
      <c r="J3272" s="138">
        <v>2025</v>
      </c>
      <c r="K3272" s="139">
        <v>0</v>
      </c>
    </row>
    <row r="3273" spans="1:11" x14ac:dyDescent="0.25">
      <c r="A3273" s="138" t="s">
        <v>1592</v>
      </c>
      <c r="B3273" s="138" t="s">
        <v>1593</v>
      </c>
      <c r="C3273" s="138" t="s">
        <v>1377</v>
      </c>
      <c r="D3273" s="138" t="s">
        <v>1591</v>
      </c>
      <c r="E3273" s="138" t="s">
        <v>1541</v>
      </c>
      <c r="F3273" s="138"/>
      <c r="G3273" s="138"/>
      <c r="H3273" s="138">
        <v>1</v>
      </c>
      <c r="I3273" s="138" t="s">
        <v>195</v>
      </c>
      <c r="J3273" s="138">
        <v>2030</v>
      </c>
      <c r="K3273" s="139">
        <v>0</v>
      </c>
    </row>
    <row r="3274" spans="1:11" x14ac:dyDescent="0.25">
      <c r="A3274" s="138" t="s">
        <v>1592</v>
      </c>
      <c r="B3274" s="138" t="s">
        <v>1593</v>
      </c>
      <c r="C3274" s="138" t="s">
        <v>1377</v>
      </c>
      <c r="D3274" s="138" t="s">
        <v>1591</v>
      </c>
      <c r="E3274" s="138" t="s">
        <v>1541</v>
      </c>
      <c r="F3274" s="138"/>
      <c r="G3274" s="138"/>
      <c r="H3274" s="138">
        <v>1</v>
      </c>
      <c r="I3274" s="138" t="s">
        <v>195</v>
      </c>
      <c r="J3274" s="138">
        <v>2040</v>
      </c>
      <c r="K3274" s="139">
        <v>0</v>
      </c>
    </row>
    <row r="3275" spans="1:11" x14ac:dyDescent="0.25">
      <c r="A3275" s="138" t="s">
        <v>1592</v>
      </c>
      <c r="B3275" s="138" t="s">
        <v>1593</v>
      </c>
      <c r="C3275" s="138" t="s">
        <v>1377</v>
      </c>
      <c r="D3275" s="138" t="s">
        <v>1591</v>
      </c>
      <c r="E3275" s="138" t="s">
        <v>1541</v>
      </c>
      <c r="F3275" s="138"/>
      <c r="G3275" s="138"/>
      <c r="H3275" s="138">
        <v>1</v>
      </c>
      <c r="I3275" s="138" t="s">
        <v>195</v>
      </c>
      <c r="J3275" s="138">
        <v>2050</v>
      </c>
      <c r="K3275" s="139">
        <v>0</v>
      </c>
    </row>
    <row r="3276" spans="1:11" x14ac:dyDescent="0.25">
      <c r="A3276" s="138" t="s">
        <v>1608</v>
      </c>
      <c r="B3276" s="138" t="s">
        <v>1609</v>
      </c>
      <c r="C3276" s="138" t="s">
        <v>196</v>
      </c>
      <c r="D3276" s="138" t="s">
        <v>1610</v>
      </c>
      <c r="E3276" s="138" t="s">
        <v>1354</v>
      </c>
      <c r="F3276" s="138"/>
      <c r="G3276" s="138" t="s">
        <v>1611</v>
      </c>
      <c r="H3276" s="138">
        <v>2</v>
      </c>
      <c r="I3276" s="138" t="s">
        <v>990</v>
      </c>
      <c r="J3276" s="138">
        <v>2020</v>
      </c>
      <c r="K3276" s="139">
        <v>0.8</v>
      </c>
    </row>
    <row r="3277" spans="1:11" x14ac:dyDescent="0.25">
      <c r="A3277" s="138" t="s">
        <v>1608</v>
      </c>
      <c r="B3277" s="138" t="s">
        <v>1609</v>
      </c>
      <c r="C3277" s="138" t="s">
        <v>196</v>
      </c>
      <c r="D3277" s="138" t="s">
        <v>1610</v>
      </c>
      <c r="E3277" s="138" t="s">
        <v>1354</v>
      </c>
      <c r="F3277" s="138"/>
      <c r="G3277" s="138" t="s">
        <v>1611</v>
      </c>
      <c r="H3277" s="138">
        <v>2</v>
      </c>
      <c r="I3277" s="138" t="s">
        <v>990</v>
      </c>
      <c r="J3277" s="138">
        <v>2050</v>
      </c>
      <c r="K3277" s="139">
        <v>0.8</v>
      </c>
    </row>
    <row r="3278" spans="1:11" x14ac:dyDescent="0.25">
      <c r="A3278" s="138" t="s">
        <v>1608</v>
      </c>
      <c r="B3278" s="138" t="s">
        <v>1609</v>
      </c>
      <c r="C3278" s="138" t="s">
        <v>196</v>
      </c>
      <c r="D3278" s="138" t="s">
        <v>1610</v>
      </c>
      <c r="E3278" s="138" t="s">
        <v>1354</v>
      </c>
      <c r="F3278" s="138"/>
      <c r="G3278" s="138" t="s">
        <v>1611</v>
      </c>
      <c r="H3278" s="138">
        <v>2</v>
      </c>
      <c r="I3278" s="138" t="s">
        <v>991</v>
      </c>
      <c r="J3278" s="138">
        <v>2020</v>
      </c>
      <c r="K3278" s="139">
        <v>1.2</v>
      </c>
    </row>
    <row r="3279" spans="1:11" x14ac:dyDescent="0.25">
      <c r="A3279" s="138" t="s">
        <v>1608</v>
      </c>
      <c r="B3279" s="138" t="s">
        <v>1609</v>
      </c>
      <c r="C3279" s="138" t="s">
        <v>196</v>
      </c>
      <c r="D3279" s="138" t="s">
        <v>1610</v>
      </c>
      <c r="E3279" s="138" t="s">
        <v>1354</v>
      </c>
      <c r="F3279" s="138"/>
      <c r="G3279" s="138" t="s">
        <v>1611</v>
      </c>
      <c r="H3279" s="138">
        <v>2</v>
      </c>
      <c r="I3279" s="138" t="s">
        <v>991</v>
      </c>
      <c r="J3279" s="138">
        <v>2050</v>
      </c>
      <c r="K3279" s="139">
        <v>1.2</v>
      </c>
    </row>
    <row r="3280" spans="1:11" x14ac:dyDescent="0.25">
      <c r="A3280" s="138" t="s">
        <v>1608</v>
      </c>
      <c r="B3280" s="138" t="s">
        <v>1609</v>
      </c>
      <c r="C3280" s="138" t="s">
        <v>196</v>
      </c>
      <c r="D3280" s="138" t="s">
        <v>1610</v>
      </c>
      <c r="E3280" s="138" t="s">
        <v>1354</v>
      </c>
      <c r="F3280" s="138"/>
      <c r="G3280" s="138" t="s">
        <v>1611</v>
      </c>
      <c r="H3280" s="138">
        <v>2</v>
      </c>
      <c r="I3280" s="138" t="s">
        <v>195</v>
      </c>
      <c r="J3280" s="138">
        <v>2015</v>
      </c>
      <c r="K3280" s="139">
        <v>0.53</v>
      </c>
    </row>
    <row r="3281" spans="1:11" x14ac:dyDescent="0.25">
      <c r="A3281" s="138" t="s">
        <v>1608</v>
      </c>
      <c r="B3281" s="138" t="s">
        <v>1609</v>
      </c>
      <c r="C3281" s="138" t="s">
        <v>196</v>
      </c>
      <c r="D3281" s="138" t="s">
        <v>1610</v>
      </c>
      <c r="E3281" s="138" t="s">
        <v>1354</v>
      </c>
      <c r="F3281" s="138"/>
      <c r="G3281" s="138" t="s">
        <v>1611</v>
      </c>
      <c r="H3281" s="138">
        <v>2</v>
      </c>
      <c r="I3281" s="138" t="s">
        <v>195</v>
      </c>
      <c r="J3281" s="138">
        <v>2020</v>
      </c>
      <c r="K3281" s="139">
        <v>0.53</v>
      </c>
    </row>
    <row r="3282" spans="1:11" x14ac:dyDescent="0.25">
      <c r="A3282" s="138" t="s">
        <v>1608</v>
      </c>
      <c r="B3282" s="138" t="s">
        <v>1609</v>
      </c>
      <c r="C3282" s="138" t="s">
        <v>196</v>
      </c>
      <c r="D3282" s="138" t="s">
        <v>1610</v>
      </c>
      <c r="E3282" s="138" t="s">
        <v>1354</v>
      </c>
      <c r="F3282" s="138"/>
      <c r="G3282" s="138" t="s">
        <v>1611</v>
      </c>
      <c r="H3282" s="138">
        <v>2</v>
      </c>
      <c r="I3282" s="138" t="s">
        <v>195</v>
      </c>
      <c r="J3282" s="138">
        <v>2030</v>
      </c>
      <c r="K3282" s="139">
        <v>0.53</v>
      </c>
    </row>
    <row r="3283" spans="1:11" x14ac:dyDescent="0.25">
      <c r="A3283" s="138" t="s">
        <v>1608</v>
      </c>
      <c r="B3283" s="138" t="s">
        <v>1609</v>
      </c>
      <c r="C3283" s="138" t="s">
        <v>196</v>
      </c>
      <c r="D3283" s="138" t="s">
        <v>1610</v>
      </c>
      <c r="E3283" s="138" t="s">
        <v>1354</v>
      </c>
      <c r="F3283" s="138"/>
      <c r="G3283" s="138" t="s">
        <v>1611</v>
      </c>
      <c r="H3283" s="138">
        <v>2</v>
      </c>
      <c r="I3283" s="138" t="s">
        <v>195</v>
      </c>
      <c r="J3283" s="138">
        <v>2040</v>
      </c>
      <c r="K3283" s="139">
        <v>0.53</v>
      </c>
    </row>
    <row r="3284" spans="1:11" x14ac:dyDescent="0.25">
      <c r="A3284" s="138" t="s">
        <v>1608</v>
      </c>
      <c r="B3284" s="138" t="s">
        <v>1609</v>
      </c>
      <c r="C3284" s="138" t="s">
        <v>196</v>
      </c>
      <c r="D3284" s="138" t="s">
        <v>1610</v>
      </c>
      <c r="E3284" s="138" t="s">
        <v>1354</v>
      </c>
      <c r="F3284" s="138"/>
      <c r="G3284" s="138" t="s">
        <v>1611</v>
      </c>
      <c r="H3284" s="138">
        <v>2</v>
      </c>
      <c r="I3284" s="138" t="s">
        <v>195</v>
      </c>
      <c r="J3284" s="138">
        <v>2050</v>
      </c>
      <c r="K3284" s="139">
        <v>0.53</v>
      </c>
    </row>
    <row r="3285" spans="1:11" x14ac:dyDescent="0.25">
      <c r="A3285" s="138" t="s">
        <v>1608</v>
      </c>
      <c r="B3285" s="138" t="s">
        <v>1609</v>
      </c>
      <c r="C3285" s="138" t="s">
        <v>196</v>
      </c>
      <c r="D3285" s="138" t="s">
        <v>201</v>
      </c>
      <c r="E3285" s="138" t="s">
        <v>203</v>
      </c>
      <c r="F3285" s="138"/>
      <c r="G3285" s="138"/>
      <c r="H3285" s="138"/>
      <c r="I3285" s="138" t="s">
        <v>195</v>
      </c>
      <c r="J3285" s="138">
        <v>2015</v>
      </c>
      <c r="K3285" s="139">
        <v>1</v>
      </c>
    </row>
    <row r="3286" spans="1:11" x14ac:dyDescent="0.25">
      <c r="A3286" s="138" t="s">
        <v>1608</v>
      </c>
      <c r="B3286" s="138" t="s">
        <v>1609</v>
      </c>
      <c r="C3286" s="138" t="s">
        <v>196</v>
      </c>
      <c r="D3286" s="138" t="s">
        <v>201</v>
      </c>
      <c r="E3286" s="138" t="s">
        <v>203</v>
      </c>
      <c r="F3286" s="138"/>
      <c r="G3286" s="138"/>
      <c r="H3286" s="138"/>
      <c r="I3286" s="138" t="s">
        <v>195</v>
      </c>
      <c r="J3286" s="138">
        <v>2020</v>
      </c>
      <c r="K3286" s="139">
        <v>1</v>
      </c>
    </row>
    <row r="3287" spans="1:11" x14ac:dyDescent="0.25">
      <c r="A3287" s="138" t="s">
        <v>1608</v>
      </c>
      <c r="B3287" s="138" t="s">
        <v>1609</v>
      </c>
      <c r="C3287" s="138" t="s">
        <v>196</v>
      </c>
      <c r="D3287" s="138" t="s">
        <v>201</v>
      </c>
      <c r="E3287" s="138" t="s">
        <v>203</v>
      </c>
      <c r="F3287" s="138"/>
      <c r="G3287" s="138"/>
      <c r="H3287" s="138"/>
      <c r="I3287" s="138" t="s">
        <v>195</v>
      </c>
      <c r="J3287" s="138">
        <v>2030</v>
      </c>
      <c r="K3287" s="139">
        <v>1</v>
      </c>
    </row>
    <row r="3288" spans="1:11" x14ac:dyDescent="0.25">
      <c r="A3288" s="138" t="s">
        <v>1608</v>
      </c>
      <c r="B3288" s="138" t="s">
        <v>1609</v>
      </c>
      <c r="C3288" s="138" t="s">
        <v>196</v>
      </c>
      <c r="D3288" s="138" t="s">
        <v>201</v>
      </c>
      <c r="E3288" s="138" t="s">
        <v>203</v>
      </c>
      <c r="F3288" s="138"/>
      <c r="G3288" s="138"/>
      <c r="H3288" s="138"/>
      <c r="I3288" s="138" t="s">
        <v>195</v>
      </c>
      <c r="J3288" s="138">
        <v>2040</v>
      </c>
      <c r="K3288" s="139">
        <v>1</v>
      </c>
    </row>
    <row r="3289" spans="1:11" x14ac:dyDescent="0.25">
      <c r="A3289" s="138" t="s">
        <v>1608</v>
      </c>
      <c r="B3289" s="138" t="s">
        <v>1609</v>
      </c>
      <c r="C3289" s="138" t="s">
        <v>196</v>
      </c>
      <c r="D3289" s="138" t="s">
        <v>201</v>
      </c>
      <c r="E3289" s="138" t="s">
        <v>203</v>
      </c>
      <c r="F3289" s="138"/>
      <c r="G3289" s="138"/>
      <c r="H3289" s="138"/>
      <c r="I3289" s="138" t="s">
        <v>195</v>
      </c>
      <c r="J3289" s="138">
        <v>2050</v>
      </c>
      <c r="K3289" s="139">
        <v>1</v>
      </c>
    </row>
    <row r="3290" spans="1:11" x14ac:dyDescent="0.25">
      <c r="A3290" s="138" t="s">
        <v>1608</v>
      </c>
      <c r="B3290" s="138" t="s">
        <v>1609</v>
      </c>
      <c r="C3290" s="138" t="s">
        <v>196</v>
      </c>
      <c r="D3290" s="138" t="s">
        <v>1612</v>
      </c>
      <c r="E3290" s="138" t="s">
        <v>1354</v>
      </c>
      <c r="F3290" s="138"/>
      <c r="G3290" s="138" t="s">
        <v>317</v>
      </c>
      <c r="H3290" s="138">
        <v>2</v>
      </c>
      <c r="I3290" s="138" t="s">
        <v>990</v>
      </c>
      <c r="J3290" s="138">
        <v>2020</v>
      </c>
      <c r="K3290" s="139">
        <v>0.5</v>
      </c>
    </row>
    <row r="3291" spans="1:11" x14ac:dyDescent="0.25">
      <c r="A3291" s="138" t="s">
        <v>1608</v>
      </c>
      <c r="B3291" s="138" t="s">
        <v>1609</v>
      </c>
      <c r="C3291" s="138" t="s">
        <v>196</v>
      </c>
      <c r="D3291" s="138" t="s">
        <v>1612</v>
      </c>
      <c r="E3291" s="138" t="s">
        <v>1354</v>
      </c>
      <c r="F3291" s="138"/>
      <c r="G3291" s="138" t="s">
        <v>317</v>
      </c>
      <c r="H3291" s="138">
        <v>2</v>
      </c>
      <c r="I3291" s="138" t="s">
        <v>990</v>
      </c>
      <c r="J3291" s="138">
        <v>2050</v>
      </c>
      <c r="K3291" s="139">
        <v>0.5</v>
      </c>
    </row>
    <row r="3292" spans="1:11" x14ac:dyDescent="0.25">
      <c r="A3292" s="138" t="s">
        <v>1608</v>
      </c>
      <c r="B3292" s="138" t="s">
        <v>1609</v>
      </c>
      <c r="C3292" s="138" t="s">
        <v>196</v>
      </c>
      <c r="D3292" s="138" t="s">
        <v>1612</v>
      </c>
      <c r="E3292" s="138" t="s">
        <v>1354</v>
      </c>
      <c r="F3292" s="138"/>
      <c r="G3292" s="138" t="s">
        <v>317</v>
      </c>
      <c r="H3292" s="138">
        <v>2</v>
      </c>
      <c r="I3292" s="138" t="s">
        <v>991</v>
      </c>
      <c r="J3292" s="138">
        <v>2020</v>
      </c>
      <c r="K3292" s="139">
        <v>1.5</v>
      </c>
    </row>
    <row r="3293" spans="1:11" x14ac:dyDescent="0.25">
      <c r="A3293" s="138" t="s">
        <v>1608</v>
      </c>
      <c r="B3293" s="138" t="s">
        <v>1609</v>
      </c>
      <c r="C3293" s="138" t="s">
        <v>196</v>
      </c>
      <c r="D3293" s="138" t="s">
        <v>1612</v>
      </c>
      <c r="E3293" s="138" t="s">
        <v>1354</v>
      </c>
      <c r="F3293" s="138"/>
      <c r="G3293" s="138" t="s">
        <v>317</v>
      </c>
      <c r="H3293" s="138">
        <v>2</v>
      </c>
      <c r="I3293" s="138" t="s">
        <v>991</v>
      </c>
      <c r="J3293" s="138">
        <v>2050</v>
      </c>
      <c r="K3293" s="139">
        <v>1.5</v>
      </c>
    </row>
    <row r="3294" spans="1:11" x14ac:dyDescent="0.25">
      <c r="A3294" s="138" t="s">
        <v>1608</v>
      </c>
      <c r="B3294" s="138" t="s">
        <v>1609</v>
      </c>
      <c r="C3294" s="138" t="s">
        <v>196</v>
      </c>
      <c r="D3294" s="138" t="s">
        <v>1612</v>
      </c>
      <c r="E3294" s="138" t="s">
        <v>1354</v>
      </c>
      <c r="F3294" s="138"/>
      <c r="G3294" s="138" t="s">
        <v>317</v>
      </c>
      <c r="H3294" s="138">
        <v>2</v>
      </c>
      <c r="I3294" s="138" t="s">
        <v>195</v>
      </c>
      <c r="J3294" s="138">
        <v>2015</v>
      </c>
      <c r="K3294" s="139">
        <v>0.1</v>
      </c>
    </row>
    <row r="3295" spans="1:11" x14ac:dyDescent="0.25">
      <c r="A3295" s="138" t="s">
        <v>1608</v>
      </c>
      <c r="B3295" s="138" t="s">
        <v>1609</v>
      </c>
      <c r="C3295" s="138" t="s">
        <v>196</v>
      </c>
      <c r="D3295" s="138" t="s">
        <v>1612</v>
      </c>
      <c r="E3295" s="138" t="s">
        <v>1354</v>
      </c>
      <c r="F3295" s="138"/>
      <c r="G3295" s="138" t="s">
        <v>317</v>
      </c>
      <c r="H3295" s="138">
        <v>2</v>
      </c>
      <c r="I3295" s="138" t="s">
        <v>195</v>
      </c>
      <c r="J3295" s="138">
        <v>2020</v>
      </c>
      <c r="K3295" s="139">
        <v>0.1</v>
      </c>
    </row>
    <row r="3296" spans="1:11" x14ac:dyDescent="0.25">
      <c r="A3296" s="138" t="s">
        <v>1608</v>
      </c>
      <c r="B3296" s="138" t="s">
        <v>1609</v>
      </c>
      <c r="C3296" s="138" t="s">
        <v>196</v>
      </c>
      <c r="D3296" s="138" t="s">
        <v>1612</v>
      </c>
      <c r="E3296" s="138" t="s">
        <v>1354</v>
      </c>
      <c r="F3296" s="138"/>
      <c r="G3296" s="138" t="s">
        <v>317</v>
      </c>
      <c r="H3296" s="138">
        <v>2</v>
      </c>
      <c r="I3296" s="138" t="s">
        <v>195</v>
      </c>
      <c r="J3296" s="138">
        <v>2030</v>
      </c>
      <c r="K3296" s="139">
        <v>0.1</v>
      </c>
    </row>
    <row r="3297" spans="1:11" x14ac:dyDescent="0.25">
      <c r="A3297" s="138" t="s">
        <v>1608</v>
      </c>
      <c r="B3297" s="138" t="s">
        <v>1609</v>
      </c>
      <c r="C3297" s="138" t="s">
        <v>196</v>
      </c>
      <c r="D3297" s="138" t="s">
        <v>1612</v>
      </c>
      <c r="E3297" s="138" t="s">
        <v>1354</v>
      </c>
      <c r="F3297" s="138"/>
      <c r="G3297" s="138" t="s">
        <v>317</v>
      </c>
      <c r="H3297" s="138">
        <v>2</v>
      </c>
      <c r="I3297" s="138" t="s">
        <v>195</v>
      </c>
      <c r="J3297" s="138">
        <v>2040</v>
      </c>
      <c r="K3297" s="139">
        <v>0.1</v>
      </c>
    </row>
    <row r="3298" spans="1:11" x14ac:dyDescent="0.25">
      <c r="A3298" s="138" t="s">
        <v>1608</v>
      </c>
      <c r="B3298" s="138" t="s">
        <v>1609</v>
      </c>
      <c r="C3298" s="138" t="s">
        <v>196</v>
      </c>
      <c r="D3298" s="138" t="s">
        <v>1612</v>
      </c>
      <c r="E3298" s="138" t="s">
        <v>1354</v>
      </c>
      <c r="F3298" s="138"/>
      <c r="G3298" s="138" t="s">
        <v>317</v>
      </c>
      <c r="H3298" s="138">
        <v>2</v>
      </c>
      <c r="I3298" s="138" t="s">
        <v>195</v>
      </c>
      <c r="J3298" s="138">
        <v>2050</v>
      </c>
      <c r="K3298" s="139">
        <v>0.1</v>
      </c>
    </row>
    <row r="3299" spans="1:11" x14ac:dyDescent="0.25">
      <c r="A3299" s="138" t="s">
        <v>1608</v>
      </c>
      <c r="B3299" s="138" t="s">
        <v>1609</v>
      </c>
      <c r="C3299" s="138" t="s">
        <v>196</v>
      </c>
      <c r="D3299" s="138" t="s">
        <v>1451</v>
      </c>
      <c r="E3299" s="138" t="s">
        <v>1354</v>
      </c>
      <c r="F3299" s="138"/>
      <c r="G3299" s="138" t="s">
        <v>252</v>
      </c>
      <c r="H3299" s="138">
        <v>2</v>
      </c>
      <c r="I3299" s="138" t="s">
        <v>990</v>
      </c>
      <c r="J3299" s="138">
        <v>2020</v>
      </c>
      <c r="K3299" s="139">
        <v>0.5</v>
      </c>
    </row>
    <row r="3300" spans="1:11" x14ac:dyDescent="0.25">
      <c r="A3300" s="138" t="s">
        <v>1608</v>
      </c>
      <c r="B3300" s="138" t="s">
        <v>1609</v>
      </c>
      <c r="C3300" s="138" t="s">
        <v>196</v>
      </c>
      <c r="D3300" s="138" t="s">
        <v>1451</v>
      </c>
      <c r="E3300" s="138" t="s">
        <v>1354</v>
      </c>
      <c r="F3300" s="138"/>
      <c r="G3300" s="138" t="s">
        <v>252</v>
      </c>
      <c r="H3300" s="138">
        <v>2</v>
      </c>
      <c r="I3300" s="138" t="s">
        <v>990</v>
      </c>
      <c r="J3300" s="138">
        <v>2050</v>
      </c>
      <c r="K3300" s="139">
        <v>0.5</v>
      </c>
    </row>
    <row r="3301" spans="1:11" x14ac:dyDescent="0.25">
      <c r="A3301" s="138" t="s">
        <v>1608</v>
      </c>
      <c r="B3301" s="138" t="s">
        <v>1609</v>
      </c>
      <c r="C3301" s="138" t="s">
        <v>196</v>
      </c>
      <c r="D3301" s="138" t="s">
        <v>1451</v>
      </c>
      <c r="E3301" s="138" t="s">
        <v>1354</v>
      </c>
      <c r="F3301" s="138"/>
      <c r="G3301" s="138" t="s">
        <v>252</v>
      </c>
      <c r="H3301" s="138">
        <v>2</v>
      </c>
      <c r="I3301" s="138" t="s">
        <v>991</v>
      </c>
      <c r="J3301" s="138">
        <v>2020</v>
      </c>
      <c r="K3301" s="139">
        <v>1.5</v>
      </c>
    </row>
    <row r="3302" spans="1:11" x14ac:dyDescent="0.25">
      <c r="A3302" s="138" t="s">
        <v>1608</v>
      </c>
      <c r="B3302" s="138" t="s">
        <v>1609</v>
      </c>
      <c r="C3302" s="138" t="s">
        <v>196</v>
      </c>
      <c r="D3302" s="138" t="s">
        <v>1451</v>
      </c>
      <c r="E3302" s="138" t="s">
        <v>1354</v>
      </c>
      <c r="F3302" s="138"/>
      <c r="G3302" s="138" t="s">
        <v>252</v>
      </c>
      <c r="H3302" s="138">
        <v>2</v>
      </c>
      <c r="I3302" s="138" t="s">
        <v>991</v>
      </c>
      <c r="J3302" s="138">
        <v>2050</v>
      </c>
      <c r="K3302" s="139">
        <v>1.5</v>
      </c>
    </row>
    <row r="3303" spans="1:11" x14ac:dyDescent="0.25">
      <c r="A3303" s="138" t="s">
        <v>1608</v>
      </c>
      <c r="B3303" s="138" t="s">
        <v>1609</v>
      </c>
      <c r="C3303" s="138" t="s">
        <v>196</v>
      </c>
      <c r="D3303" s="138" t="s">
        <v>1451</v>
      </c>
      <c r="E3303" s="138" t="s">
        <v>1354</v>
      </c>
      <c r="F3303" s="138"/>
      <c r="G3303" s="138" t="s">
        <v>252</v>
      </c>
      <c r="H3303" s="138">
        <v>2</v>
      </c>
      <c r="I3303" s="138" t="s">
        <v>195</v>
      </c>
      <c r="J3303" s="138">
        <v>2015</v>
      </c>
      <c r="K3303" s="139">
        <v>0.01</v>
      </c>
    </row>
    <row r="3304" spans="1:11" x14ac:dyDescent="0.25">
      <c r="A3304" s="138" t="s">
        <v>1608</v>
      </c>
      <c r="B3304" s="138" t="s">
        <v>1609</v>
      </c>
      <c r="C3304" s="138" t="s">
        <v>196</v>
      </c>
      <c r="D3304" s="138" t="s">
        <v>1451</v>
      </c>
      <c r="E3304" s="138" t="s">
        <v>1354</v>
      </c>
      <c r="F3304" s="138"/>
      <c r="G3304" s="138" t="s">
        <v>252</v>
      </c>
      <c r="H3304" s="138">
        <v>2</v>
      </c>
      <c r="I3304" s="138" t="s">
        <v>195</v>
      </c>
      <c r="J3304" s="138">
        <v>2020</v>
      </c>
      <c r="K3304" s="139">
        <v>0.01</v>
      </c>
    </row>
    <row r="3305" spans="1:11" x14ac:dyDescent="0.25">
      <c r="A3305" s="138" t="s">
        <v>1608</v>
      </c>
      <c r="B3305" s="138" t="s">
        <v>1609</v>
      </c>
      <c r="C3305" s="138" t="s">
        <v>196</v>
      </c>
      <c r="D3305" s="138" t="s">
        <v>1451</v>
      </c>
      <c r="E3305" s="138" t="s">
        <v>1354</v>
      </c>
      <c r="F3305" s="138"/>
      <c r="G3305" s="138" t="s">
        <v>252</v>
      </c>
      <c r="H3305" s="138">
        <v>2</v>
      </c>
      <c r="I3305" s="138" t="s">
        <v>195</v>
      </c>
      <c r="J3305" s="138">
        <v>2030</v>
      </c>
      <c r="K3305" s="139">
        <v>0.01</v>
      </c>
    </row>
    <row r="3306" spans="1:11" x14ac:dyDescent="0.25">
      <c r="A3306" s="138" t="s">
        <v>1608</v>
      </c>
      <c r="B3306" s="138" t="s">
        <v>1609</v>
      </c>
      <c r="C3306" s="138" t="s">
        <v>196</v>
      </c>
      <c r="D3306" s="138" t="s">
        <v>1451</v>
      </c>
      <c r="E3306" s="138" t="s">
        <v>1354</v>
      </c>
      <c r="F3306" s="138"/>
      <c r="G3306" s="138" t="s">
        <v>252</v>
      </c>
      <c r="H3306" s="138">
        <v>2</v>
      </c>
      <c r="I3306" s="138" t="s">
        <v>195</v>
      </c>
      <c r="J3306" s="138">
        <v>2040</v>
      </c>
      <c r="K3306" s="139">
        <v>0.01</v>
      </c>
    </row>
    <row r="3307" spans="1:11" x14ac:dyDescent="0.25">
      <c r="A3307" s="138" t="s">
        <v>1608</v>
      </c>
      <c r="B3307" s="138" t="s">
        <v>1609</v>
      </c>
      <c r="C3307" s="138" t="s">
        <v>196</v>
      </c>
      <c r="D3307" s="138" t="s">
        <v>1451</v>
      </c>
      <c r="E3307" s="138" t="s">
        <v>1354</v>
      </c>
      <c r="F3307" s="138"/>
      <c r="G3307" s="138" t="s">
        <v>252</v>
      </c>
      <c r="H3307" s="138">
        <v>2</v>
      </c>
      <c r="I3307" s="138" t="s">
        <v>195</v>
      </c>
      <c r="J3307" s="138">
        <v>2050</v>
      </c>
      <c r="K3307" s="139">
        <v>0.01</v>
      </c>
    </row>
    <row r="3308" spans="1:11" x14ac:dyDescent="0.25">
      <c r="A3308" s="138" t="s">
        <v>1608</v>
      </c>
      <c r="B3308" s="138" t="s">
        <v>1609</v>
      </c>
      <c r="C3308" s="138" t="s">
        <v>196</v>
      </c>
      <c r="D3308" s="138" t="s">
        <v>1218</v>
      </c>
      <c r="E3308" s="138" t="s">
        <v>1206</v>
      </c>
      <c r="F3308" s="138"/>
      <c r="G3308" s="138" t="s">
        <v>345</v>
      </c>
      <c r="H3308" s="138"/>
      <c r="I3308" s="138" t="s">
        <v>195</v>
      </c>
      <c r="J3308" s="138">
        <v>2015</v>
      </c>
      <c r="K3308" s="139">
        <v>4</v>
      </c>
    </row>
    <row r="3309" spans="1:11" x14ac:dyDescent="0.25">
      <c r="A3309" s="138" t="s">
        <v>1608</v>
      </c>
      <c r="B3309" s="138" t="s">
        <v>1609</v>
      </c>
      <c r="C3309" s="138" t="s">
        <v>196</v>
      </c>
      <c r="D3309" s="138" t="s">
        <v>1218</v>
      </c>
      <c r="E3309" s="138" t="s">
        <v>1206</v>
      </c>
      <c r="F3309" s="138"/>
      <c r="G3309" s="138" t="s">
        <v>345</v>
      </c>
      <c r="H3309" s="138"/>
      <c r="I3309" s="138" t="s">
        <v>195</v>
      </c>
      <c r="J3309" s="138">
        <v>2020</v>
      </c>
      <c r="K3309" s="139">
        <v>4</v>
      </c>
    </row>
    <row r="3310" spans="1:11" x14ac:dyDescent="0.25">
      <c r="A3310" s="138" t="s">
        <v>1608</v>
      </c>
      <c r="B3310" s="138" t="s">
        <v>1609</v>
      </c>
      <c r="C3310" s="138" t="s">
        <v>196</v>
      </c>
      <c r="D3310" s="138" t="s">
        <v>1218</v>
      </c>
      <c r="E3310" s="138" t="s">
        <v>1206</v>
      </c>
      <c r="F3310" s="138"/>
      <c r="G3310" s="138" t="s">
        <v>345</v>
      </c>
      <c r="H3310" s="138"/>
      <c r="I3310" s="138" t="s">
        <v>195</v>
      </c>
      <c r="J3310" s="138">
        <v>2030</v>
      </c>
      <c r="K3310" s="139">
        <v>0</v>
      </c>
    </row>
    <row r="3311" spans="1:11" x14ac:dyDescent="0.25">
      <c r="A3311" s="138" t="s">
        <v>1608</v>
      </c>
      <c r="B3311" s="138" t="s">
        <v>1609</v>
      </c>
      <c r="C3311" s="138" t="s">
        <v>196</v>
      </c>
      <c r="D3311" s="138" t="s">
        <v>1218</v>
      </c>
      <c r="E3311" s="138" t="s">
        <v>1206</v>
      </c>
      <c r="F3311" s="138"/>
      <c r="G3311" s="138" t="s">
        <v>345</v>
      </c>
      <c r="H3311" s="138"/>
      <c r="I3311" s="138" t="s">
        <v>195</v>
      </c>
      <c r="J3311" s="138">
        <v>2040</v>
      </c>
      <c r="K3311" s="139">
        <v>0</v>
      </c>
    </row>
    <row r="3312" spans="1:11" x14ac:dyDescent="0.25">
      <c r="A3312" s="138" t="s">
        <v>1608</v>
      </c>
      <c r="B3312" s="138" t="s">
        <v>1609</v>
      </c>
      <c r="C3312" s="138" t="s">
        <v>196</v>
      </c>
      <c r="D3312" s="138" t="s">
        <v>1218</v>
      </c>
      <c r="E3312" s="138" t="s">
        <v>1206</v>
      </c>
      <c r="F3312" s="138"/>
      <c r="G3312" s="138" t="s">
        <v>345</v>
      </c>
      <c r="H3312" s="138"/>
      <c r="I3312" s="138" t="s">
        <v>195</v>
      </c>
      <c r="J3312" s="138">
        <v>2050</v>
      </c>
      <c r="K3312" s="139">
        <v>0</v>
      </c>
    </row>
    <row r="3313" spans="1:11" x14ac:dyDescent="0.25">
      <c r="A3313" s="138" t="s">
        <v>1608</v>
      </c>
      <c r="B3313" s="138" t="s">
        <v>1609</v>
      </c>
      <c r="C3313" s="138" t="s">
        <v>196</v>
      </c>
      <c r="D3313" s="138" t="s">
        <v>1613</v>
      </c>
      <c r="E3313" s="138" t="s">
        <v>1354</v>
      </c>
      <c r="F3313" s="138"/>
      <c r="G3313" s="138" t="s">
        <v>1614</v>
      </c>
      <c r="H3313" s="138">
        <v>2</v>
      </c>
      <c r="I3313" s="138" t="s">
        <v>990</v>
      </c>
      <c r="J3313" s="138">
        <v>2020</v>
      </c>
      <c r="K3313" s="139">
        <v>0.8</v>
      </c>
    </row>
    <row r="3314" spans="1:11" x14ac:dyDescent="0.25">
      <c r="A3314" s="138" t="s">
        <v>1608</v>
      </c>
      <c r="B3314" s="138" t="s">
        <v>1609</v>
      </c>
      <c r="C3314" s="138" t="s">
        <v>196</v>
      </c>
      <c r="D3314" s="138" t="s">
        <v>1613</v>
      </c>
      <c r="E3314" s="138" t="s">
        <v>1354</v>
      </c>
      <c r="F3314" s="138"/>
      <c r="G3314" s="138" t="s">
        <v>1614</v>
      </c>
      <c r="H3314" s="138">
        <v>2</v>
      </c>
      <c r="I3314" s="138" t="s">
        <v>990</v>
      </c>
      <c r="J3314" s="138">
        <v>2050</v>
      </c>
      <c r="K3314" s="139">
        <v>0.8</v>
      </c>
    </row>
    <row r="3315" spans="1:11" x14ac:dyDescent="0.25">
      <c r="A3315" s="138" t="s">
        <v>1608</v>
      </c>
      <c r="B3315" s="138" t="s">
        <v>1609</v>
      </c>
      <c r="C3315" s="138" t="s">
        <v>196</v>
      </c>
      <c r="D3315" s="138" t="s">
        <v>1613</v>
      </c>
      <c r="E3315" s="138" t="s">
        <v>1354</v>
      </c>
      <c r="F3315" s="138"/>
      <c r="G3315" s="138" t="s">
        <v>1614</v>
      </c>
      <c r="H3315" s="138">
        <v>2</v>
      </c>
      <c r="I3315" s="138" t="s">
        <v>991</v>
      </c>
      <c r="J3315" s="138">
        <v>2020</v>
      </c>
      <c r="K3315" s="139">
        <v>1.2</v>
      </c>
    </row>
    <row r="3316" spans="1:11" x14ac:dyDescent="0.25">
      <c r="A3316" s="138" t="s">
        <v>1608</v>
      </c>
      <c r="B3316" s="138" t="s">
        <v>1609</v>
      </c>
      <c r="C3316" s="138" t="s">
        <v>196</v>
      </c>
      <c r="D3316" s="138" t="s">
        <v>1613</v>
      </c>
      <c r="E3316" s="138" t="s">
        <v>1354</v>
      </c>
      <c r="F3316" s="138"/>
      <c r="G3316" s="138" t="s">
        <v>1614</v>
      </c>
      <c r="H3316" s="138">
        <v>2</v>
      </c>
      <c r="I3316" s="138" t="s">
        <v>991</v>
      </c>
      <c r="J3316" s="138">
        <v>2050</v>
      </c>
      <c r="K3316" s="139">
        <v>1.2</v>
      </c>
    </row>
    <row r="3317" spans="1:11" x14ac:dyDescent="0.25">
      <c r="A3317" s="138" t="s">
        <v>1608</v>
      </c>
      <c r="B3317" s="138" t="s">
        <v>1609</v>
      </c>
      <c r="C3317" s="138" t="s">
        <v>196</v>
      </c>
      <c r="D3317" s="138" t="s">
        <v>1613</v>
      </c>
      <c r="E3317" s="138" t="s">
        <v>1354</v>
      </c>
      <c r="F3317" s="138"/>
      <c r="G3317" s="138" t="s">
        <v>1614</v>
      </c>
      <c r="H3317" s="138">
        <v>2</v>
      </c>
      <c r="I3317" s="138" t="s">
        <v>195</v>
      </c>
      <c r="J3317" s="138">
        <v>2015</v>
      </c>
      <c r="K3317" s="139">
        <v>0.46</v>
      </c>
    </row>
    <row r="3318" spans="1:11" x14ac:dyDescent="0.25">
      <c r="A3318" s="138" t="s">
        <v>1608</v>
      </c>
      <c r="B3318" s="138" t="s">
        <v>1609</v>
      </c>
      <c r="C3318" s="138" t="s">
        <v>196</v>
      </c>
      <c r="D3318" s="138" t="s">
        <v>1613</v>
      </c>
      <c r="E3318" s="138" t="s">
        <v>1354</v>
      </c>
      <c r="F3318" s="138"/>
      <c r="G3318" s="138" t="s">
        <v>1614</v>
      </c>
      <c r="H3318" s="138">
        <v>2</v>
      </c>
      <c r="I3318" s="138" t="s">
        <v>195</v>
      </c>
      <c r="J3318" s="138">
        <v>2020</v>
      </c>
      <c r="K3318" s="139">
        <v>0.46</v>
      </c>
    </row>
    <row r="3319" spans="1:11" x14ac:dyDescent="0.25">
      <c r="A3319" s="138" t="s">
        <v>1608</v>
      </c>
      <c r="B3319" s="138" t="s">
        <v>1609</v>
      </c>
      <c r="C3319" s="138" t="s">
        <v>196</v>
      </c>
      <c r="D3319" s="138" t="s">
        <v>1613</v>
      </c>
      <c r="E3319" s="138" t="s">
        <v>1354</v>
      </c>
      <c r="F3319" s="138"/>
      <c r="G3319" s="138" t="s">
        <v>1614</v>
      </c>
      <c r="H3319" s="138">
        <v>2</v>
      </c>
      <c r="I3319" s="138" t="s">
        <v>195</v>
      </c>
      <c r="J3319" s="138">
        <v>2030</v>
      </c>
      <c r="K3319" s="139">
        <v>0.46</v>
      </c>
    </row>
    <row r="3320" spans="1:11" x14ac:dyDescent="0.25">
      <c r="A3320" s="138" t="s">
        <v>1608</v>
      </c>
      <c r="B3320" s="138" t="s">
        <v>1609</v>
      </c>
      <c r="C3320" s="138" t="s">
        <v>196</v>
      </c>
      <c r="D3320" s="138" t="s">
        <v>1613</v>
      </c>
      <c r="E3320" s="138" t="s">
        <v>1354</v>
      </c>
      <c r="F3320" s="138"/>
      <c r="G3320" s="138" t="s">
        <v>1614</v>
      </c>
      <c r="H3320" s="138">
        <v>2</v>
      </c>
      <c r="I3320" s="138" t="s">
        <v>195</v>
      </c>
      <c r="J3320" s="138">
        <v>2040</v>
      </c>
      <c r="K3320" s="139">
        <v>0.46</v>
      </c>
    </row>
    <row r="3321" spans="1:11" x14ac:dyDescent="0.25">
      <c r="A3321" s="138" t="s">
        <v>1608</v>
      </c>
      <c r="B3321" s="138" t="s">
        <v>1609</v>
      </c>
      <c r="C3321" s="138" t="s">
        <v>196</v>
      </c>
      <c r="D3321" s="138" t="s">
        <v>1613</v>
      </c>
      <c r="E3321" s="138" t="s">
        <v>1354</v>
      </c>
      <c r="F3321" s="138"/>
      <c r="G3321" s="138" t="s">
        <v>1614</v>
      </c>
      <c r="H3321" s="138">
        <v>2</v>
      </c>
      <c r="I3321" s="138" t="s">
        <v>195</v>
      </c>
      <c r="J3321" s="138">
        <v>2050</v>
      </c>
      <c r="K3321" s="139">
        <v>0.46</v>
      </c>
    </row>
    <row r="3322" spans="1:11" x14ac:dyDescent="0.25">
      <c r="A3322" s="138" t="s">
        <v>1608</v>
      </c>
      <c r="B3322" s="138" t="s">
        <v>1609</v>
      </c>
      <c r="C3322" s="138" t="s">
        <v>196</v>
      </c>
      <c r="D3322" s="138" t="s">
        <v>355</v>
      </c>
      <c r="E3322" s="138" t="s">
        <v>1295</v>
      </c>
      <c r="F3322" s="138"/>
      <c r="G3322" s="138"/>
      <c r="H3322" s="138"/>
      <c r="I3322" s="138" t="s">
        <v>195</v>
      </c>
      <c r="J3322" s="138">
        <v>2015</v>
      </c>
      <c r="K3322" s="139">
        <v>2</v>
      </c>
    </row>
    <row r="3323" spans="1:11" x14ac:dyDescent="0.25">
      <c r="A3323" s="138" t="s">
        <v>1608</v>
      </c>
      <c r="B3323" s="138" t="s">
        <v>1609</v>
      </c>
      <c r="C3323" s="138" t="s">
        <v>196</v>
      </c>
      <c r="D3323" s="138" t="s">
        <v>355</v>
      </c>
      <c r="E3323" s="138" t="s">
        <v>1295</v>
      </c>
      <c r="F3323" s="138"/>
      <c r="G3323" s="138"/>
      <c r="H3323" s="138"/>
      <c r="I3323" s="138" t="s">
        <v>195</v>
      </c>
      <c r="J3323" s="138">
        <v>2020</v>
      </c>
      <c r="K3323" s="139">
        <v>2</v>
      </c>
    </row>
    <row r="3324" spans="1:11" x14ac:dyDescent="0.25">
      <c r="A3324" s="138" t="s">
        <v>1608</v>
      </c>
      <c r="B3324" s="138" t="s">
        <v>1609</v>
      </c>
      <c r="C3324" s="138" t="s">
        <v>196</v>
      </c>
      <c r="D3324" s="138" t="s">
        <v>355</v>
      </c>
      <c r="E3324" s="138" t="s">
        <v>1295</v>
      </c>
      <c r="F3324" s="138"/>
      <c r="G3324" s="138"/>
      <c r="H3324" s="138"/>
      <c r="I3324" s="138" t="s">
        <v>195</v>
      </c>
      <c r="J3324" s="138">
        <v>2030</v>
      </c>
      <c r="K3324" s="139">
        <v>2</v>
      </c>
    </row>
    <row r="3325" spans="1:11" x14ac:dyDescent="0.25">
      <c r="A3325" s="138" t="s">
        <v>1608</v>
      </c>
      <c r="B3325" s="138" t="s">
        <v>1609</v>
      </c>
      <c r="C3325" s="138" t="s">
        <v>196</v>
      </c>
      <c r="D3325" s="138" t="s">
        <v>355</v>
      </c>
      <c r="E3325" s="138" t="s">
        <v>1295</v>
      </c>
      <c r="F3325" s="138"/>
      <c r="G3325" s="138"/>
      <c r="H3325" s="138"/>
      <c r="I3325" s="138" t="s">
        <v>195</v>
      </c>
      <c r="J3325" s="138">
        <v>2040</v>
      </c>
      <c r="K3325" s="139">
        <v>2</v>
      </c>
    </row>
    <row r="3326" spans="1:11" x14ac:dyDescent="0.25">
      <c r="A3326" s="138" t="s">
        <v>1608</v>
      </c>
      <c r="B3326" s="138" t="s">
        <v>1609</v>
      </c>
      <c r="C3326" s="138" t="s">
        <v>196</v>
      </c>
      <c r="D3326" s="138" t="s">
        <v>355</v>
      </c>
      <c r="E3326" s="138" t="s">
        <v>1295</v>
      </c>
      <c r="F3326" s="138"/>
      <c r="G3326" s="138"/>
      <c r="H3326" s="138"/>
      <c r="I3326" s="138" t="s">
        <v>195</v>
      </c>
      <c r="J3326" s="138">
        <v>2050</v>
      </c>
      <c r="K3326" s="139">
        <v>2</v>
      </c>
    </row>
    <row r="3327" spans="1:11" x14ac:dyDescent="0.25">
      <c r="A3327" s="138" t="s">
        <v>1608</v>
      </c>
      <c r="B3327" s="138" t="s">
        <v>1609</v>
      </c>
      <c r="C3327" s="138" t="s">
        <v>196</v>
      </c>
      <c r="D3327" s="138" t="s">
        <v>1615</v>
      </c>
      <c r="E3327" s="138" t="s">
        <v>1354</v>
      </c>
      <c r="F3327" s="138"/>
      <c r="G3327" s="138" t="s">
        <v>317</v>
      </c>
      <c r="H3327" s="138">
        <v>2</v>
      </c>
      <c r="I3327" s="138" t="s">
        <v>990</v>
      </c>
      <c r="J3327" s="138">
        <v>2020</v>
      </c>
      <c r="K3327" s="139">
        <v>0.9</v>
      </c>
    </row>
    <row r="3328" spans="1:11" x14ac:dyDescent="0.25">
      <c r="A3328" s="138" t="s">
        <v>1608</v>
      </c>
      <c r="B3328" s="138" t="s">
        <v>1609</v>
      </c>
      <c r="C3328" s="138" t="s">
        <v>196</v>
      </c>
      <c r="D3328" s="138" t="s">
        <v>1615</v>
      </c>
      <c r="E3328" s="138" t="s">
        <v>1354</v>
      </c>
      <c r="F3328" s="138"/>
      <c r="G3328" s="138" t="s">
        <v>317</v>
      </c>
      <c r="H3328" s="138">
        <v>2</v>
      </c>
      <c r="I3328" s="138" t="s">
        <v>990</v>
      </c>
      <c r="J3328" s="138">
        <v>2050</v>
      </c>
      <c r="K3328" s="139">
        <v>0.95</v>
      </c>
    </row>
    <row r="3329" spans="1:11" x14ac:dyDescent="0.25">
      <c r="A3329" s="138" t="s">
        <v>1608</v>
      </c>
      <c r="B3329" s="138" t="s">
        <v>1609</v>
      </c>
      <c r="C3329" s="138" t="s">
        <v>196</v>
      </c>
      <c r="D3329" s="138" t="s">
        <v>1615</v>
      </c>
      <c r="E3329" s="138" t="s">
        <v>1354</v>
      </c>
      <c r="F3329" s="138"/>
      <c r="G3329" s="138" t="s">
        <v>317</v>
      </c>
      <c r="H3329" s="138">
        <v>2</v>
      </c>
      <c r="I3329" s="138" t="s">
        <v>991</v>
      </c>
      <c r="J3329" s="138">
        <v>2020</v>
      </c>
      <c r="K3329" s="139">
        <v>1.1000000000000001</v>
      </c>
    </row>
    <row r="3330" spans="1:11" x14ac:dyDescent="0.25">
      <c r="A3330" s="138" t="s">
        <v>1608</v>
      </c>
      <c r="B3330" s="138" t="s">
        <v>1609</v>
      </c>
      <c r="C3330" s="138" t="s">
        <v>196</v>
      </c>
      <c r="D3330" s="138" t="s">
        <v>1615</v>
      </c>
      <c r="E3330" s="138" t="s">
        <v>1354</v>
      </c>
      <c r="F3330" s="138"/>
      <c r="G3330" s="138" t="s">
        <v>317</v>
      </c>
      <c r="H3330" s="138">
        <v>2</v>
      </c>
      <c r="I3330" s="138" t="s">
        <v>991</v>
      </c>
      <c r="J3330" s="138">
        <v>2050</v>
      </c>
      <c r="K3330" s="139">
        <v>1.05</v>
      </c>
    </row>
    <row r="3331" spans="1:11" x14ac:dyDescent="0.25">
      <c r="A3331" s="138" t="s">
        <v>1608</v>
      </c>
      <c r="B3331" s="138" t="s">
        <v>1609</v>
      </c>
      <c r="C3331" s="138" t="s">
        <v>196</v>
      </c>
      <c r="D3331" s="138" t="s">
        <v>1615</v>
      </c>
      <c r="E3331" s="138" t="s">
        <v>1354</v>
      </c>
      <c r="F3331" s="138"/>
      <c r="G3331" s="138" t="s">
        <v>317</v>
      </c>
      <c r="H3331" s="138">
        <v>2</v>
      </c>
      <c r="I3331" s="138" t="s">
        <v>195</v>
      </c>
      <c r="J3331" s="138">
        <v>2015</v>
      </c>
      <c r="K3331" s="139">
        <v>0.89</v>
      </c>
    </row>
    <row r="3332" spans="1:11" x14ac:dyDescent="0.25">
      <c r="A3332" s="138" t="s">
        <v>1608</v>
      </c>
      <c r="B3332" s="138" t="s">
        <v>1609</v>
      </c>
      <c r="C3332" s="138" t="s">
        <v>196</v>
      </c>
      <c r="D3332" s="138" t="s">
        <v>1615</v>
      </c>
      <c r="E3332" s="138" t="s">
        <v>1354</v>
      </c>
      <c r="F3332" s="138"/>
      <c r="G3332" s="138" t="s">
        <v>317</v>
      </c>
      <c r="H3332" s="138">
        <v>2</v>
      </c>
      <c r="I3332" s="138" t="s">
        <v>195</v>
      </c>
      <c r="J3332" s="138">
        <v>2020</v>
      </c>
      <c r="K3332" s="139">
        <v>0.89</v>
      </c>
    </row>
    <row r="3333" spans="1:11" x14ac:dyDescent="0.25">
      <c r="A3333" s="138" t="s">
        <v>1608</v>
      </c>
      <c r="B3333" s="138" t="s">
        <v>1609</v>
      </c>
      <c r="C3333" s="138" t="s">
        <v>196</v>
      </c>
      <c r="D3333" s="138" t="s">
        <v>1615</v>
      </c>
      <c r="E3333" s="138" t="s">
        <v>1354</v>
      </c>
      <c r="F3333" s="138"/>
      <c r="G3333" s="138" t="s">
        <v>317</v>
      </c>
      <c r="H3333" s="138">
        <v>2</v>
      </c>
      <c r="I3333" s="138" t="s">
        <v>195</v>
      </c>
      <c r="J3333" s="138">
        <v>2030</v>
      </c>
      <c r="K3333" s="139">
        <v>0.89</v>
      </c>
    </row>
    <row r="3334" spans="1:11" x14ac:dyDescent="0.25">
      <c r="A3334" s="138" t="s">
        <v>1608</v>
      </c>
      <c r="B3334" s="138" t="s">
        <v>1609</v>
      </c>
      <c r="C3334" s="138" t="s">
        <v>196</v>
      </c>
      <c r="D3334" s="138" t="s">
        <v>1615</v>
      </c>
      <c r="E3334" s="138" t="s">
        <v>1354</v>
      </c>
      <c r="F3334" s="138"/>
      <c r="G3334" s="138" t="s">
        <v>317</v>
      </c>
      <c r="H3334" s="138">
        <v>2</v>
      </c>
      <c r="I3334" s="138" t="s">
        <v>195</v>
      </c>
      <c r="J3334" s="138">
        <v>2040</v>
      </c>
      <c r="K3334" s="139">
        <v>0.89</v>
      </c>
    </row>
    <row r="3335" spans="1:11" x14ac:dyDescent="0.25">
      <c r="A3335" s="138" t="s">
        <v>1608</v>
      </c>
      <c r="B3335" s="138" t="s">
        <v>1609</v>
      </c>
      <c r="C3335" s="138" t="s">
        <v>196</v>
      </c>
      <c r="D3335" s="138" t="s">
        <v>1615</v>
      </c>
      <c r="E3335" s="138" t="s">
        <v>1354</v>
      </c>
      <c r="F3335" s="138"/>
      <c r="G3335" s="138" t="s">
        <v>317</v>
      </c>
      <c r="H3335" s="138">
        <v>2</v>
      </c>
      <c r="I3335" s="138" t="s">
        <v>195</v>
      </c>
      <c r="J3335" s="138">
        <v>2050</v>
      </c>
      <c r="K3335" s="139">
        <v>0.89</v>
      </c>
    </row>
    <row r="3336" spans="1:11" x14ac:dyDescent="0.25">
      <c r="A3336" s="138" t="s">
        <v>1608</v>
      </c>
      <c r="B3336" s="138" t="s">
        <v>1609</v>
      </c>
      <c r="C3336" s="138" t="s">
        <v>196</v>
      </c>
      <c r="D3336" s="138" t="s">
        <v>216</v>
      </c>
      <c r="E3336" s="138" t="s">
        <v>203</v>
      </c>
      <c r="F3336" s="138"/>
      <c r="G3336" s="138"/>
      <c r="H3336" s="138"/>
      <c r="I3336" s="138" t="s">
        <v>195</v>
      </c>
      <c r="J3336" s="138">
        <v>2015</v>
      </c>
      <c r="K3336" s="139">
        <v>25</v>
      </c>
    </row>
    <row r="3337" spans="1:11" x14ac:dyDescent="0.25">
      <c r="A3337" s="138" t="s">
        <v>1608</v>
      </c>
      <c r="B3337" s="138" t="s">
        <v>1609</v>
      </c>
      <c r="C3337" s="138" t="s">
        <v>196</v>
      </c>
      <c r="D3337" s="138" t="s">
        <v>216</v>
      </c>
      <c r="E3337" s="138" t="s">
        <v>203</v>
      </c>
      <c r="F3337" s="138"/>
      <c r="G3337" s="138"/>
      <c r="H3337" s="138"/>
      <c r="I3337" s="138" t="s">
        <v>195</v>
      </c>
      <c r="J3337" s="138">
        <v>2020</v>
      </c>
      <c r="K3337" s="139">
        <v>25</v>
      </c>
    </row>
    <row r="3338" spans="1:11" x14ac:dyDescent="0.25">
      <c r="A3338" s="138" t="s">
        <v>1608</v>
      </c>
      <c r="B3338" s="138" t="s">
        <v>1609</v>
      </c>
      <c r="C3338" s="138" t="s">
        <v>196</v>
      </c>
      <c r="D3338" s="138" t="s">
        <v>216</v>
      </c>
      <c r="E3338" s="138" t="s">
        <v>203</v>
      </c>
      <c r="F3338" s="138"/>
      <c r="G3338" s="138"/>
      <c r="H3338" s="138"/>
      <c r="I3338" s="138" t="s">
        <v>195</v>
      </c>
      <c r="J3338" s="138">
        <v>2030</v>
      </c>
      <c r="K3338" s="139">
        <v>25</v>
      </c>
    </row>
    <row r="3339" spans="1:11" x14ac:dyDescent="0.25">
      <c r="A3339" s="138" t="s">
        <v>1608</v>
      </c>
      <c r="B3339" s="138" t="s">
        <v>1609</v>
      </c>
      <c r="C3339" s="138" t="s">
        <v>196</v>
      </c>
      <c r="D3339" s="138" t="s">
        <v>216</v>
      </c>
      <c r="E3339" s="138" t="s">
        <v>203</v>
      </c>
      <c r="F3339" s="138"/>
      <c r="G3339" s="138"/>
      <c r="H3339" s="138"/>
      <c r="I3339" s="138" t="s">
        <v>195</v>
      </c>
      <c r="J3339" s="138">
        <v>2040</v>
      </c>
      <c r="K3339" s="139">
        <v>25</v>
      </c>
    </row>
    <row r="3340" spans="1:11" x14ac:dyDescent="0.25">
      <c r="A3340" s="138" t="s">
        <v>1608</v>
      </c>
      <c r="B3340" s="138" t="s">
        <v>1609</v>
      </c>
      <c r="C3340" s="138" t="s">
        <v>196</v>
      </c>
      <c r="D3340" s="138" t="s">
        <v>216</v>
      </c>
      <c r="E3340" s="138" t="s">
        <v>203</v>
      </c>
      <c r="F3340" s="138"/>
      <c r="G3340" s="138"/>
      <c r="H3340" s="138"/>
      <c r="I3340" s="138" t="s">
        <v>195</v>
      </c>
      <c r="J3340" s="138">
        <v>2050</v>
      </c>
      <c r="K3340" s="139">
        <v>25</v>
      </c>
    </row>
    <row r="3341" spans="1:11" x14ac:dyDescent="0.25">
      <c r="A3341" s="138" t="s">
        <v>1608</v>
      </c>
      <c r="B3341" s="138" t="s">
        <v>1609</v>
      </c>
      <c r="C3341" s="138" t="s">
        <v>196</v>
      </c>
      <c r="D3341" s="138" t="s">
        <v>1616</v>
      </c>
      <c r="E3341" s="138" t="s">
        <v>1617</v>
      </c>
      <c r="F3341" s="138"/>
      <c r="G3341" s="138" t="s">
        <v>1361</v>
      </c>
      <c r="H3341" s="138" t="s">
        <v>1618</v>
      </c>
      <c r="I3341" s="138" t="s">
        <v>990</v>
      </c>
      <c r="J3341" s="138">
        <v>2020</v>
      </c>
      <c r="K3341" s="139">
        <v>0.75</v>
      </c>
    </row>
    <row r="3342" spans="1:11" x14ac:dyDescent="0.25">
      <c r="A3342" s="138" t="s">
        <v>1608</v>
      </c>
      <c r="B3342" s="138" t="s">
        <v>1609</v>
      </c>
      <c r="C3342" s="138" t="s">
        <v>196</v>
      </c>
      <c r="D3342" s="138" t="s">
        <v>1616</v>
      </c>
      <c r="E3342" s="138" t="s">
        <v>1617</v>
      </c>
      <c r="F3342" s="138"/>
      <c r="G3342" s="138" t="s">
        <v>1361</v>
      </c>
      <c r="H3342" s="138" t="s">
        <v>1618</v>
      </c>
      <c r="I3342" s="138" t="s">
        <v>990</v>
      </c>
      <c r="J3342" s="138">
        <v>2050</v>
      </c>
      <c r="K3342" s="139">
        <v>0.75</v>
      </c>
    </row>
    <row r="3343" spans="1:11" x14ac:dyDescent="0.25">
      <c r="A3343" s="138" t="s">
        <v>1608</v>
      </c>
      <c r="B3343" s="138" t="s">
        <v>1609</v>
      </c>
      <c r="C3343" s="138" t="s">
        <v>196</v>
      </c>
      <c r="D3343" s="138" t="s">
        <v>1616</v>
      </c>
      <c r="E3343" s="138" t="s">
        <v>1617</v>
      </c>
      <c r="F3343" s="138"/>
      <c r="G3343" s="138" t="s">
        <v>1361</v>
      </c>
      <c r="H3343" s="138" t="s">
        <v>1618</v>
      </c>
      <c r="I3343" s="138" t="s">
        <v>991</v>
      </c>
      <c r="J3343" s="138">
        <v>2020</v>
      </c>
      <c r="K3343" s="139">
        <v>1.25</v>
      </c>
    </row>
    <row r="3344" spans="1:11" x14ac:dyDescent="0.25">
      <c r="A3344" s="138" t="s">
        <v>1608</v>
      </c>
      <c r="B3344" s="138" t="s">
        <v>1609</v>
      </c>
      <c r="C3344" s="138" t="s">
        <v>196</v>
      </c>
      <c r="D3344" s="138" t="s">
        <v>1616</v>
      </c>
      <c r="E3344" s="138" t="s">
        <v>1617</v>
      </c>
      <c r="F3344" s="138"/>
      <c r="G3344" s="138" t="s">
        <v>1361</v>
      </c>
      <c r="H3344" s="138" t="s">
        <v>1618</v>
      </c>
      <c r="I3344" s="138" t="s">
        <v>991</v>
      </c>
      <c r="J3344" s="138">
        <v>2050</v>
      </c>
      <c r="K3344" s="139">
        <v>1.25</v>
      </c>
    </row>
    <row r="3345" spans="1:11" x14ac:dyDescent="0.25">
      <c r="A3345" s="138" t="s">
        <v>1608</v>
      </c>
      <c r="B3345" s="138" t="s">
        <v>1609</v>
      </c>
      <c r="C3345" s="138" t="s">
        <v>196</v>
      </c>
      <c r="D3345" s="138" t="s">
        <v>1616</v>
      </c>
      <c r="E3345" s="138" t="s">
        <v>1617</v>
      </c>
      <c r="F3345" s="138"/>
      <c r="G3345" s="138" t="s">
        <v>1361</v>
      </c>
      <c r="H3345" s="138" t="s">
        <v>1618</v>
      </c>
      <c r="I3345" s="138" t="s">
        <v>195</v>
      </c>
      <c r="J3345" s="138">
        <v>2015</v>
      </c>
      <c r="K3345" s="139">
        <v>70</v>
      </c>
    </row>
    <row r="3346" spans="1:11" x14ac:dyDescent="0.25">
      <c r="A3346" s="138" t="s">
        <v>1608</v>
      </c>
      <c r="B3346" s="138" t="s">
        <v>1609</v>
      </c>
      <c r="C3346" s="138" t="s">
        <v>196</v>
      </c>
      <c r="D3346" s="138" t="s">
        <v>1616</v>
      </c>
      <c r="E3346" s="138" t="s">
        <v>1617</v>
      </c>
      <c r="F3346" s="138"/>
      <c r="G3346" s="138" t="s">
        <v>1361</v>
      </c>
      <c r="H3346" s="138" t="s">
        <v>1618</v>
      </c>
      <c r="I3346" s="138" t="s">
        <v>195</v>
      </c>
      <c r="J3346" s="138">
        <v>2020</v>
      </c>
      <c r="K3346" s="139">
        <v>100</v>
      </c>
    </row>
    <row r="3347" spans="1:11" x14ac:dyDescent="0.25">
      <c r="A3347" s="138" t="s">
        <v>1608</v>
      </c>
      <c r="B3347" s="138" t="s">
        <v>1609</v>
      </c>
      <c r="C3347" s="138" t="s">
        <v>196</v>
      </c>
      <c r="D3347" s="138" t="s">
        <v>1616</v>
      </c>
      <c r="E3347" s="138" t="s">
        <v>1617</v>
      </c>
      <c r="F3347" s="138"/>
      <c r="G3347" s="138" t="s">
        <v>1361</v>
      </c>
      <c r="H3347" s="138" t="s">
        <v>1618</v>
      </c>
      <c r="I3347" s="138" t="s">
        <v>195</v>
      </c>
      <c r="J3347" s="138">
        <v>2030</v>
      </c>
      <c r="K3347" s="139">
        <v>250</v>
      </c>
    </row>
    <row r="3348" spans="1:11" x14ac:dyDescent="0.25">
      <c r="A3348" s="138" t="s">
        <v>1608</v>
      </c>
      <c r="B3348" s="138" t="s">
        <v>1609</v>
      </c>
      <c r="C3348" s="138" t="s">
        <v>196</v>
      </c>
      <c r="D3348" s="138" t="s">
        <v>1616</v>
      </c>
      <c r="E3348" s="138" t="s">
        <v>1617</v>
      </c>
      <c r="F3348" s="138"/>
      <c r="G3348" s="138" t="s">
        <v>1361</v>
      </c>
      <c r="H3348" s="138" t="s">
        <v>1618</v>
      </c>
      <c r="I3348" s="138" t="s">
        <v>195</v>
      </c>
      <c r="J3348" s="138">
        <v>2040</v>
      </c>
      <c r="K3348" s="139">
        <v>500</v>
      </c>
    </row>
    <row r="3349" spans="1:11" x14ac:dyDescent="0.25">
      <c r="A3349" s="138" t="s">
        <v>1608</v>
      </c>
      <c r="B3349" s="138" t="s">
        <v>1609</v>
      </c>
      <c r="C3349" s="138" t="s">
        <v>196</v>
      </c>
      <c r="D3349" s="138" t="s">
        <v>1616</v>
      </c>
      <c r="E3349" s="138" t="s">
        <v>1617</v>
      </c>
      <c r="F3349" s="138"/>
      <c r="G3349" s="138" t="s">
        <v>1361</v>
      </c>
      <c r="H3349" s="138" t="s">
        <v>1618</v>
      </c>
      <c r="I3349" s="138" t="s">
        <v>195</v>
      </c>
      <c r="J3349" s="138">
        <v>2050</v>
      </c>
      <c r="K3349" s="139">
        <v>700</v>
      </c>
    </row>
    <row r="3350" spans="1:11" x14ac:dyDescent="0.25">
      <c r="A3350" s="138" t="s">
        <v>1608</v>
      </c>
      <c r="B3350" s="138" t="s">
        <v>1609</v>
      </c>
      <c r="C3350" s="138" t="s">
        <v>196</v>
      </c>
      <c r="D3350" s="138" t="s">
        <v>1569</v>
      </c>
      <c r="E3350" s="138" t="s">
        <v>1222</v>
      </c>
      <c r="F3350" s="138"/>
      <c r="G3350" s="138" t="s">
        <v>1619</v>
      </c>
      <c r="H3350" s="138" t="s">
        <v>1618</v>
      </c>
      <c r="I3350" s="138" t="s">
        <v>990</v>
      </c>
      <c r="J3350" s="138">
        <v>2020</v>
      </c>
      <c r="K3350" s="139">
        <v>0.75</v>
      </c>
    </row>
    <row r="3351" spans="1:11" x14ac:dyDescent="0.25">
      <c r="A3351" s="138" t="s">
        <v>1608</v>
      </c>
      <c r="B3351" s="138" t="s">
        <v>1609</v>
      </c>
      <c r="C3351" s="138" t="s">
        <v>196</v>
      </c>
      <c r="D3351" s="138" t="s">
        <v>1569</v>
      </c>
      <c r="E3351" s="138" t="s">
        <v>1222</v>
      </c>
      <c r="F3351" s="138"/>
      <c r="G3351" s="138" t="s">
        <v>1619</v>
      </c>
      <c r="H3351" s="138" t="s">
        <v>1618</v>
      </c>
      <c r="I3351" s="138" t="s">
        <v>990</v>
      </c>
      <c r="J3351" s="138">
        <v>2050</v>
      </c>
      <c r="K3351" s="139">
        <v>0.75</v>
      </c>
    </row>
    <row r="3352" spans="1:11" x14ac:dyDescent="0.25">
      <c r="A3352" s="138" t="s">
        <v>1608</v>
      </c>
      <c r="B3352" s="138" t="s">
        <v>1609</v>
      </c>
      <c r="C3352" s="138" t="s">
        <v>196</v>
      </c>
      <c r="D3352" s="138" t="s">
        <v>1569</v>
      </c>
      <c r="E3352" s="138" t="s">
        <v>1222</v>
      </c>
      <c r="F3352" s="138"/>
      <c r="G3352" s="138" t="s">
        <v>1619</v>
      </c>
      <c r="H3352" s="138" t="s">
        <v>1618</v>
      </c>
      <c r="I3352" s="138" t="s">
        <v>991</v>
      </c>
      <c r="J3352" s="138">
        <v>2020</v>
      </c>
      <c r="K3352" s="139">
        <v>1.25</v>
      </c>
    </row>
    <row r="3353" spans="1:11" x14ac:dyDescent="0.25">
      <c r="A3353" s="138" t="s">
        <v>1608</v>
      </c>
      <c r="B3353" s="138" t="s">
        <v>1609</v>
      </c>
      <c r="C3353" s="138" t="s">
        <v>196</v>
      </c>
      <c r="D3353" s="138" t="s">
        <v>1569</v>
      </c>
      <c r="E3353" s="138" t="s">
        <v>1222</v>
      </c>
      <c r="F3353" s="138"/>
      <c r="G3353" s="138" t="s">
        <v>1619</v>
      </c>
      <c r="H3353" s="138" t="s">
        <v>1618</v>
      </c>
      <c r="I3353" s="138" t="s">
        <v>991</v>
      </c>
      <c r="J3353" s="138">
        <v>2050</v>
      </c>
      <c r="K3353" s="139">
        <v>1.25</v>
      </c>
    </row>
    <row r="3354" spans="1:11" x14ac:dyDescent="0.25">
      <c r="A3354" s="138" t="s">
        <v>1608</v>
      </c>
      <c r="B3354" s="138" t="s">
        <v>1609</v>
      </c>
      <c r="C3354" s="138" t="s">
        <v>196</v>
      </c>
      <c r="D3354" s="138" t="s">
        <v>1569</v>
      </c>
      <c r="E3354" s="138" t="s">
        <v>1222</v>
      </c>
      <c r="F3354" s="138"/>
      <c r="G3354" s="138" t="s">
        <v>1619</v>
      </c>
      <c r="H3354" s="138" t="s">
        <v>1618</v>
      </c>
      <c r="I3354" s="138" t="s">
        <v>195</v>
      </c>
      <c r="J3354" s="138">
        <v>2015</v>
      </c>
      <c r="K3354" s="139">
        <v>2.3148148148148149</v>
      </c>
    </row>
    <row r="3355" spans="1:11" x14ac:dyDescent="0.25">
      <c r="A3355" s="138" t="s">
        <v>1608</v>
      </c>
      <c r="B3355" s="138" t="s">
        <v>1609</v>
      </c>
      <c r="C3355" s="138" t="s">
        <v>196</v>
      </c>
      <c r="D3355" s="138" t="s">
        <v>1569</v>
      </c>
      <c r="E3355" s="138" t="s">
        <v>1222</v>
      </c>
      <c r="F3355" s="138"/>
      <c r="G3355" s="138" t="s">
        <v>1619</v>
      </c>
      <c r="H3355" s="138" t="s">
        <v>1618</v>
      </c>
      <c r="I3355" s="138" t="s">
        <v>195</v>
      </c>
      <c r="J3355" s="138">
        <v>2020</v>
      </c>
      <c r="K3355" s="139">
        <v>3.306878306878307</v>
      </c>
    </row>
    <row r="3356" spans="1:11" x14ac:dyDescent="0.25">
      <c r="A3356" s="138" t="s">
        <v>1608</v>
      </c>
      <c r="B3356" s="138" t="s">
        <v>1609</v>
      </c>
      <c r="C3356" s="138" t="s">
        <v>196</v>
      </c>
      <c r="D3356" s="138" t="s">
        <v>1569</v>
      </c>
      <c r="E3356" s="138" t="s">
        <v>1222</v>
      </c>
      <c r="F3356" s="138"/>
      <c r="G3356" s="138" t="s">
        <v>1619</v>
      </c>
      <c r="H3356" s="138" t="s">
        <v>1618</v>
      </c>
      <c r="I3356" s="138" t="s">
        <v>195</v>
      </c>
      <c r="J3356" s="138">
        <v>2030</v>
      </c>
      <c r="K3356" s="139">
        <v>8.2671957671957657</v>
      </c>
    </row>
    <row r="3357" spans="1:11" x14ac:dyDescent="0.25">
      <c r="A3357" s="138" t="s">
        <v>1608</v>
      </c>
      <c r="B3357" s="138" t="s">
        <v>1609</v>
      </c>
      <c r="C3357" s="138" t="s">
        <v>196</v>
      </c>
      <c r="D3357" s="138" t="s">
        <v>1569</v>
      </c>
      <c r="E3357" s="138" t="s">
        <v>1222</v>
      </c>
      <c r="F3357" s="138"/>
      <c r="G3357" s="138" t="s">
        <v>1619</v>
      </c>
      <c r="H3357" s="138" t="s">
        <v>1618</v>
      </c>
      <c r="I3357" s="138" t="s">
        <v>195</v>
      </c>
      <c r="J3357" s="138">
        <v>2040</v>
      </c>
      <c r="K3357" s="139">
        <v>16.534391534391531</v>
      </c>
    </row>
    <row r="3358" spans="1:11" x14ac:dyDescent="0.25">
      <c r="A3358" s="138" t="s">
        <v>1608</v>
      </c>
      <c r="B3358" s="138" t="s">
        <v>1609</v>
      </c>
      <c r="C3358" s="138" t="s">
        <v>196</v>
      </c>
      <c r="D3358" s="138" t="s">
        <v>1569</v>
      </c>
      <c r="E3358" s="138" t="s">
        <v>1222</v>
      </c>
      <c r="F3358" s="138"/>
      <c r="G3358" s="138" t="s">
        <v>1619</v>
      </c>
      <c r="H3358" s="138" t="s">
        <v>1618</v>
      </c>
      <c r="I3358" s="138" t="s">
        <v>195</v>
      </c>
      <c r="J3358" s="138">
        <v>2050</v>
      </c>
      <c r="K3358" s="139">
        <v>23.148148148148149</v>
      </c>
    </row>
    <row r="3359" spans="1:11" x14ac:dyDescent="0.25">
      <c r="A3359" s="138" t="s">
        <v>1608</v>
      </c>
      <c r="B3359" s="138" t="s">
        <v>1609</v>
      </c>
      <c r="C3359" s="138" t="s">
        <v>234</v>
      </c>
      <c r="D3359" s="138" t="s">
        <v>1365</v>
      </c>
      <c r="E3359" s="138" t="s">
        <v>1206</v>
      </c>
      <c r="F3359" s="138"/>
      <c r="G3359" s="138"/>
      <c r="H3359" s="138"/>
      <c r="I3359" s="138" t="s">
        <v>195</v>
      </c>
      <c r="J3359" s="138">
        <v>2015</v>
      </c>
      <c r="K3359" s="139">
        <v>75</v>
      </c>
    </row>
    <row r="3360" spans="1:11" x14ac:dyDescent="0.25">
      <c r="A3360" s="138" t="s">
        <v>1608</v>
      </c>
      <c r="B3360" s="138" t="s">
        <v>1609</v>
      </c>
      <c r="C3360" s="138" t="s">
        <v>234</v>
      </c>
      <c r="D3360" s="138" t="s">
        <v>1365</v>
      </c>
      <c r="E3360" s="138" t="s">
        <v>1206</v>
      </c>
      <c r="F3360" s="138"/>
      <c r="G3360" s="138"/>
      <c r="H3360" s="138"/>
      <c r="I3360" s="138" t="s">
        <v>195</v>
      </c>
      <c r="J3360" s="138">
        <v>2020</v>
      </c>
      <c r="K3360" s="139">
        <v>75</v>
      </c>
    </row>
    <row r="3361" spans="1:11" x14ac:dyDescent="0.25">
      <c r="A3361" s="138" t="s">
        <v>1608</v>
      </c>
      <c r="B3361" s="138" t="s">
        <v>1609</v>
      </c>
      <c r="C3361" s="138" t="s">
        <v>234</v>
      </c>
      <c r="D3361" s="138" t="s">
        <v>1365</v>
      </c>
      <c r="E3361" s="138" t="s">
        <v>1206</v>
      </c>
      <c r="F3361" s="138"/>
      <c r="G3361" s="138"/>
      <c r="H3361" s="138"/>
      <c r="I3361" s="138" t="s">
        <v>195</v>
      </c>
      <c r="J3361" s="138">
        <v>2030</v>
      </c>
      <c r="K3361" s="139">
        <v>75</v>
      </c>
    </row>
    <row r="3362" spans="1:11" x14ac:dyDescent="0.25">
      <c r="A3362" s="138" t="s">
        <v>1608</v>
      </c>
      <c r="B3362" s="138" t="s">
        <v>1609</v>
      </c>
      <c r="C3362" s="138" t="s">
        <v>234</v>
      </c>
      <c r="D3362" s="138" t="s">
        <v>1365</v>
      </c>
      <c r="E3362" s="138" t="s">
        <v>1206</v>
      </c>
      <c r="F3362" s="138"/>
      <c r="G3362" s="138"/>
      <c r="H3362" s="138"/>
      <c r="I3362" s="138" t="s">
        <v>195</v>
      </c>
      <c r="J3362" s="138">
        <v>2040</v>
      </c>
      <c r="K3362" s="139">
        <v>75</v>
      </c>
    </row>
    <row r="3363" spans="1:11" x14ac:dyDescent="0.25">
      <c r="A3363" s="138" t="s">
        <v>1608</v>
      </c>
      <c r="B3363" s="138" t="s">
        <v>1609</v>
      </c>
      <c r="C3363" s="138" t="s">
        <v>234</v>
      </c>
      <c r="D3363" s="138" t="s">
        <v>1365</v>
      </c>
      <c r="E3363" s="138" t="s">
        <v>1206</v>
      </c>
      <c r="F3363" s="138"/>
      <c r="G3363" s="138"/>
      <c r="H3363" s="138"/>
      <c r="I3363" s="138" t="s">
        <v>195</v>
      </c>
      <c r="J3363" s="138">
        <v>2050</v>
      </c>
      <c r="K3363" s="139">
        <v>75</v>
      </c>
    </row>
    <row r="3364" spans="1:11" x14ac:dyDescent="0.25">
      <c r="A3364" s="138" t="s">
        <v>1608</v>
      </c>
      <c r="B3364" s="138" t="s">
        <v>1609</v>
      </c>
      <c r="C3364" s="138" t="s">
        <v>234</v>
      </c>
      <c r="D3364" s="138" t="s">
        <v>1366</v>
      </c>
      <c r="E3364" s="138" t="s">
        <v>1206</v>
      </c>
      <c r="F3364" s="138"/>
      <c r="G3364" s="138"/>
      <c r="H3364" s="138"/>
      <c r="I3364" s="138" t="s">
        <v>195</v>
      </c>
      <c r="J3364" s="138">
        <v>2015</v>
      </c>
      <c r="K3364" s="139">
        <v>25</v>
      </c>
    </row>
    <row r="3365" spans="1:11" x14ac:dyDescent="0.25">
      <c r="A3365" s="138" t="s">
        <v>1608</v>
      </c>
      <c r="B3365" s="138" t="s">
        <v>1609</v>
      </c>
      <c r="C3365" s="138" t="s">
        <v>234</v>
      </c>
      <c r="D3365" s="138" t="s">
        <v>1366</v>
      </c>
      <c r="E3365" s="138" t="s">
        <v>1206</v>
      </c>
      <c r="F3365" s="138"/>
      <c r="G3365" s="138"/>
      <c r="H3365" s="138"/>
      <c r="I3365" s="138" t="s">
        <v>195</v>
      </c>
      <c r="J3365" s="138">
        <v>2020</v>
      </c>
      <c r="K3365" s="139">
        <v>25</v>
      </c>
    </row>
    <row r="3366" spans="1:11" x14ac:dyDescent="0.25">
      <c r="A3366" s="138" t="s">
        <v>1608</v>
      </c>
      <c r="B3366" s="138" t="s">
        <v>1609</v>
      </c>
      <c r="C3366" s="138" t="s">
        <v>234</v>
      </c>
      <c r="D3366" s="138" t="s">
        <v>1366</v>
      </c>
      <c r="E3366" s="138" t="s">
        <v>1206</v>
      </c>
      <c r="F3366" s="138"/>
      <c r="G3366" s="138"/>
      <c r="H3366" s="138"/>
      <c r="I3366" s="138" t="s">
        <v>195</v>
      </c>
      <c r="J3366" s="138">
        <v>2030</v>
      </c>
      <c r="K3366" s="139">
        <v>25</v>
      </c>
    </row>
    <row r="3367" spans="1:11" x14ac:dyDescent="0.25">
      <c r="A3367" s="138" t="s">
        <v>1608</v>
      </c>
      <c r="B3367" s="138" t="s">
        <v>1609</v>
      </c>
      <c r="C3367" s="138" t="s">
        <v>234</v>
      </c>
      <c r="D3367" s="138" t="s">
        <v>1366</v>
      </c>
      <c r="E3367" s="138" t="s">
        <v>1206</v>
      </c>
      <c r="F3367" s="138"/>
      <c r="G3367" s="138"/>
      <c r="H3367" s="138"/>
      <c r="I3367" s="138" t="s">
        <v>195</v>
      </c>
      <c r="J3367" s="138">
        <v>2040</v>
      </c>
      <c r="K3367" s="139">
        <v>25</v>
      </c>
    </row>
    <row r="3368" spans="1:11" x14ac:dyDescent="0.25">
      <c r="A3368" s="138" t="s">
        <v>1608</v>
      </c>
      <c r="B3368" s="138" t="s">
        <v>1609</v>
      </c>
      <c r="C3368" s="138" t="s">
        <v>234</v>
      </c>
      <c r="D3368" s="138" t="s">
        <v>1366</v>
      </c>
      <c r="E3368" s="138" t="s">
        <v>1206</v>
      </c>
      <c r="F3368" s="138"/>
      <c r="G3368" s="138"/>
      <c r="H3368" s="138"/>
      <c r="I3368" s="138" t="s">
        <v>195</v>
      </c>
      <c r="J3368" s="138">
        <v>2050</v>
      </c>
      <c r="K3368" s="139">
        <v>25</v>
      </c>
    </row>
    <row r="3369" spans="1:11" x14ac:dyDescent="0.25">
      <c r="A3369" s="138" t="s">
        <v>1608</v>
      </c>
      <c r="B3369" s="138" t="s">
        <v>1609</v>
      </c>
      <c r="C3369" s="138" t="s">
        <v>234</v>
      </c>
      <c r="D3369" s="138" t="s">
        <v>1620</v>
      </c>
      <c r="E3369" s="138" t="s">
        <v>1370</v>
      </c>
      <c r="F3369" s="138"/>
      <c r="G3369" s="138"/>
      <c r="H3369" s="138">
        <v>1</v>
      </c>
      <c r="I3369" s="138" t="s">
        <v>990</v>
      </c>
      <c r="J3369" s="138">
        <v>2020</v>
      </c>
      <c r="K3369" s="139">
        <v>0.9</v>
      </c>
    </row>
    <row r="3370" spans="1:11" x14ac:dyDescent="0.25">
      <c r="A3370" s="138" t="s">
        <v>1608</v>
      </c>
      <c r="B3370" s="138" t="s">
        <v>1609</v>
      </c>
      <c r="C3370" s="138" t="s">
        <v>234</v>
      </c>
      <c r="D3370" s="138" t="s">
        <v>1620</v>
      </c>
      <c r="E3370" s="138" t="s">
        <v>1370</v>
      </c>
      <c r="F3370" s="138"/>
      <c r="G3370" s="138"/>
      <c r="H3370" s="138">
        <v>1</v>
      </c>
      <c r="I3370" s="138" t="s">
        <v>990</v>
      </c>
      <c r="J3370" s="138">
        <v>2050</v>
      </c>
      <c r="K3370" s="139">
        <v>0.9</v>
      </c>
    </row>
    <row r="3371" spans="1:11" x14ac:dyDescent="0.25">
      <c r="A3371" s="138" t="s">
        <v>1608</v>
      </c>
      <c r="B3371" s="138" t="s">
        <v>1609</v>
      </c>
      <c r="C3371" s="138" t="s">
        <v>234</v>
      </c>
      <c r="D3371" s="138" t="s">
        <v>1620</v>
      </c>
      <c r="E3371" s="138" t="s">
        <v>1370</v>
      </c>
      <c r="F3371" s="138"/>
      <c r="G3371" s="138"/>
      <c r="H3371" s="138">
        <v>1</v>
      </c>
      <c r="I3371" s="138" t="s">
        <v>991</v>
      </c>
      <c r="J3371" s="138">
        <v>2020</v>
      </c>
      <c r="K3371" s="139">
        <v>1.1000000000000001</v>
      </c>
    </row>
    <row r="3372" spans="1:11" x14ac:dyDescent="0.25">
      <c r="A3372" s="138" t="s">
        <v>1608</v>
      </c>
      <c r="B3372" s="138" t="s">
        <v>1609</v>
      </c>
      <c r="C3372" s="138" t="s">
        <v>234</v>
      </c>
      <c r="D3372" s="138" t="s">
        <v>1620</v>
      </c>
      <c r="E3372" s="138" t="s">
        <v>1370</v>
      </c>
      <c r="F3372" s="138"/>
      <c r="G3372" s="138"/>
      <c r="H3372" s="138">
        <v>1</v>
      </c>
      <c r="I3372" s="138" t="s">
        <v>991</v>
      </c>
      <c r="J3372" s="138">
        <v>2050</v>
      </c>
      <c r="K3372" s="139">
        <v>1.1000000000000001</v>
      </c>
    </row>
    <row r="3373" spans="1:11" x14ac:dyDescent="0.25">
      <c r="A3373" s="138" t="s">
        <v>1608</v>
      </c>
      <c r="B3373" s="138" t="s">
        <v>1609</v>
      </c>
      <c r="C3373" s="138" t="s">
        <v>234</v>
      </c>
      <c r="D3373" s="138" t="s">
        <v>1620</v>
      </c>
      <c r="E3373" s="138" t="s">
        <v>1370</v>
      </c>
      <c r="F3373" s="138"/>
      <c r="G3373" s="138"/>
      <c r="H3373" s="138">
        <v>1</v>
      </c>
      <c r="I3373" s="138" t="s">
        <v>195</v>
      </c>
      <c r="J3373" s="138">
        <v>2015</v>
      </c>
      <c r="K3373" s="139">
        <v>4.3545599999999997E-2</v>
      </c>
    </row>
    <row r="3374" spans="1:11" x14ac:dyDescent="0.25">
      <c r="A3374" s="138" t="s">
        <v>1608</v>
      </c>
      <c r="B3374" s="138" t="s">
        <v>1609</v>
      </c>
      <c r="C3374" s="138" t="s">
        <v>234</v>
      </c>
      <c r="D3374" s="138" t="s">
        <v>1620</v>
      </c>
      <c r="E3374" s="138" t="s">
        <v>1370</v>
      </c>
      <c r="F3374" s="138"/>
      <c r="G3374" s="138"/>
      <c r="H3374" s="138">
        <v>1</v>
      </c>
      <c r="I3374" s="138" t="s">
        <v>195</v>
      </c>
      <c r="J3374" s="138">
        <v>2020</v>
      </c>
      <c r="K3374" s="139">
        <v>3.6288000000000001E-2</v>
      </c>
    </row>
    <row r="3375" spans="1:11" x14ac:dyDescent="0.25">
      <c r="A3375" s="138" t="s">
        <v>1608</v>
      </c>
      <c r="B3375" s="138" t="s">
        <v>1609</v>
      </c>
      <c r="C3375" s="138" t="s">
        <v>234</v>
      </c>
      <c r="D3375" s="138" t="s">
        <v>1620</v>
      </c>
      <c r="E3375" s="138" t="s">
        <v>1370</v>
      </c>
      <c r="F3375" s="138"/>
      <c r="G3375" s="138"/>
      <c r="H3375" s="138">
        <v>1</v>
      </c>
      <c r="I3375" s="138" t="s">
        <v>195</v>
      </c>
      <c r="J3375" s="138">
        <v>2030</v>
      </c>
      <c r="K3375" s="139">
        <v>3.024000000000001E-2</v>
      </c>
    </row>
    <row r="3376" spans="1:11" x14ac:dyDescent="0.25">
      <c r="A3376" s="138" t="s">
        <v>1608</v>
      </c>
      <c r="B3376" s="138" t="s">
        <v>1609</v>
      </c>
      <c r="C3376" s="138" t="s">
        <v>234</v>
      </c>
      <c r="D3376" s="138" t="s">
        <v>1620</v>
      </c>
      <c r="E3376" s="138" t="s">
        <v>1370</v>
      </c>
      <c r="F3376" s="138"/>
      <c r="G3376" s="138"/>
      <c r="H3376" s="138">
        <v>1</v>
      </c>
      <c r="I3376" s="138" t="s">
        <v>195</v>
      </c>
      <c r="J3376" s="138">
        <v>2040</v>
      </c>
      <c r="K3376" s="139">
        <v>2.4192000000000009E-2</v>
      </c>
    </row>
    <row r="3377" spans="1:11" x14ac:dyDescent="0.25">
      <c r="A3377" s="138" t="s">
        <v>1608</v>
      </c>
      <c r="B3377" s="138" t="s">
        <v>1609</v>
      </c>
      <c r="C3377" s="138" t="s">
        <v>234</v>
      </c>
      <c r="D3377" s="138" t="s">
        <v>1620</v>
      </c>
      <c r="E3377" s="138" t="s">
        <v>1370</v>
      </c>
      <c r="F3377" s="138"/>
      <c r="G3377" s="138"/>
      <c r="H3377" s="138">
        <v>1</v>
      </c>
      <c r="I3377" s="138" t="s">
        <v>195</v>
      </c>
      <c r="J3377" s="138">
        <v>2050</v>
      </c>
      <c r="K3377" s="139">
        <v>1.8144E-2</v>
      </c>
    </row>
    <row r="3378" spans="1:11" x14ac:dyDescent="0.25">
      <c r="A3378" s="138" t="s">
        <v>1608</v>
      </c>
      <c r="B3378" s="138" t="s">
        <v>1609</v>
      </c>
      <c r="C3378" s="138" t="s">
        <v>234</v>
      </c>
      <c r="D3378" s="138" t="s">
        <v>1621</v>
      </c>
      <c r="E3378" s="138" t="s">
        <v>1538</v>
      </c>
      <c r="F3378" s="138"/>
      <c r="G3378" s="138" t="s">
        <v>393</v>
      </c>
      <c r="H3378" s="138">
        <v>1</v>
      </c>
      <c r="I3378" s="138" t="s">
        <v>990</v>
      </c>
      <c r="J3378" s="138">
        <v>2020</v>
      </c>
      <c r="K3378" s="139">
        <v>0.5</v>
      </c>
    </row>
    <row r="3379" spans="1:11" x14ac:dyDescent="0.25">
      <c r="A3379" s="138" t="s">
        <v>1608</v>
      </c>
      <c r="B3379" s="138" t="s">
        <v>1609</v>
      </c>
      <c r="C3379" s="138" t="s">
        <v>234</v>
      </c>
      <c r="D3379" s="138" t="s">
        <v>1621</v>
      </c>
      <c r="E3379" s="138" t="s">
        <v>1538</v>
      </c>
      <c r="F3379" s="138"/>
      <c r="G3379" s="138" t="s">
        <v>393</v>
      </c>
      <c r="H3379" s="138">
        <v>1</v>
      </c>
      <c r="I3379" s="138" t="s">
        <v>990</v>
      </c>
      <c r="J3379" s="138">
        <v>2050</v>
      </c>
      <c r="K3379" s="139">
        <v>0.5</v>
      </c>
    </row>
    <row r="3380" spans="1:11" x14ac:dyDescent="0.25">
      <c r="A3380" s="138" t="s">
        <v>1608</v>
      </c>
      <c r="B3380" s="138" t="s">
        <v>1609</v>
      </c>
      <c r="C3380" s="138" t="s">
        <v>234</v>
      </c>
      <c r="D3380" s="138" t="s">
        <v>1621</v>
      </c>
      <c r="E3380" s="138" t="s">
        <v>1538</v>
      </c>
      <c r="F3380" s="138"/>
      <c r="G3380" s="138" t="s">
        <v>393</v>
      </c>
      <c r="H3380" s="138">
        <v>1</v>
      </c>
      <c r="I3380" s="138" t="s">
        <v>991</v>
      </c>
      <c r="J3380" s="138">
        <v>2020</v>
      </c>
      <c r="K3380" s="139">
        <v>1.5</v>
      </c>
    </row>
    <row r="3381" spans="1:11" x14ac:dyDescent="0.25">
      <c r="A3381" s="138" t="s">
        <v>1608</v>
      </c>
      <c r="B3381" s="138" t="s">
        <v>1609</v>
      </c>
      <c r="C3381" s="138" t="s">
        <v>234</v>
      </c>
      <c r="D3381" s="138" t="s">
        <v>1621</v>
      </c>
      <c r="E3381" s="138" t="s">
        <v>1538</v>
      </c>
      <c r="F3381" s="138"/>
      <c r="G3381" s="138" t="s">
        <v>393</v>
      </c>
      <c r="H3381" s="138">
        <v>1</v>
      </c>
      <c r="I3381" s="138" t="s">
        <v>991</v>
      </c>
      <c r="J3381" s="138">
        <v>2050</v>
      </c>
      <c r="K3381" s="139">
        <v>1.5</v>
      </c>
    </row>
    <row r="3382" spans="1:11" x14ac:dyDescent="0.25">
      <c r="A3382" s="138" t="s">
        <v>1608</v>
      </c>
      <c r="B3382" s="138" t="s">
        <v>1609</v>
      </c>
      <c r="C3382" s="138" t="s">
        <v>234</v>
      </c>
      <c r="D3382" s="138" t="s">
        <v>1621</v>
      </c>
      <c r="E3382" s="138" t="s">
        <v>1538</v>
      </c>
      <c r="F3382" s="138"/>
      <c r="G3382" s="138" t="s">
        <v>393</v>
      </c>
      <c r="H3382" s="138">
        <v>1</v>
      </c>
      <c r="I3382" s="138" t="s">
        <v>195</v>
      </c>
      <c r="J3382" s="138">
        <v>2015</v>
      </c>
      <c r="K3382" s="139">
        <v>1.0886400000000001</v>
      </c>
    </row>
    <row r="3383" spans="1:11" x14ac:dyDescent="0.25">
      <c r="A3383" s="138" t="s">
        <v>1608</v>
      </c>
      <c r="B3383" s="138" t="s">
        <v>1609</v>
      </c>
      <c r="C3383" s="138" t="s">
        <v>234</v>
      </c>
      <c r="D3383" s="138" t="s">
        <v>1621</v>
      </c>
      <c r="E3383" s="138" t="s">
        <v>1538</v>
      </c>
      <c r="F3383" s="138"/>
      <c r="G3383" s="138" t="s">
        <v>393</v>
      </c>
      <c r="H3383" s="138">
        <v>1</v>
      </c>
      <c r="I3383" s="138" t="s">
        <v>195</v>
      </c>
      <c r="J3383" s="138">
        <v>2020</v>
      </c>
      <c r="K3383" s="139">
        <v>0.90720000000000001</v>
      </c>
    </row>
    <row r="3384" spans="1:11" x14ac:dyDescent="0.25">
      <c r="A3384" s="138" t="s">
        <v>1608</v>
      </c>
      <c r="B3384" s="138" t="s">
        <v>1609</v>
      </c>
      <c r="C3384" s="138" t="s">
        <v>234</v>
      </c>
      <c r="D3384" s="138" t="s">
        <v>1621</v>
      </c>
      <c r="E3384" s="138" t="s">
        <v>1538</v>
      </c>
      <c r="F3384" s="138"/>
      <c r="G3384" s="138" t="s">
        <v>393</v>
      </c>
      <c r="H3384" s="138">
        <v>1</v>
      </c>
      <c r="I3384" s="138" t="s">
        <v>195</v>
      </c>
      <c r="J3384" s="138">
        <v>2030</v>
      </c>
      <c r="K3384" s="139">
        <v>0.75600000000000012</v>
      </c>
    </row>
    <row r="3385" spans="1:11" x14ac:dyDescent="0.25">
      <c r="A3385" s="138" t="s">
        <v>1608</v>
      </c>
      <c r="B3385" s="138" t="s">
        <v>1609</v>
      </c>
      <c r="C3385" s="138" t="s">
        <v>234</v>
      </c>
      <c r="D3385" s="138" t="s">
        <v>1621</v>
      </c>
      <c r="E3385" s="138" t="s">
        <v>1538</v>
      </c>
      <c r="F3385" s="138"/>
      <c r="G3385" s="138" t="s">
        <v>393</v>
      </c>
      <c r="H3385" s="138">
        <v>1</v>
      </c>
      <c r="I3385" s="138" t="s">
        <v>195</v>
      </c>
      <c r="J3385" s="138">
        <v>2040</v>
      </c>
      <c r="K3385" s="139">
        <v>0.60480000000000012</v>
      </c>
    </row>
    <row r="3386" spans="1:11" x14ac:dyDescent="0.25">
      <c r="A3386" s="138" t="s">
        <v>1608</v>
      </c>
      <c r="B3386" s="138" t="s">
        <v>1609</v>
      </c>
      <c r="C3386" s="138" t="s">
        <v>234</v>
      </c>
      <c r="D3386" s="138" t="s">
        <v>1621</v>
      </c>
      <c r="E3386" s="138" t="s">
        <v>1538</v>
      </c>
      <c r="F3386" s="138"/>
      <c r="G3386" s="138" t="s">
        <v>393</v>
      </c>
      <c r="H3386" s="138">
        <v>1</v>
      </c>
      <c r="I3386" s="138" t="s">
        <v>195</v>
      </c>
      <c r="J3386" s="138">
        <v>2050</v>
      </c>
      <c r="K3386" s="139">
        <v>0.4536</v>
      </c>
    </row>
    <row r="3387" spans="1:11" x14ac:dyDescent="0.25">
      <c r="A3387" s="138" t="s">
        <v>1608</v>
      </c>
      <c r="B3387" s="138" t="s">
        <v>1609</v>
      </c>
      <c r="C3387" s="138" t="s">
        <v>234</v>
      </c>
      <c r="D3387" s="138" t="s">
        <v>1622</v>
      </c>
      <c r="E3387" s="138" t="s">
        <v>1623</v>
      </c>
      <c r="F3387" s="138"/>
      <c r="G3387" s="138"/>
      <c r="H3387" s="138"/>
      <c r="I3387" s="138" t="s">
        <v>195</v>
      </c>
      <c r="J3387" s="138">
        <v>2015</v>
      </c>
      <c r="K3387" s="139">
        <v>0</v>
      </c>
    </row>
    <row r="3388" spans="1:11" x14ac:dyDescent="0.25">
      <c r="A3388" s="138" t="s">
        <v>1608</v>
      </c>
      <c r="B3388" s="138" t="s">
        <v>1609</v>
      </c>
      <c r="C3388" s="138" t="s">
        <v>234</v>
      </c>
      <c r="D3388" s="138" t="s">
        <v>1622</v>
      </c>
      <c r="E3388" s="138" t="s">
        <v>1623</v>
      </c>
      <c r="F3388" s="138"/>
      <c r="G3388" s="138"/>
      <c r="H3388" s="138"/>
      <c r="I3388" s="138" t="s">
        <v>195</v>
      </c>
      <c r="J3388" s="138">
        <v>2020</v>
      </c>
      <c r="K3388" s="139">
        <v>0</v>
      </c>
    </row>
    <row r="3389" spans="1:11" x14ac:dyDescent="0.25">
      <c r="A3389" s="138" t="s">
        <v>1608</v>
      </c>
      <c r="B3389" s="138" t="s">
        <v>1609</v>
      </c>
      <c r="C3389" s="138" t="s">
        <v>234</v>
      </c>
      <c r="D3389" s="138" t="s">
        <v>1622</v>
      </c>
      <c r="E3389" s="138" t="s">
        <v>1623</v>
      </c>
      <c r="F3389" s="138"/>
      <c r="G3389" s="138"/>
      <c r="H3389" s="138"/>
      <c r="I3389" s="138" t="s">
        <v>195</v>
      </c>
      <c r="J3389" s="138">
        <v>2030</v>
      </c>
      <c r="K3389" s="139">
        <v>0</v>
      </c>
    </row>
    <row r="3390" spans="1:11" x14ac:dyDescent="0.25">
      <c r="A3390" s="138" t="s">
        <v>1608</v>
      </c>
      <c r="B3390" s="138" t="s">
        <v>1609</v>
      </c>
      <c r="C3390" s="138" t="s">
        <v>234</v>
      </c>
      <c r="D3390" s="138" t="s">
        <v>1622</v>
      </c>
      <c r="E3390" s="138" t="s">
        <v>1623</v>
      </c>
      <c r="F3390" s="138"/>
      <c r="G3390" s="138"/>
      <c r="H3390" s="138"/>
      <c r="I3390" s="138" t="s">
        <v>195</v>
      </c>
      <c r="J3390" s="138">
        <v>2040</v>
      </c>
      <c r="K3390" s="139">
        <v>0</v>
      </c>
    </row>
    <row r="3391" spans="1:11" x14ac:dyDescent="0.25">
      <c r="A3391" s="138" t="s">
        <v>1608</v>
      </c>
      <c r="B3391" s="138" t="s">
        <v>1609</v>
      </c>
      <c r="C3391" s="138" t="s">
        <v>234</v>
      </c>
      <c r="D3391" s="138" t="s">
        <v>1622</v>
      </c>
      <c r="E3391" s="138" t="s">
        <v>1623</v>
      </c>
      <c r="F3391" s="138"/>
      <c r="G3391" s="138"/>
      <c r="H3391" s="138"/>
      <c r="I3391" s="138" t="s">
        <v>195</v>
      </c>
      <c r="J3391" s="138">
        <v>2050</v>
      </c>
      <c r="K3391" s="139">
        <v>0</v>
      </c>
    </row>
    <row r="3392" spans="1:11" x14ac:dyDescent="0.25">
      <c r="A3392" s="138" t="s">
        <v>1608</v>
      </c>
      <c r="B3392" s="138" t="s">
        <v>1609</v>
      </c>
      <c r="C3392" s="138" t="s">
        <v>234</v>
      </c>
      <c r="D3392" s="138" t="s">
        <v>1624</v>
      </c>
      <c r="E3392" s="138" t="s">
        <v>1470</v>
      </c>
      <c r="F3392" s="138"/>
      <c r="G3392" s="138"/>
      <c r="H3392" s="138">
        <v>1</v>
      </c>
      <c r="I3392" s="138" t="s">
        <v>990</v>
      </c>
      <c r="J3392" s="138">
        <v>2020</v>
      </c>
      <c r="K3392" s="139">
        <v>0.9</v>
      </c>
    </row>
    <row r="3393" spans="1:11" x14ac:dyDescent="0.25">
      <c r="A3393" s="138" t="s">
        <v>1608</v>
      </c>
      <c r="B3393" s="138" t="s">
        <v>1609</v>
      </c>
      <c r="C3393" s="138" t="s">
        <v>234</v>
      </c>
      <c r="D3393" s="138" t="s">
        <v>1624</v>
      </c>
      <c r="E3393" s="138" t="s">
        <v>1470</v>
      </c>
      <c r="F3393" s="138"/>
      <c r="G3393" s="138"/>
      <c r="H3393" s="138">
        <v>1</v>
      </c>
      <c r="I3393" s="138" t="s">
        <v>990</v>
      </c>
      <c r="J3393" s="138">
        <v>2050</v>
      </c>
      <c r="K3393" s="139">
        <v>0.9</v>
      </c>
    </row>
    <row r="3394" spans="1:11" x14ac:dyDescent="0.25">
      <c r="A3394" s="138" t="s">
        <v>1608</v>
      </c>
      <c r="B3394" s="138" t="s">
        <v>1609</v>
      </c>
      <c r="C3394" s="138" t="s">
        <v>234</v>
      </c>
      <c r="D3394" s="138" t="s">
        <v>1624</v>
      </c>
      <c r="E3394" s="138" t="s">
        <v>1470</v>
      </c>
      <c r="F3394" s="138"/>
      <c r="G3394" s="138"/>
      <c r="H3394" s="138">
        <v>1</v>
      </c>
      <c r="I3394" s="138" t="s">
        <v>991</v>
      </c>
      <c r="J3394" s="138">
        <v>2020</v>
      </c>
      <c r="K3394" s="139">
        <v>1.1000000000000001</v>
      </c>
    </row>
    <row r="3395" spans="1:11" x14ac:dyDescent="0.25">
      <c r="A3395" s="138" t="s">
        <v>1608</v>
      </c>
      <c r="B3395" s="138" t="s">
        <v>1609</v>
      </c>
      <c r="C3395" s="138" t="s">
        <v>234</v>
      </c>
      <c r="D3395" s="138" t="s">
        <v>1624</v>
      </c>
      <c r="E3395" s="138" t="s">
        <v>1470</v>
      </c>
      <c r="F3395" s="138"/>
      <c r="G3395" s="138"/>
      <c r="H3395" s="138">
        <v>1</v>
      </c>
      <c r="I3395" s="138" t="s">
        <v>991</v>
      </c>
      <c r="J3395" s="138">
        <v>2050</v>
      </c>
      <c r="K3395" s="139">
        <v>1.1000000000000001</v>
      </c>
    </row>
    <row r="3396" spans="1:11" x14ac:dyDescent="0.25">
      <c r="A3396" s="138" t="s">
        <v>1608</v>
      </c>
      <c r="B3396" s="138" t="s">
        <v>1609</v>
      </c>
      <c r="C3396" s="138" t="s">
        <v>234</v>
      </c>
      <c r="D3396" s="138" t="s">
        <v>1624</v>
      </c>
      <c r="E3396" s="138" t="s">
        <v>1470</v>
      </c>
      <c r="F3396" s="138"/>
      <c r="G3396" s="138"/>
      <c r="H3396" s="138">
        <v>1</v>
      </c>
      <c r="I3396" s="138" t="s">
        <v>195</v>
      </c>
      <c r="J3396" s="138">
        <v>2015</v>
      </c>
      <c r="K3396" s="139">
        <v>5.1840000000000002</v>
      </c>
    </row>
    <row r="3397" spans="1:11" x14ac:dyDescent="0.25">
      <c r="A3397" s="138" t="s">
        <v>1608</v>
      </c>
      <c r="B3397" s="138" t="s">
        <v>1609</v>
      </c>
      <c r="C3397" s="138" t="s">
        <v>234</v>
      </c>
      <c r="D3397" s="138" t="s">
        <v>1624</v>
      </c>
      <c r="E3397" s="138" t="s">
        <v>1470</v>
      </c>
      <c r="F3397" s="138"/>
      <c r="G3397" s="138"/>
      <c r="H3397" s="138">
        <v>1</v>
      </c>
      <c r="I3397" s="138" t="s">
        <v>195</v>
      </c>
      <c r="J3397" s="138">
        <v>2020</v>
      </c>
      <c r="K3397" s="139">
        <v>4.32</v>
      </c>
    </row>
    <row r="3398" spans="1:11" x14ac:dyDescent="0.25">
      <c r="A3398" s="138" t="s">
        <v>1608</v>
      </c>
      <c r="B3398" s="138" t="s">
        <v>1609</v>
      </c>
      <c r="C3398" s="138" t="s">
        <v>234</v>
      </c>
      <c r="D3398" s="138" t="s">
        <v>1624</v>
      </c>
      <c r="E3398" s="138" t="s">
        <v>1470</v>
      </c>
      <c r="F3398" s="138"/>
      <c r="G3398" s="138"/>
      <c r="H3398" s="138">
        <v>1</v>
      </c>
      <c r="I3398" s="138" t="s">
        <v>195</v>
      </c>
      <c r="J3398" s="138">
        <v>2030</v>
      </c>
      <c r="K3398" s="139">
        <v>3.600000000000001</v>
      </c>
    </row>
    <row r="3399" spans="1:11" x14ac:dyDescent="0.25">
      <c r="A3399" s="138" t="s">
        <v>1608</v>
      </c>
      <c r="B3399" s="138" t="s">
        <v>1609</v>
      </c>
      <c r="C3399" s="138" t="s">
        <v>234</v>
      </c>
      <c r="D3399" s="138" t="s">
        <v>1624</v>
      </c>
      <c r="E3399" s="138" t="s">
        <v>1470</v>
      </c>
      <c r="F3399" s="138"/>
      <c r="G3399" s="138"/>
      <c r="H3399" s="138">
        <v>1</v>
      </c>
      <c r="I3399" s="138" t="s">
        <v>195</v>
      </c>
      <c r="J3399" s="138">
        <v>2040</v>
      </c>
      <c r="K3399" s="139">
        <v>2.88</v>
      </c>
    </row>
    <row r="3400" spans="1:11" x14ac:dyDescent="0.25">
      <c r="A3400" s="138" t="s">
        <v>1608</v>
      </c>
      <c r="B3400" s="138" t="s">
        <v>1609</v>
      </c>
      <c r="C3400" s="138" t="s">
        <v>234</v>
      </c>
      <c r="D3400" s="138" t="s">
        <v>1624</v>
      </c>
      <c r="E3400" s="138" t="s">
        <v>1470</v>
      </c>
      <c r="F3400" s="138"/>
      <c r="G3400" s="138"/>
      <c r="H3400" s="138">
        <v>1</v>
      </c>
      <c r="I3400" s="138" t="s">
        <v>195</v>
      </c>
      <c r="J3400" s="138">
        <v>2050</v>
      </c>
      <c r="K3400" s="139">
        <v>2.16</v>
      </c>
    </row>
    <row r="3401" spans="1:11" x14ac:dyDescent="0.25">
      <c r="A3401" s="138" t="s">
        <v>1608</v>
      </c>
      <c r="B3401" s="138" t="s">
        <v>1609</v>
      </c>
      <c r="C3401" s="138" t="s">
        <v>1377</v>
      </c>
      <c r="D3401" s="138" t="s">
        <v>1365</v>
      </c>
      <c r="E3401" s="138" t="s">
        <v>1206</v>
      </c>
      <c r="F3401" s="138"/>
      <c r="G3401" s="138"/>
      <c r="H3401" s="138"/>
      <c r="I3401" s="138" t="s">
        <v>195</v>
      </c>
      <c r="J3401" s="138">
        <v>2015</v>
      </c>
      <c r="K3401" s="139">
        <v>75</v>
      </c>
    </row>
    <row r="3402" spans="1:11" x14ac:dyDescent="0.25">
      <c r="A3402" s="138" t="s">
        <v>1608</v>
      </c>
      <c r="B3402" s="138" t="s">
        <v>1609</v>
      </c>
      <c r="C3402" s="138" t="s">
        <v>1377</v>
      </c>
      <c r="D3402" s="138" t="s">
        <v>1365</v>
      </c>
      <c r="E3402" s="138" t="s">
        <v>1206</v>
      </c>
      <c r="F3402" s="138"/>
      <c r="G3402" s="138"/>
      <c r="H3402" s="138"/>
      <c r="I3402" s="138" t="s">
        <v>195</v>
      </c>
      <c r="J3402" s="138">
        <v>2020</v>
      </c>
      <c r="K3402" s="139">
        <v>75</v>
      </c>
    </row>
    <row r="3403" spans="1:11" x14ac:dyDescent="0.25">
      <c r="A3403" s="138" t="s">
        <v>1608</v>
      </c>
      <c r="B3403" s="138" t="s">
        <v>1609</v>
      </c>
      <c r="C3403" s="138" t="s">
        <v>1377</v>
      </c>
      <c r="D3403" s="138" t="s">
        <v>1365</v>
      </c>
      <c r="E3403" s="138" t="s">
        <v>1206</v>
      </c>
      <c r="F3403" s="138"/>
      <c r="G3403" s="138"/>
      <c r="H3403" s="138"/>
      <c r="I3403" s="138" t="s">
        <v>195</v>
      </c>
      <c r="J3403" s="138">
        <v>2030</v>
      </c>
      <c r="K3403" s="139">
        <v>75</v>
      </c>
    </row>
    <row r="3404" spans="1:11" x14ac:dyDescent="0.25">
      <c r="A3404" s="138" t="s">
        <v>1608</v>
      </c>
      <c r="B3404" s="138" t="s">
        <v>1609</v>
      </c>
      <c r="C3404" s="138" t="s">
        <v>1377</v>
      </c>
      <c r="D3404" s="138" t="s">
        <v>1365</v>
      </c>
      <c r="E3404" s="138" t="s">
        <v>1206</v>
      </c>
      <c r="F3404" s="138"/>
      <c r="G3404" s="138"/>
      <c r="H3404" s="138"/>
      <c r="I3404" s="138" t="s">
        <v>195</v>
      </c>
      <c r="J3404" s="138">
        <v>2040</v>
      </c>
      <c r="K3404" s="139">
        <v>75</v>
      </c>
    </row>
    <row r="3405" spans="1:11" x14ac:dyDescent="0.25">
      <c r="A3405" s="138" t="s">
        <v>1608</v>
      </c>
      <c r="B3405" s="138" t="s">
        <v>1609</v>
      </c>
      <c r="C3405" s="138" t="s">
        <v>1377</v>
      </c>
      <c r="D3405" s="138" t="s">
        <v>1365</v>
      </c>
      <c r="E3405" s="138" t="s">
        <v>1206</v>
      </c>
      <c r="F3405" s="138"/>
      <c r="G3405" s="138"/>
      <c r="H3405" s="138"/>
      <c r="I3405" s="138" t="s">
        <v>195</v>
      </c>
      <c r="J3405" s="138">
        <v>2050</v>
      </c>
      <c r="K3405" s="139">
        <v>75</v>
      </c>
    </row>
    <row r="3406" spans="1:11" x14ac:dyDescent="0.25">
      <c r="A3406" s="138" t="s">
        <v>1608</v>
      </c>
      <c r="B3406" s="138" t="s">
        <v>1609</v>
      </c>
      <c r="C3406" s="138" t="s">
        <v>1377</v>
      </c>
      <c r="D3406" s="138" t="s">
        <v>1366</v>
      </c>
      <c r="E3406" s="138" t="s">
        <v>1206</v>
      </c>
      <c r="F3406" s="138"/>
      <c r="G3406" s="138"/>
      <c r="H3406" s="138"/>
      <c r="I3406" s="138" t="s">
        <v>195</v>
      </c>
      <c r="J3406" s="138">
        <v>2015</v>
      </c>
      <c r="K3406" s="139">
        <v>25</v>
      </c>
    </row>
    <row r="3407" spans="1:11" x14ac:dyDescent="0.25">
      <c r="A3407" s="138" t="s">
        <v>1608</v>
      </c>
      <c r="B3407" s="138" t="s">
        <v>1609</v>
      </c>
      <c r="C3407" s="138" t="s">
        <v>1377</v>
      </c>
      <c r="D3407" s="138" t="s">
        <v>1366</v>
      </c>
      <c r="E3407" s="138" t="s">
        <v>1206</v>
      </c>
      <c r="F3407" s="138"/>
      <c r="G3407" s="138"/>
      <c r="H3407" s="138"/>
      <c r="I3407" s="138" t="s">
        <v>195</v>
      </c>
      <c r="J3407" s="138">
        <v>2020</v>
      </c>
      <c r="K3407" s="139">
        <v>25</v>
      </c>
    </row>
    <row r="3408" spans="1:11" x14ac:dyDescent="0.25">
      <c r="A3408" s="138" t="s">
        <v>1608</v>
      </c>
      <c r="B3408" s="138" t="s">
        <v>1609</v>
      </c>
      <c r="C3408" s="138" t="s">
        <v>1377</v>
      </c>
      <c r="D3408" s="138" t="s">
        <v>1366</v>
      </c>
      <c r="E3408" s="138" t="s">
        <v>1206</v>
      </c>
      <c r="F3408" s="138"/>
      <c r="G3408" s="138"/>
      <c r="H3408" s="138"/>
      <c r="I3408" s="138" t="s">
        <v>195</v>
      </c>
      <c r="J3408" s="138">
        <v>2030</v>
      </c>
      <c r="K3408" s="139">
        <v>25</v>
      </c>
    </row>
    <row r="3409" spans="1:11" x14ac:dyDescent="0.25">
      <c r="A3409" s="138" t="s">
        <v>1608</v>
      </c>
      <c r="B3409" s="138" t="s">
        <v>1609</v>
      </c>
      <c r="C3409" s="138" t="s">
        <v>1377</v>
      </c>
      <c r="D3409" s="138" t="s">
        <v>1366</v>
      </c>
      <c r="E3409" s="138" t="s">
        <v>1206</v>
      </c>
      <c r="F3409" s="138"/>
      <c r="G3409" s="138"/>
      <c r="H3409" s="138"/>
      <c r="I3409" s="138" t="s">
        <v>195</v>
      </c>
      <c r="J3409" s="138">
        <v>2040</v>
      </c>
      <c r="K3409" s="139">
        <v>25</v>
      </c>
    </row>
    <row r="3410" spans="1:11" x14ac:dyDescent="0.25">
      <c r="A3410" s="138" t="s">
        <v>1608</v>
      </c>
      <c r="B3410" s="138" t="s">
        <v>1609</v>
      </c>
      <c r="C3410" s="138" t="s">
        <v>1377</v>
      </c>
      <c r="D3410" s="138" t="s">
        <v>1366</v>
      </c>
      <c r="E3410" s="138" t="s">
        <v>1206</v>
      </c>
      <c r="F3410" s="138"/>
      <c r="G3410" s="138"/>
      <c r="H3410" s="138"/>
      <c r="I3410" s="138" t="s">
        <v>195</v>
      </c>
      <c r="J3410" s="138">
        <v>2050</v>
      </c>
      <c r="K3410" s="139">
        <v>25</v>
      </c>
    </row>
    <row r="3411" spans="1:11" x14ac:dyDescent="0.25">
      <c r="A3411" s="138" t="s">
        <v>1608</v>
      </c>
      <c r="B3411" s="138" t="s">
        <v>1609</v>
      </c>
      <c r="C3411" s="138" t="s">
        <v>1377</v>
      </c>
      <c r="D3411" s="138" t="s">
        <v>1625</v>
      </c>
      <c r="E3411" s="138" t="s">
        <v>1623</v>
      </c>
      <c r="F3411" s="138"/>
      <c r="G3411" s="138"/>
      <c r="H3411" s="138">
        <v>1</v>
      </c>
      <c r="I3411" s="138" t="s">
        <v>990</v>
      </c>
      <c r="J3411" s="138">
        <v>2020</v>
      </c>
      <c r="K3411" s="139">
        <v>0.9</v>
      </c>
    </row>
    <row r="3412" spans="1:11" x14ac:dyDescent="0.25">
      <c r="A3412" s="138" t="s">
        <v>1608</v>
      </c>
      <c r="B3412" s="138" t="s">
        <v>1609</v>
      </c>
      <c r="C3412" s="138" t="s">
        <v>1377</v>
      </c>
      <c r="D3412" s="138" t="s">
        <v>1625</v>
      </c>
      <c r="E3412" s="138" t="s">
        <v>1623</v>
      </c>
      <c r="F3412" s="138"/>
      <c r="G3412" s="138"/>
      <c r="H3412" s="138">
        <v>1</v>
      </c>
      <c r="I3412" s="138" t="s">
        <v>990</v>
      </c>
      <c r="J3412" s="138">
        <v>2050</v>
      </c>
      <c r="K3412" s="139">
        <v>0.9</v>
      </c>
    </row>
    <row r="3413" spans="1:11" x14ac:dyDescent="0.25">
      <c r="A3413" s="138" t="s">
        <v>1608</v>
      </c>
      <c r="B3413" s="138" t="s">
        <v>1609</v>
      </c>
      <c r="C3413" s="138" t="s">
        <v>1377</v>
      </c>
      <c r="D3413" s="138" t="s">
        <v>1625</v>
      </c>
      <c r="E3413" s="138" t="s">
        <v>1623</v>
      </c>
      <c r="F3413" s="138"/>
      <c r="G3413" s="138"/>
      <c r="H3413" s="138">
        <v>1</v>
      </c>
      <c r="I3413" s="138" t="s">
        <v>991</v>
      </c>
      <c r="J3413" s="138">
        <v>2020</v>
      </c>
      <c r="K3413" s="139">
        <v>1.1000000000000001</v>
      </c>
    </row>
    <row r="3414" spans="1:11" x14ac:dyDescent="0.25">
      <c r="A3414" s="138" t="s">
        <v>1608</v>
      </c>
      <c r="B3414" s="138" t="s">
        <v>1609</v>
      </c>
      <c r="C3414" s="138" t="s">
        <v>1377</v>
      </c>
      <c r="D3414" s="138" t="s">
        <v>1625</v>
      </c>
      <c r="E3414" s="138" t="s">
        <v>1623</v>
      </c>
      <c r="F3414" s="138"/>
      <c r="G3414" s="138"/>
      <c r="H3414" s="138">
        <v>1</v>
      </c>
      <c r="I3414" s="138" t="s">
        <v>991</v>
      </c>
      <c r="J3414" s="138">
        <v>2050</v>
      </c>
      <c r="K3414" s="139">
        <v>1.1000000000000001</v>
      </c>
    </row>
    <row r="3415" spans="1:11" x14ac:dyDescent="0.25">
      <c r="A3415" s="138" t="s">
        <v>1608</v>
      </c>
      <c r="B3415" s="138" t="s">
        <v>1609</v>
      </c>
      <c r="C3415" s="138" t="s">
        <v>1377</v>
      </c>
      <c r="D3415" s="138" t="s">
        <v>1625</v>
      </c>
      <c r="E3415" s="138" t="s">
        <v>1623</v>
      </c>
      <c r="F3415" s="138"/>
      <c r="G3415" s="138"/>
      <c r="H3415" s="138">
        <v>1</v>
      </c>
      <c r="I3415" s="138" t="s">
        <v>195</v>
      </c>
      <c r="J3415" s="138">
        <v>2015</v>
      </c>
      <c r="K3415" s="139">
        <v>0.14399999999999999</v>
      </c>
    </row>
    <row r="3416" spans="1:11" x14ac:dyDescent="0.25">
      <c r="A3416" s="138" t="s">
        <v>1608</v>
      </c>
      <c r="B3416" s="138" t="s">
        <v>1609</v>
      </c>
      <c r="C3416" s="138" t="s">
        <v>1377</v>
      </c>
      <c r="D3416" s="138" t="s">
        <v>1625</v>
      </c>
      <c r="E3416" s="138" t="s">
        <v>1623</v>
      </c>
      <c r="F3416" s="138"/>
      <c r="G3416" s="138"/>
      <c r="H3416" s="138">
        <v>1</v>
      </c>
      <c r="I3416" s="138" t="s">
        <v>195</v>
      </c>
      <c r="J3416" s="138">
        <v>2020</v>
      </c>
      <c r="K3416" s="139">
        <v>0.12</v>
      </c>
    </row>
    <row r="3417" spans="1:11" x14ac:dyDescent="0.25">
      <c r="A3417" s="138" t="s">
        <v>1608</v>
      </c>
      <c r="B3417" s="138" t="s">
        <v>1609</v>
      </c>
      <c r="C3417" s="138" t="s">
        <v>1377</v>
      </c>
      <c r="D3417" s="138" t="s">
        <v>1625</v>
      </c>
      <c r="E3417" s="138" t="s">
        <v>1623</v>
      </c>
      <c r="F3417" s="138"/>
      <c r="G3417" s="138"/>
      <c r="H3417" s="138">
        <v>1</v>
      </c>
      <c r="I3417" s="138" t="s">
        <v>195</v>
      </c>
      <c r="J3417" s="138">
        <v>2030</v>
      </c>
      <c r="K3417" s="139">
        <v>0.1</v>
      </c>
    </row>
    <row r="3418" spans="1:11" x14ac:dyDescent="0.25">
      <c r="A3418" s="138" t="s">
        <v>1608</v>
      </c>
      <c r="B3418" s="138" t="s">
        <v>1609</v>
      </c>
      <c r="C3418" s="138" t="s">
        <v>1377</v>
      </c>
      <c r="D3418" s="138" t="s">
        <v>1625</v>
      </c>
      <c r="E3418" s="138" t="s">
        <v>1623</v>
      </c>
      <c r="F3418" s="138"/>
      <c r="G3418" s="138"/>
      <c r="H3418" s="138">
        <v>1</v>
      </c>
      <c r="I3418" s="138" t="s">
        <v>195</v>
      </c>
      <c r="J3418" s="138">
        <v>2040</v>
      </c>
      <c r="K3418" s="139">
        <v>0.08</v>
      </c>
    </row>
    <row r="3419" spans="1:11" x14ac:dyDescent="0.25">
      <c r="A3419" s="138" t="s">
        <v>1608</v>
      </c>
      <c r="B3419" s="138" t="s">
        <v>1609</v>
      </c>
      <c r="C3419" s="138" t="s">
        <v>1377</v>
      </c>
      <c r="D3419" s="138" t="s">
        <v>1625</v>
      </c>
      <c r="E3419" s="138" t="s">
        <v>1623</v>
      </c>
      <c r="F3419" s="138"/>
      <c r="G3419" s="138"/>
      <c r="H3419" s="138">
        <v>1</v>
      </c>
      <c r="I3419" s="138" t="s">
        <v>195</v>
      </c>
      <c r="J3419" s="138">
        <v>2050</v>
      </c>
      <c r="K3419" s="139">
        <v>0.06</v>
      </c>
    </row>
    <row r="3420" spans="1:11" x14ac:dyDescent="0.25">
      <c r="A3420" s="138" t="s">
        <v>1608</v>
      </c>
      <c r="B3420" s="138" t="s">
        <v>1609</v>
      </c>
      <c r="C3420" s="138" t="s">
        <v>1377</v>
      </c>
      <c r="D3420" s="138" t="s">
        <v>1626</v>
      </c>
      <c r="E3420" s="138" t="s">
        <v>1214</v>
      </c>
      <c r="F3420" s="138"/>
      <c r="G3420" s="138"/>
      <c r="H3420" s="138"/>
      <c r="I3420" s="138" t="s">
        <v>195</v>
      </c>
      <c r="J3420" s="138">
        <v>2015</v>
      </c>
      <c r="K3420" s="139">
        <v>50.7</v>
      </c>
    </row>
    <row r="3421" spans="1:11" x14ac:dyDescent="0.25">
      <c r="A3421" s="138" t="s">
        <v>1608</v>
      </c>
      <c r="B3421" s="138" t="s">
        <v>1609</v>
      </c>
      <c r="C3421" s="138" t="s">
        <v>1377</v>
      </c>
      <c r="D3421" s="138" t="s">
        <v>1626</v>
      </c>
      <c r="E3421" s="138" t="s">
        <v>1214</v>
      </c>
      <c r="F3421" s="138"/>
      <c r="G3421" s="138"/>
      <c r="H3421" s="138"/>
      <c r="I3421" s="138" t="s">
        <v>195</v>
      </c>
      <c r="J3421" s="138">
        <v>2020</v>
      </c>
      <c r="K3421" s="139">
        <v>50.7</v>
      </c>
    </row>
    <row r="3422" spans="1:11" x14ac:dyDescent="0.25">
      <c r="A3422" s="138" t="s">
        <v>1608</v>
      </c>
      <c r="B3422" s="138" t="s">
        <v>1609</v>
      </c>
      <c r="C3422" s="138" t="s">
        <v>1377</v>
      </c>
      <c r="D3422" s="138" t="s">
        <v>1626</v>
      </c>
      <c r="E3422" s="138" t="s">
        <v>1214</v>
      </c>
      <c r="F3422" s="138"/>
      <c r="G3422" s="138"/>
      <c r="H3422" s="138"/>
      <c r="I3422" s="138" t="s">
        <v>195</v>
      </c>
      <c r="J3422" s="138">
        <v>2030</v>
      </c>
      <c r="K3422" s="139">
        <v>50.7</v>
      </c>
    </row>
    <row r="3423" spans="1:11" x14ac:dyDescent="0.25">
      <c r="A3423" s="138" t="s">
        <v>1608</v>
      </c>
      <c r="B3423" s="138" t="s">
        <v>1609</v>
      </c>
      <c r="C3423" s="138" t="s">
        <v>1377</v>
      </c>
      <c r="D3423" s="138" t="s">
        <v>1626</v>
      </c>
      <c r="E3423" s="138" t="s">
        <v>1214</v>
      </c>
      <c r="F3423" s="138"/>
      <c r="G3423" s="138"/>
      <c r="H3423" s="138"/>
      <c r="I3423" s="138" t="s">
        <v>195</v>
      </c>
      <c r="J3423" s="138">
        <v>2040</v>
      </c>
      <c r="K3423" s="139">
        <v>50.7</v>
      </c>
    </row>
    <row r="3424" spans="1:11" x14ac:dyDescent="0.25">
      <c r="A3424" s="138" t="s">
        <v>1608</v>
      </c>
      <c r="B3424" s="138" t="s">
        <v>1609</v>
      </c>
      <c r="C3424" s="138" t="s">
        <v>1377</v>
      </c>
      <c r="D3424" s="138" t="s">
        <v>1626</v>
      </c>
      <c r="E3424" s="138" t="s">
        <v>1214</v>
      </c>
      <c r="F3424" s="138"/>
      <c r="G3424" s="138"/>
      <c r="H3424" s="138"/>
      <c r="I3424" s="138" t="s">
        <v>195</v>
      </c>
      <c r="J3424" s="138">
        <v>2050</v>
      </c>
      <c r="K3424" s="139">
        <v>50.7</v>
      </c>
    </row>
    <row r="3425" spans="1:11" x14ac:dyDescent="0.25">
      <c r="A3425" s="138" t="s">
        <v>1608</v>
      </c>
      <c r="B3425" s="138" t="s">
        <v>1609</v>
      </c>
      <c r="C3425" s="138" t="s">
        <v>1377</v>
      </c>
      <c r="D3425" s="138" t="s">
        <v>1627</v>
      </c>
      <c r="E3425" s="138" t="s">
        <v>1628</v>
      </c>
      <c r="F3425" s="138"/>
      <c r="G3425" s="138" t="s">
        <v>393</v>
      </c>
      <c r="H3425" s="138">
        <v>1</v>
      </c>
      <c r="I3425" s="138" t="s">
        <v>990</v>
      </c>
      <c r="J3425" s="138">
        <v>2020</v>
      </c>
      <c r="K3425" s="139">
        <v>0.5</v>
      </c>
    </row>
    <row r="3426" spans="1:11" x14ac:dyDescent="0.25">
      <c r="A3426" s="138" t="s">
        <v>1608</v>
      </c>
      <c r="B3426" s="138" t="s">
        <v>1609</v>
      </c>
      <c r="C3426" s="138" t="s">
        <v>1377</v>
      </c>
      <c r="D3426" s="138" t="s">
        <v>1627</v>
      </c>
      <c r="E3426" s="138" t="s">
        <v>1628</v>
      </c>
      <c r="F3426" s="138"/>
      <c r="G3426" s="138" t="s">
        <v>393</v>
      </c>
      <c r="H3426" s="138">
        <v>1</v>
      </c>
      <c r="I3426" s="138" t="s">
        <v>990</v>
      </c>
      <c r="J3426" s="138">
        <v>2050</v>
      </c>
      <c r="K3426" s="139">
        <v>0.5</v>
      </c>
    </row>
    <row r="3427" spans="1:11" x14ac:dyDescent="0.25">
      <c r="A3427" s="138" t="s">
        <v>1608</v>
      </c>
      <c r="B3427" s="138" t="s">
        <v>1609</v>
      </c>
      <c r="C3427" s="138" t="s">
        <v>1377</v>
      </c>
      <c r="D3427" s="138" t="s">
        <v>1627</v>
      </c>
      <c r="E3427" s="138" t="s">
        <v>1628</v>
      </c>
      <c r="F3427" s="138"/>
      <c r="G3427" s="138" t="s">
        <v>393</v>
      </c>
      <c r="H3427" s="138">
        <v>1</v>
      </c>
      <c r="I3427" s="138" t="s">
        <v>991</v>
      </c>
      <c r="J3427" s="138">
        <v>2020</v>
      </c>
      <c r="K3427" s="139">
        <v>1.5</v>
      </c>
    </row>
    <row r="3428" spans="1:11" x14ac:dyDescent="0.25">
      <c r="A3428" s="138" t="s">
        <v>1608</v>
      </c>
      <c r="B3428" s="138" t="s">
        <v>1609</v>
      </c>
      <c r="C3428" s="138" t="s">
        <v>1377</v>
      </c>
      <c r="D3428" s="138" t="s">
        <v>1627</v>
      </c>
      <c r="E3428" s="138" t="s">
        <v>1628</v>
      </c>
      <c r="F3428" s="138"/>
      <c r="G3428" s="138" t="s">
        <v>393</v>
      </c>
      <c r="H3428" s="138">
        <v>1</v>
      </c>
      <c r="I3428" s="138" t="s">
        <v>991</v>
      </c>
      <c r="J3428" s="138">
        <v>2050</v>
      </c>
      <c r="K3428" s="139">
        <v>1.5</v>
      </c>
    </row>
    <row r="3429" spans="1:11" x14ac:dyDescent="0.25">
      <c r="A3429" s="138" t="s">
        <v>1608</v>
      </c>
      <c r="B3429" s="138" t="s">
        <v>1609</v>
      </c>
      <c r="C3429" s="138" t="s">
        <v>1377</v>
      </c>
      <c r="D3429" s="138" t="s">
        <v>1627</v>
      </c>
      <c r="E3429" s="138" t="s">
        <v>1628</v>
      </c>
      <c r="F3429" s="138"/>
      <c r="G3429" s="138" t="s">
        <v>393</v>
      </c>
      <c r="H3429" s="138">
        <v>1</v>
      </c>
      <c r="I3429" s="138" t="s">
        <v>195</v>
      </c>
      <c r="J3429" s="138">
        <v>2015</v>
      </c>
      <c r="K3429" s="139">
        <v>3.5999999999999997E-2</v>
      </c>
    </row>
    <row r="3430" spans="1:11" x14ac:dyDescent="0.25">
      <c r="A3430" s="138" t="s">
        <v>1608</v>
      </c>
      <c r="B3430" s="138" t="s">
        <v>1609</v>
      </c>
      <c r="C3430" s="138" t="s">
        <v>1377</v>
      </c>
      <c r="D3430" s="138" t="s">
        <v>1627</v>
      </c>
      <c r="E3430" s="138" t="s">
        <v>1628</v>
      </c>
      <c r="F3430" s="138"/>
      <c r="G3430" s="138" t="s">
        <v>393</v>
      </c>
      <c r="H3430" s="138">
        <v>1</v>
      </c>
      <c r="I3430" s="138" t="s">
        <v>195</v>
      </c>
      <c r="J3430" s="138">
        <v>2020</v>
      </c>
      <c r="K3430" s="139">
        <v>0.03</v>
      </c>
    </row>
    <row r="3431" spans="1:11" x14ac:dyDescent="0.25">
      <c r="A3431" s="138" t="s">
        <v>1608</v>
      </c>
      <c r="B3431" s="138" t="s">
        <v>1609</v>
      </c>
      <c r="C3431" s="138" t="s">
        <v>1377</v>
      </c>
      <c r="D3431" s="138" t="s">
        <v>1627</v>
      </c>
      <c r="E3431" s="138" t="s">
        <v>1628</v>
      </c>
      <c r="F3431" s="138"/>
      <c r="G3431" s="138" t="s">
        <v>393</v>
      </c>
      <c r="H3431" s="138">
        <v>1</v>
      </c>
      <c r="I3431" s="138" t="s">
        <v>195</v>
      </c>
      <c r="J3431" s="138">
        <v>2030</v>
      </c>
      <c r="K3431" s="139">
        <v>2.5000000000000001E-2</v>
      </c>
    </row>
    <row r="3432" spans="1:11" x14ac:dyDescent="0.25">
      <c r="A3432" s="138" t="s">
        <v>1608</v>
      </c>
      <c r="B3432" s="138" t="s">
        <v>1609</v>
      </c>
      <c r="C3432" s="138" t="s">
        <v>1377</v>
      </c>
      <c r="D3432" s="138" t="s">
        <v>1627</v>
      </c>
      <c r="E3432" s="138" t="s">
        <v>1628</v>
      </c>
      <c r="F3432" s="138"/>
      <c r="G3432" s="138" t="s">
        <v>393</v>
      </c>
      <c r="H3432" s="138">
        <v>1</v>
      </c>
      <c r="I3432" s="138" t="s">
        <v>195</v>
      </c>
      <c r="J3432" s="138">
        <v>2040</v>
      </c>
      <c r="K3432" s="139">
        <v>0.02</v>
      </c>
    </row>
    <row r="3433" spans="1:11" x14ac:dyDescent="0.25">
      <c r="A3433" s="138" t="s">
        <v>1608</v>
      </c>
      <c r="B3433" s="138" t="s">
        <v>1609</v>
      </c>
      <c r="C3433" s="138" t="s">
        <v>1377</v>
      </c>
      <c r="D3433" s="138" t="s">
        <v>1627</v>
      </c>
      <c r="E3433" s="138" t="s">
        <v>1628</v>
      </c>
      <c r="F3433" s="138"/>
      <c r="G3433" s="138" t="s">
        <v>393</v>
      </c>
      <c r="H3433" s="138">
        <v>1</v>
      </c>
      <c r="I3433" s="138" t="s">
        <v>195</v>
      </c>
      <c r="J3433" s="138">
        <v>2050</v>
      </c>
      <c r="K3433" s="139">
        <v>1.4999999999999999E-2</v>
      </c>
    </row>
    <row r="3434" spans="1:11" x14ac:dyDescent="0.25">
      <c r="A3434" s="138" t="s">
        <v>1608</v>
      </c>
      <c r="B3434" s="138" t="s">
        <v>1609</v>
      </c>
      <c r="C3434" s="138" t="s">
        <v>1377</v>
      </c>
      <c r="D3434" s="138" t="s">
        <v>1622</v>
      </c>
      <c r="E3434" s="138" t="s">
        <v>1623</v>
      </c>
      <c r="F3434" s="138"/>
      <c r="G3434" s="138"/>
      <c r="H3434" s="138"/>
      <c r="I3434" s="138" t="s">
        <v>195</v>
      </c>
      <c r="J3434" s="138">
        <v>2015</v>
      </c>
      <c r="K3434" s="139">
        <v>0</v>
      </c>
    </row>
    <row r="3435" spans="1:11" x14ac:dyDescent="0.25">
      <c r="A3435" s="138" t="s">
        <v>1608</v>
      </c>
      <c r="B3435" s="138" t="s">
        <v>1609</v>
      </c>
      <c r="C3435" s="138" t="s">
        <v>1377</v>
      </c>
      <c r="D3435" s="138" t="s">
        <v>1622</v>
      </c>
      <c r="E3435" s="138" t="s">
        <v>1623</v>
      </c>
      <c r="F3435" s="138"/>
      <c r="G3435" s="138"/>
      <c r="H3435" s="138"/>
      <c r="I3435" s="138" t="s">
        <v>195</v>
      </c>
      <c r="J3435" s="138">
        <v>2020</v>
      </c>
      <c r="K3435" s="139">
        <v>0</v>
      </c>
    </row>
    <row r="3436" spans="1:11" x14ac:dyDescent="0.25">
      <c r="A3436" s="138" t="s">
        <v>1608</v>
      </c>
      <c r="B3436" s="138" t="s">
        <v>1609</v>
      </c>
      <c r="C3436" s="138" t="s">
        <v>1377</v>
      </c>
      <c r="D3436" s="138" t="s">
        <v>1622</v>
      </c>
      <c r="E3436" s="138" t="s">
        <v>1623</v>
      </c>
      <c r="F3436" s="138"/>
      <c r="G3436" s="138"/>
      <c r="H3436" s="138"/>
      <c r="I3436" s="138" t="s">
        <v>195</v>
      </c>
      <c r="J3436" s="138">
        <v>2030</v>
      </c>
      <c r="K3436" s="139">
        <v>0</v>
      </c>
    </row>
    <row r="3437" spans="1:11" x14ac:dyDescent="0.25">
      <c r="A3437" s="138" t="s">
        <v>1608</v>
      </c>
      <c r="B3437" s="138" t="s">
        <v>1609</v>
      </c>
      <c r="C3437" s="138" t="s">
        <v>1377</v>
      </c>
      <c r="D3437" s="138" t="s">
        <v>1622</v>
      </c>
      <c r="E3437" s="138" t="s">
        <v>1623</v>
      </c>
      <c r="F3437" s="138"/>
      <c r="G3437" s="138"/>
      <c r="H3437" s="138"/>
      <c r="I3437" s="138" t="s">
        <v>195</v>
      </c>
      <c r="J3437" s="138">
        <v>2040</v>
      </c>
      <c r="K3437" s="139">
        <v>0</v>
      </c>
    </row>
    <row r="3438" spans="1:11" x14ac:dyDescent="0.25">
      <c r="A3438" s="138" t="s">
        <v>1608</v>
      </c>
      <c r="B3438" s="138" t="s">
        <v>1609</v>
      </c>
      <c r="C3438" s="138" t="s">
        <v>1377</v>
      </c>
      <c r="D3438" s="138" t="s">
        <v>1622</v>
      </c>
      <c r="E3438" s="138" t="s">
        <v>1623</v>
      </c>
      <c r="F3438" s="138"/>
      <c r="G3438" s="138"/>
      <c r="H3438" s="138"/>
      <c r="I3438" s="138" t="s">
        <v>195</v>
      </c>
      <c r="J3438" s="138">
        <v>2050</v>
      </c>
      <c r="K3438" s="139">
        <v>0</v>
      </c>
    </row>
    <row r="3439" spans="1:11" x14ac:dyDescent="0.25">
      <c r="A3439" s="138" t="s">
        <v>1608</v>
      </c>
      <c r="B3439" s="138" t="s">
        <v>1609</v>
      </c>
      <c r="C3439" s="138" t="s">
        <v>1377</v>
      </c>
      <c r="D3439" s="138" t="s">
        <v>1629</v>
      </c>
      <c r="E3439" s="138" t="s">
        <v>1623</v>
      </c>
      <c r="F3439" s="138"/>
      <c r="G3439" s="138"/>
      <c r="H3439" s="138">
        <v>1</v>
      </c>
      <c r="I3439" s="138" t="s">
        <v>990</v>
      </c>
      <c r="J3439" s="138">
        <v>2020</v>
      </c>
      <c r="K3439" s="139">
        <v>0.9</v>
      </c>
    </row>
    <row r="3440" spans="1:11" x14ac:dyDescent="0.25">
      <c r="A3440" s="138" t="s">
        <v>1608</v>
      </c>
      <c r="B3440" s="138" t="s">
        <v>1609</v>
      </c>
      <c r="C3440" s="138" t="s">
        <v>1377</v>
      </c>
      <c r="D3440" s="138" t="s">
        <v>1629</v>
      </c>
      <c r="E3440" s="138" t="s">
        <v>1623</v>
      </c>
      <c r="F3440" s="138"/>
      <c r="G3440" s="138"/>
      <c r="H3440" s="138">
        <v>1</v>
      </c>
      <c r="I3440" s="138" t="s">
        <v>990</v>
      </c>
      <c r="J3440" s="138">
        <v>2050</v>
      </c>
      <c r="K3440" s="139">
        <v>0.9</v>
      </c>
    </row>
    <row r="3441" spans="1:11" x14ac:dyDescent="0.25">
      <c r="A3441" s="138" t="s">
        <v>1608</v>
      </c>
      <c r="B3441" s="138" t="s">
        <v>1609</v>
      </c>
      <c r="C3441" s="138" t="s">
        <v>1377</v>
      </c>
      <c r="D3441" s="138" t="s">
        <v>1629</v>
      </c>
      <c r="E3441" s="138" t="s">
        <v>1623</v>
      </c>
      <c r="F3441" s="138"/>
      <c r="G3441" s="138"/>
      <c r="H3441" s="138">
        <v>1</v>
      </c>
      <c r="I3441" s="138" t="s">
        <v>991</v>
      </c>
      <c r="J3441" s="138">
        <v>2020</v>
      </c>
      <c r="K3441" s="139">
        <v>1.1000000000000001</v>
      </c>
    </row>
    <row r="3442" spans="1:11" x14ac:dyDescent="0.25">
      <c r="A3442" s="138" t="s">
        <v>1608</v>
      </c>
      <c r="B3442" s="138" t="s">
        <v>1609</v>
      </c>
      <c r="C3442" s="138" t="s">
        <v>1377</v>
      </c>
      <c r="D3442" s="138" t="s">
        <v>1629</v>
      </c>
      <c r="E3442" s="138" t="s">
        <v>1623</v>
      </c>
      <c r="F3442" s="138"/>
      <c r="G3442" s="138"/>
      <c r="H3442" s="138">
        <v>1</v>
      </c>
      <c r="I3442" s="138" t="s">
        <v>991</v>
      </c>
      <c r="J3442" s="138">
        <v>2050</v>
      </c>
      <c r="K3442" s="139">
        <v>1.1000000000000001</v>
      </c>
    </row>
    <row r="3443" spans="1:11" x14ac:dyDescent="0.25">
      <c r="A3443" s="138" t="s">
        <v>1608</v>
      </c>
      <c r="B3443" s="138" t="s">
        <v>1609</v>
      </c>
      <c r="C3443" s="138" t="s">
        <v>1377</v>
      </c>
      <c r="D3443" s="138" t="s">
        <v>1629</v>
      </c>
      <c r="E3443" s="138" t="s">
        <v>1623</v>
      </c>
      <c r="F3443" s="138"/>
      <c r="G3443" s="138"/>
      <c r="H3443" s="138">
        <v>1</v>
      </c>
      <c r="I3443" s="138" t="s">
        <v>195</v>
      </c>
      <c r="J3443" s="138">
        <v>2015</v>
      </c>
      <c r="K3443" s="139">
        <v>0.14399999999999999</v>
      </c>
    </row>
    <row r="3444" spans="1:11" x14ac:dyDescent="0.25">
      <c r="A3444" s="138" t="s">
        <v>1608</v>
      </c>
      <c r="B3444" s="138" t="s">
        <v>1609</v>
      </c>
      <c r="C3444" s="138" t="s">
        <v>1377</v>
      </c>
      <c r="D3444" s="138" t="s">
        <v>1629</v>
      </c>
      <c r="E3444" s="138" t="s">
        <v>1623</v>
      </c>
      <c r="F3444" s="138"/>
      <c r="G3444" s="138"/>
      <c r="H3444" s="138">
        <v>1</v>
      </c>
      <c r="I3444" s="138" t="s">
        <v>195</v>
      </c>
      <c r="J3444" s="138">
        <v>2020</v>
      </c>
      <c r="K3444" s="139">
        <v>0.12</v>
      </c>
    </row>
    <row r="3445" spans="1:11" x14ac:dyDescent="0.25">
      <c r="A3445" s="138" t="s">
        <v>1608</v>
      </c>
      <c r="B3445" s="138" t="s">
        <v>1609</v>
      </c>
      <c r="C3445" s="138" t="s">
        <v>1377</v>
      </c>
      <c r="D3445" s="138" t="s">
        <v>1629</v>
      </c>
      <c r="E3445" s="138" t="s">
        <v>1623</v>
      </c>
      <c r="F3445" s="138"/>
      <c r="G3445" s="138"/>
      <c r="H3445" s="138">
        <v>1</v>
      </c>
      <c r="I3445" s="138" t="s">
        <v>195</v>
      </c>
      <c r="J3445" s="138">
        <v>2030</v>
      </c>
      <c r="K3445" s="139">
        <v>0.1</v>
      </c>
    </row>
    <row r="3446" spans="1:11" x14ac:dyDescent="0.25">
      <c r="A3446" s="138" t="s">
        <v>1608</v>
      </c>
      <c r="B3446" s="138" t="s">
        <v>1609</v>
      </c>
      <c r="C3446" s="138" t="s">
        <v>1377</v>
      </c>
      <c r="D3446" s="138" t="s">
        <v>1629</v>
      </c>
      <c r="E3446" s="138" t="s">
        <v>1623</v>
      </c>
      <c r="F3446" s="138"/>
      <c r="G3446" s="138"/>
      <c r="H3446" s="138">
        <v>1</v>
      </c>
      <c r="I3446" s="138" t="s">
        <v>195</v>
      </c>
      <c r="J3446" s="138">
        <v>2040</v>
      </c>
      <c r="K3446" s="139">
        <v>0.08</v>
      </c>
    </row>
    <row r="3447" spans="1:11" x14ac:dyDescent="0.25">
      <c r="A3447" s="138" t="s">
        <v>1608</v>
      </c>
      <c r="B3447" s="138" t="s">
        <v>1609</v>
      </c>
      <c r="C3447" s="138" t="s">
        <v>1377</v>
      </c>
      <c r="D3447" s="138" t="s">
        <v>1629</v>
      </c>
      <c r="E3447" s="138" t="s">
        <v>1623</v>
      </c>
      <c r="F3447" s="138"/>
      <c r="G3447" s="138"/>
      <c r="H3447" s="138">
        <v>1</v>
      </c>
      <c r="I3447" s="138" t="s">
        <v>195</v>
      </c>
      <c r="J3447" s="138">
        <v>2050</v>
      </c>
      <c r="K3447" s="139">
        <v>0.06</v>
      </c>
    </row>
    <row r="3448" spans="1:11" x14ac:dyDescent="0.25">
      <c r="A3448" s="138" t="s">
        <v>1630</v>
      </c>
      <c r="B3448" s="138" t="s">
        <v>1631</v>
      </c>
      <c r="C3448" s="138" t="s">
        <v>196</v>
      </c>
      <c r="D3448" s="138" t="s">
        <v>1548</v>
      </c>
      <c r="E3448" s="138" t="s">
        <v>1354</v>
      </c>
      <c r="F3448" s="138"/>
      <c r="G3448" s="138" t="s">
        <v>193</v>
      </c>
      <c r="H3448" s="138">
        <v>4</v>
      </c>
      <c r="I3448" s="138" t="s">
        <v>990</v>
      </c>
      <c r="J3448" s="138">
        <v>2020</v>
      </c>
      <c r="K3448" s="139">
        <v>0.9</v>
      </c>
    </row>
    <row r="3449" spans="1:11" x14ac:dyDescent="0.25">
      <c r="A3449" s="138" t="s">
        <v>1630</v>
      </c>
      <c r="B3449" s="138" t="s">
        <v>1631</v>
      </c>
      <c r="C3449" s="138" t="s">
        <v>196</v>
      </c>
      <c r="D3449" s="138" t="s">
        <v>1548</v>
      </c>
      <c r="E3449" s="138" t="s">
        <v>1354</v>
      </c>
      <c r="F3449" s="138"/>
      <c r="G3449" s="138" t="s">
        <v>193</v>
      </c>
      <c r="H3449" s="138">
        <v>4</v>
      </c>
      <c r="I3449" s="138" t="s">
        <v>990</v>
      </c>
      <c r="J3449" s="138">
        <v>2050</v>
      </c>
      <c r="K3449" s="139">
        <v>0.9</v>
      </c>
    </row>
    <row r="3450" spans="1:11" x14ac:dyDescent="0.25">
      <c r="A3450" s="138" t="s">
        <v>1630</v>
      </c>
      <c r="B3450" s="138" t="s">
        <v>1631</v>
      </c>
      <c r="C3450" s="138" t="s">
        <v>196</v>
      </c>
      <c r="D3450" s="138" t="s">
        <v>1548</v>
      </c>
      <c r="E3450" s="138" t="s">
        <v>1354</v>
      </c>
      <c r="F3450" s="138"/>
      <c r="G3450" s="138" t="s">
        <v>193</v>
      </c>
      <c r="H3450" s="138">
        <v>4</v>
      </c>
      <c r="I3450" s="138" t="s">
        <v>991</v>
      </c>
      <c r="J3450" s="138">
        <v>2020</v>
      </c>
      <c r="K3450" s="139">
        <v>1.1000000000000001</v>
      </c>
    </row>
    <row r="3451" spans="1:11" x14ac:dyDescent="0.25">
      <c r="A3451" s="138" t="s">
        <v>1630</v>
      </c>
      <c r="B3451" s="138" t="s">
        <v>1631</v>
      </c>
      <c r="C3451" s="138" t="s">
        <v>196</v>
      </c>
      <c r="D3451" s="138" t="s">
        <v>1548</v>
      </c>
      <c r="E3451" s="138" t="s">
        <v>1354</v>
      </c>
      <c r="F3451" s="138"/>
      <c r="G3451" s="138" t="s">
        <v>193</v>
      </c>
      <c r="H3451" s="138">
        <v>4</v>
      </c>
      <c r="I3451" s="138" t="s">
        <v>991</v>
      </c>
      <c r="J3451" s="138">
        <v>2050</v>
      </c>
      <c r="K3451" s="139">
        <v>1.1000000000000001</v>
      </c>
    </row>
    <row r="3452" spans="1:11" x14ac:dyDescent="0.25">
      <c r="A3452" s="138" t="s">
        <v>1630</v>
      </c>
      <c r="B3452" s="138" t="s">
        <v>1631</v>
      </c>
      <c r="C3452" s="138" t="s">
        <v>196</v>
      </c>
      <c r="D3452" s="138" t="s">
        <v>1548</v>
      </c>
      <c r="E3452" s="138" t="s">
        <v>1354</v>
      </c>
      <c r="F3452" s="138"/>
      <c r="G3452" s="138" t="s">
        <v>193</v>
      </c>
      <c r="H3452" s="138">
        <v>4</v>
      </c>
      <c r="I3452" s="138" t="s">
        <v>195</v>
      </c>
      <c r="J3452" s="138">
        <v>2015</v>
      </c>
      <c r="K3452" s="139" t="s">
        <v>1549</v>
      </c>
    </row>
    <row r="3453" spans="1:11" x14ac:dyDescent="0.25">
      <c r="A3453" s="138" t="s">
        <v>1630</v>
      </c>
      <c r="B3453" s="138" t="s">
        <v>1631</v>
      </c>
      <c r="C3453" s="138" t="s">
        <v>196</v>
      </c>
      <c r="D3453" s="138" t="s">
        <v>1548</v>
      </c>
      <c r="E3453" s="138" t="s">
        <v>1354</v>
      </c>
      <c r="F3453" s="138"/>
      <c r="G3453" s="138" t="s">
        <v>193</v>
      </c>
      <c r="H3453" s="138">
        <v>4</v>
      </c>
      <c r="I3453" s="138" t="s">
        <v>195</v>
      </c>
      <c r="J3453" s="138">
        <v>2020</v>
      </c>
      <c r="K3453" s="139">
        <v>0.82</v>
      </c>
    </row>
    <row r="3454" spans="1:11" x14ac:dyDescent="0.25">
      <c r="A3454" s="138" t="s">
        <v>1630</v>
      </c>
      <c r="B3454" s="138" t="s">
        <v>1631</v>
      </c>
      <c r="C3454" s="138" t="s">
        <v>196</v>
      </c>
      <c r="D3454" s="138" t="s">
        <v>1548</v>
      </c>
      <c r="E3454" s="138" t="s">
        <v>1354</v>
      </c>
      <c r="F3454" s="138"/>
      <c r="G3454" s="138" t="s">
        <v>193</v>
      </c>
      <c r="H3454" s="138">
        <v>4</v>
      </c>
      <c r="I3454" s="138" t="s">
        <v>195</v>
      </c>
      <c r="J3454" s="138">
        <v>2030</v>
      </c>
      <c r="K3454" s="139">
        <v>0.82</v>
      </c>
    </row>
    <row r="3455" spans="1:11" x14ac:dyDescent="0.25">
      <c r="A3455" s="138" t="s">
        <v>1630</v>
      </c>
      <c r="B3455" s="138" t="s">
        <v>1631</v>
      </c>
      <c r="C3455" s="138" t="s">
        <v>196</v>
      </c>
      <c r="D3455" s="138" t="s">
        <v>1548</v>
      </c>
      <c r="E3455" s="138" t="s">
        <v>1354</v>
      </c>
      <c r="F3455" s="138"/>
      <c r="G3455" s="138" t="s">
        <v>193</v>
      </c>
      <c r="H3455" s="138">
        <v>4</v>
      </c>
      <c r="I3455" s="138" t="s">
        <v>195</v>
      </c>
      <c r="J3455" s="138">
        <v>2040</v>
      </c>
      <c r="K3455" s="139">
        <v>0.82</v>
      </c>
    </row>
    <row r="3456" spans="1:11" x14ac:dyDescent="0.25">
      <c r="A3456" s="138" t="s">
        <v>1630</v>
      </c>
      <c r="B3456" s="138" t="s">
        <v>1631</v>
      </c>
      <c r="C3456" s="138" t="s">
        <v>196</v>
      </c>
      <c r="D3456" s="138" t="s">
        <v>1548</v>
      </c>
      <c r="E3456" s="138" t="s">
        <v>1354</v>
      </c>
      <c r="F3456" s="138"/>
      <c r="G3456" s="138" t="s">
        <v>193</v>
      </c>
      <c r="H3456" s="138">
        <v>4</v>
      </c>
      <c r="I3456" s="138" t="s">
        <v>195</v>
      </c>
      <c r="J3456" s="138">
        <v>2050</v>
      </c>
      <c r="K3456" s="139">
        <v>0.82</v>
      </c>
    </row>
    <row r="3457" spans="1:11" x14ac:dyDescent="0.25">
      <c r="A3457" s="138" t="s">
        <v>1630</v>
      </c>
      <c r="B3457" s="138" t="s">
        <v>1631</v>
      </c>
      <c r="C3457" s="138" t="s">
        <v>196</v>
      </c>
      <c r="D3457" s="138" t="s">
        <v>1632</v>
      </c>
      <c r="E3457" s="138" t="s">
        <v>1354</v>
      </c>
      <c r="F3457" s="138"/>
      <c r="G3457" s="138" t="s">
        <v>193</v>
      </c>
      <c r="H3457" s="138">
        <v>4</v>
      </c>
      <c r="I3457" s="138" t="s">
        <v>990</v>
      </c>
      <c r="J3457" s="138">
        <v>2020</v>
      </c>
      <c r="K3457" s="139">
        <v>0.9</v>
      </c>
    </row>
    <row r="3458" spans="1:11" x14ac:dyDescent="0.25">
      <c r="A3458" s="138" t="s">
        <v>1630</v>
      </c>
      <c r="B3458" s="138" t="s">
        <v>1631</v>
      </c>
      <c r="C3458" s="138" t="s">
        <v>196</v>
      </c>
      <c r="D3458" s="138" t="s">
        <v>1632</v>
      </c>
      <c r="E3458" s="138" t="s">
        <v>1354</v>
      </c>
      <c r="F3458" s="138"/>
      <c r="G3458" s="138" t="s">
        <v>193</v>
      </c>
      <c r="H3458" s="138">
        <v>4</v>
      </c>
      <c r="I3458" s="138" t="s">
        <v>990</v>
      </c>
      <c r="J3458" s="138">
        <v>2050</v>
      </c>
      <c r="K3458" s="139">
        <v>0.9</v>
      </c>
    </row>
    <row r="3459" spans="1:11" x14ac:dyDescent="0.25">
      <c r="A3459" s="138" t="s">
        <v>1630</v>
      </c>
      <c r="B3459" s="138" t="s">
        <v>1631</v>
      </c>
      <c r="C3459" s="138" t="s">
        <v>196</v>
      </c>
      <c r="D3459" s="138" t="s">
        <v>1632</v>
      </c>
      <c r="E3459" s="138" t="s">
        <v>1354</v>
      </c>
      <c r="F3459" s="138"/>
      <c r="G3459" s="138" t="s">
        <v>193</v>
      </c>
      <c r="H3459" s="138">
        <v>4</v>
      </c>
      <c r="I3459" s="138" t="s">
        <v>991</v>
      </c>
      <c r="J3459" s="138">
        <v>2020</v>
      </c>
      <c r="K3459" s="139">
        <v>1.1000000000000001</v>
      </c>
    </row>
    <row r="3460" spans="1:11" x14ac:dyDescent="0.25">
      <c r="A3460" s="138" t="s">
        <v>1630</v>
      </c>
      <c r="B3460" s="138" t="s">
        <v>1631</v>
      </c>
      <c r="C3460" s="138" t="s">
        <v>196</v>
      </c>
      <c r="D3460" s="138" t="s">
        <v>1632</v>
      </c>
      <c r="E3460" s="138" t="s">
        <v>1354</v>
      </c>
      <c r="F3460" s="138"/>
      <c r="G3460" s="138" t="s">
        <v>193</v>
      </c>
      <c r="H3460" s="138">
        <v>4</v>
      </c>
      <c r="I3460" s="138" t="s">
        <v>991</v>
      </c>
      <c r="J3460" s="138">
        <v>2050</v>
      </c>
      <c r="K3460" s="139">
        <v>1.1000000000000001</v>
      </c>
    </row>
    <row r="3461" spans="1:11" x14ac:dyDescent="0.25">
      <c r="A3461" s="138" t="s">
        <v>1630</v>
      </c>
      <c r="B3461" s="138" t="s">
        <v>1631</v>
      </c>
      <c r="C3461" s="138" t="s">
        <v>196</v>
      </c>
      <c r="D3461" s="138" t="s">
        <v>1632</v>
      </c>
      <c r="E3461" s="138" t="s">
        <v>1354</v>
      </c>
      <c r="F3461" s="138"/>
      <c r="G3461" s="138" t="s">
        <v>193</v>
      </c>
      <c r="H3461" s="138">
        <v>4</v>
      </c>
      <c r="I3461" s="138" t="s">
        <v>195</v>
      </c>
      <c r="J3461" s="138">
        <v>2015</v>
      </c>
      <c r="K3461" s="139" t="s">
        <v>1549</v>
      </c>
    </row>
    <row r="3462" spans="1:11" x14ac:dyDescent="0.25">
      <c r="A3462" s="138" t="s">
        <v>1630</v>
      </c>
      <c r="B3462" s="138" t="s">
        <v>1631</v>
      </c>
      <c r="C3462" s="138" t="s">
        <v>196</v>
      </c>
      <c r="D3462" s="138" t="s">
        <v>1632</v>
      </c>
      <c r="E3462" s="138" t="s">
        <v>1354</v>
      </c>
      <c r="F3462" s="138"/>
      <c r="G3462" s="138" t="s">
        <v>193</v>
      </c>
      <c r="H3462" s="138">
        <v>4</v>
      </c>
      <c r="I3462" s="138" t="s">
        <v>195</v>
      </c>
      <c r="J3462" s="138">
        <v>2020</v>
      </c>
      <c r="K3462" s="139">
        <v>0</v>
      </c>
    </row>
    <row r="3463" spans="1:11" x14ac:dyDescent="0.25">
      <c r="A3463" s="138" t="s">
        <v>1630</v>
      </c>
      <c r="B3463" s="138" t="s">
        <v>1631</v>
      </c>
      <c r="C3463" s="138" t="s">
        <v>196</v>
      </c>
      <c r="D3463" s="138" t="s">
        <v>1632</v>
      </c>
      <c r="E3463" s="138" t="s">
        <v>1354</v>
      </c>
      <c r="F3463" s="138"/>
      <c r="G3463" s="138" t="s">
        <v>193</v>
      </c>
      <c r="H3463" s="138">
        <v>4</v>
      </c>
      <c r="I3463" s="138" t="s">
        <v>195</v>
      </c>
      <c r="J3463" s="138">
        <v>2030</v>
      </c>
      <c r="K3463" s="139">
        <v>0</v>
      </c>
    </row>
    <row r="3464" spans="1:11" x14ac:dyDescent="0.25">
      <c r="A3464" s="138" t="s">
        <v>1630</v>
      </c>
      <c r="B3464" s="138" t="s">
        <v>1631</v>
      </c>
      <c r="C3464" s="138" t="s">
        <v>196</v>
      </c>
      <c r="D3464" s="138" t="s">
        <v>1632</v>
      </c>
      <c r="E3464" s="138" t="s">
        <v>1354</v>
      </c>
      <c r="F3464" s="138"/>
      <c r="G3464" s="138" t="s">
        <v>193</v>
      </c>
      <c r="H3464" s="138">
        <v>4</v>
      </c>
      <c r="I3464" s="138" t="s">
        <v>195</v>
      </c>
      <c r="J3464" s="138">
        <v>2040</v>
      </c>
      <c r="K3464" s="139">
        <v>0</v>
      </c>
    </row>
    <row r="3465" spans="1:11" x14ac:dyDescent="0.25">
      <c r="A3465" s="138" t="s">
        <v>1630</v>
      </c>
      <c r="B3465" s="138" t="s">
        <v>1631</v>
      </c>
      <c r="C3465" s="138" t="s">
        <v>196</v>
      </c>
      <c r="D3465" s="138" t="s">
        <v>1632</v>
      </c>
      <c r="E3465" s="138" t="s">
        <v>1354</v>
      </c>
      <c r="F3465" s="138"/>
      <c r="G3465" s="138" t="s">
        <v>193</v>
      </c>
      <c r="H3465" s="138">
        <v>4</v>
      </c>
      <c r="I3465" s="138" t="s">
        <v>195</v>
      </c>
      <c r="J3465" s="138">
        <v>2050</v>
      </c>
      <c r="K3465" s="139">
        <v>0</v>
      </c>
    </row>
    <row r="3466" spans="1:11" x14ac:dyDescent="0.25">
      <c r="A3466" s="138" t="s">
        <v>1630</v>
      </c>
      <c r="B3466" s="138" t="s">
        <v>1631</v>
      </c>
      <c r="C3466" s="138" t="s">
        <v>196</v>
      </c>
      <c r="D3466" s="138" t="s">
        <v>201</v>
      </c>
      <c r="E3466" s="138" t="s">
        <v>203</v>
      </c>
      <c r="F3466" s="138"/>
      <c r="G3466" s="138"/>
      <c r="H3466" s="138"/>
      <c r="I3466" s="138" t="s">
        <v>195</v>
      </c>
      <c r="J3466" s="138">
        <v>2015</v>
      </c>
      <c r="K3466" s="139">
        <v>2</v>
      </c>
    </row>
    <row r="3467" spans="1:11" x14ac:dyDescent="0.25">
      <c r="A3467" s="138" t="s">
        <v>1630</v>
      </c>
      <c r="B3467" s="138" t="s">
        <v>1631</v>
      </c>
      <c r="C3467" s="138" t="s">
        <v>196</v>
      </c>
      <c r="D3467" s="138" t="s">
        <v>201</v>
      </c>
      <c r="E3467" s="138" t="s">
        <v>203</v>
      </c>
      <c r="F3467" s="138"/>
      <c r="G3467" s="138"/>
      <c r="H3467" s="138"/>
      <c r="I3467" s="138" t="s">
        <v>195</v>
      </c>
      <c r="J3467" s="138">
        <v>2020</v>
      </c>
      <c r="K3467" s="139">
        <v>2</v>
      </c>
    </row>
    <row r="3468" spans="1:11" x14ac:dyDescent="0.25">
      <c r="A3468" s="138" t="s">
        <v>1630</v>
      </c>
      <c r="B3468" s="138" t="s">
        <v>1631</v>
      </c>
      <c r="C3468" s="138" t="s">
        <v>196</v>
      </c>
      <c r="D3468" s="138" t="s">
        <v>201</v>
      </c>
      <c r="E3468" s="138" t="s">
        <v>203</v>
      </c>
      <c r="F3468" s="138"/>
      <c r="G3468" s="138"/>
      <c r="H3468" s="138"/>
      <c r="I3468" s="138" t="s">
        <v>195</v>
      </c>
      <c r="J3468" s="138">
        <v>2030</v>
      </c>
      <c r="K3468" s="139">
        <v>2</v>
      </c>
    </row>
    <row r="3469" spans="1:11" x14ac:dyDescent="0.25">
      <c r="A3469" s="138" t="s">
        <v>1630</v>
      </c>
      <c r="B3469" s="138" t="s">
        <v>1631</v>
      </c>
      <c r="C3469" s="138" t="s">
        <v>196</v>
      </c>
      <c r="D3469" s="138" t="s">
        <v>201</v>
      </c>
      <c r="E3469" s="138" t="s">
        <v>203</v>
      </c>
      <c r="F3469" s="138"/>
      <c r="G3469" s="138"/>
      <c r="H3469" s="138"/>
      <c r="I3469" s="138" t="s">
        <v>195</v>
      </c>
      <c r="J3469" s="138">
        <v>2040</v>
      </c>
      <c r="K3469" s="139">
        <v>2</v>
      </c>
    </row>
    <row r="3470" spans="1:11" x14ac:dyDescent="0.25">
      <c r="A3470" s="138" t="s">
        <v>1630</v>
      </c>
      <c r="B3470" s="138" t="s">
        <v>1631</v>
      </c>
      <c r="C3470" s="138" t="s">
        <v>196</v>
      </c>
      <c r="D3470" s="138" t="s">
        <v>201</v>
      </c>
      <c r="E3470" s="138" t="s">
        <v>203</v>
      </c>
      <c r="F3470" s="138"/>
      <c r="G3470" s="138"/>
      <c r="H3470" s="138"/>
      <c r="I3470" s="138" t="s">
        <v>195</v>
      </c>
      <c r="J3470" s="138">
        <v>2050</v>
      </c>
      <c r="K3470" s="139">
        <v>2</v>
      </c>
    </row>
    <row r="3471" spans="1:11" x14ac:dyDescent="0.25">
      <c r="A3471" s="138" t="s">
        <v>1630</v>
      </c>
      <c r="B3471" s="138" t="s">
        <v>1631</v>
      </c>
      <c r="C3471" s="138" t="s">
        <v>196</v>
      </c>
      <c r="D3471" s="138" t="s">
        <v>1451</v>
      </c>
      <c r="E3471" s="138" t="s">
        <v>1354</v>
      </c>
      <c r="F3471" s="138"/>
      <c r="G3471" s="138" t="s">
        <v>193</v>
      </c>
      <c r="H3471" s="138">
        <v>4</v>
      </c>
      <c r="I3471" s="138" t="s">
        <v>990</v>
      </c>
      <c r="J3471" s="138">
        <v>2020</v>
      </c>
      <c r="K3471" s="139">
        <v>0.75</v>
      </c>
    </row>
    <row r="3472" spans="1:11" x14ac:dyDescent="0.25">
      <c r="A3472" s="138" t="s">
        <v>1630</v>
      </c>
      <c r="B3472" s="138" t="s">
        <v>1631</v>
      </c>
      <c r="C3472" s="138" t="s">
        <v>196</v>
      </c>
      <c r="D3472" s="138" t="s">
        <v>1451</v>
      </c>
      <c r="E3472" s="138" t="s">
        <v>1354</v>
      </c>
      <c r="F3472" s="138"/>
      <c r="G3472" s="138" t="s">
        <v>193</v>
      </c>
      <c r="H3472" s="138">
        <v>4</v>
      </c>
      <c r="I3472" s="138" t="s">
        <v>990</v>
      </c>
      <c r="J3472" s="138">
        <v>2050</v>
      </c>
      <c r="K3472" s="139">
        <v>0.75</v>
      </c>
    </row>
    <row r="3473" spans="1:11" x14ac:dyDescent="0.25">
      <c r="A3473" s="138" t="s">
        <v>1630</v>
      </c>
      <c r="B3473" s="138" t="s">
        <v>1631</v>
      </c>
      <c r="C3473" s="138" t="s">
        <v>196</v>
      </c>
      <c r="D3473" s="138" t="s">
        <v>1451</v>
      </c>
      <c r="E3473" s="138" t="s">
        <v>1354</v>
      </c>
      <c r="F3473" s="138"/>
      <c r="G3473" s="138" t="s">
        <v>193</v>
      </c>
      <c r="H3473" s="138">
        <v>4</v>
      </c>
      <c r="I3473" s="138" t="s">
        <v>991</v>
      </c>
      <c r="J3473" s="138">
        <v>2020</v>
      </c>
      <c r="K3473" s="139">
        <v>1.25</v>
      </c>
    </row>
    <row r="3474" spans="1:11" x14ac:dyDescent="0.25">
      <c r="A3474" s="138" t="s">
        <v>1630</v>
      </c>
      <c r="B3474" s="138" t="s">
        <v>1631</v>
      </c>
      <c r="C3474" s="138" t="s">
        <v>196</v>
      </c>
      <c r="D3474" s="138" t="s">
        <v>1451</v>
      </c>
      <c r="E3474" s="138" t="s">
        <v>1354</v>
      </c>
      <c r="F3474" s="138"/>
      <c r="G3474" s="138" t="s">
        <v>193</v>
      </c>
      <c r="H3474" s="138">
        <v>4</v>
      </c>
      <c r="I3474" s="138" t="s">
        <v>991</v>
      </c>
      <c r="J3474" s="138">
        <v>2050</v>
      </c>
      <c r="K3474" s="139">
        <v>1.25</v>
      </c>
    </row>
    <row r="3475" spans="1:11" x14ac:dyDescent="0.25">
      <c r="A3475" s="138" t="s">
        <v>1630</v>
      </c>
      <c r="B3475" s="138" t="s">
        <v>1631</v>
      </c>
      <c r="C3475" s="138" t="s">
        <v>196</v>
      </c>
      <c r="D3475" s="138" t="s">
        <v>1451</v>
      </c>
      <c r="E3475" s="138" t="s">
        <v>1354</v>
      </c>
      <c r="F3475" s="138"/>
      <c r="G3475" s="138" t="s">
        <v>193</v>
      </c>
      <c r="H3475" s="138">
        <v>4</v>
      </c>
      <c r="I3475" s="138" t="s">
        <v>195</v>
      </c>
      <c r="J3475" s="138">
        <v>2015</v>
      </c>
      <c r="K3475" s="139" t="s">
        <v>1549</v>
      </c>
    </row>
    <row r="3476" spans="1:11" x14ac:dyDescent="0.25">
      <c r="A3476" s="138" t="s">
        <v>1630</v>
      </c>
      <c r="B3476" s="138" t="s">
        <v>1631</v>
      </c>
      <c r="C3476" s="138" t="s">
        <v>196</v>
      </c>
      <c r="D3476" s="138" t="s">
        <v>1451</v>
      </c>
      <c r="E3476" s="138" t="s">
        <v>1354</v>
      </c>
      <c r="F3476" s="138"/>
      <c r="G3476" s="138" t="s">
        <v>193</v>
      </c>
      <c r="H3476" s="138">
        <v>4</v>
      </c>
      <c r="I3476" s="138" t="s">
        <v>195</v>
      </c>
      <c r="J3476" s="138">
        <v>2020</v>
      </c>
      <c r="K3476" s="139">
        <v>0.05</v>
      </c>
    </row>
    <row r="3477" spans="1:11" x14ac:dyDescent="0.25">
      <c r="A3477" s="138" t="s">
        <v>1630</v>
      </c>
      <c r="B3477" s="138" t="s">
        <v>1631</v>
      </c>
      <c r="C3477" s="138" t="s">
        <v>196</v>
      </c>
      <c r="D3477" s="138" t="s">
        <v>1451</v>
      </c>
      <c r="E3477" s="138" t="s">
        <v>1354</v>
      </c>
      <c r="F3477" s="138"/>
      <c r="G3477" s="138" t="s">
        <v>193</v>
      </c>
      <c r="H3477" s="138">
        <v>4</v>
      </c>
      <c r="I3477" s="138" t="s">
        <v>195</v>
      </c>
      <c r="J3477" s="138">
        <v>2030</v>
      </c>
      <c r="K3477" s="139">
        <v>0.05</v>
      </c>
    </row>
    <row r="3478" spans="1:11" x14ac:dyDescent="0.25">
      <c r="A3478" s="138" t="s">
        <v>1630</v>
      </c>
      <c r="B3478" s="138" t="s">
        <v>1631</v>
      </c>
      <c r="C3478" s="138" t="s">
        <v>196</v>
      </c>
      <c r="D3478" s="138" t="s">
        <v>1451</v>
      </c>
      <c r="E3478" s="138" t="s">
        <v>1354</v>
      </c>
      <c r="F3478" s="138"/>
      <c r="G3478" s="138" t="s">
        <v>193</v>
      </c>
      <c r="H3478" s="138">
        <v>4</v>
      </c>
      <c r="I3478" s="138" t="s">
        <v>195</v>
      </c>
      <c r="J3478" s="138">
        <v>2040</v>
      </c>
      <c r="K3478" s="139">
        <v>0.05</v>
      </c>
    </row>
    <row r="3479" spans="1:11" x14ac:dyDescent="0.25">
      <c r="A3479" s="138" t="s">
        <v>1630</v>
      </c>
      <c r="B3479" s="138" t="s">
        <v>1631</v>
      </c>
      <c r="C3479" s="138" t="s">
        <v>196</v>
      </c>
      <c r="D3479" s="138" t="s">
        <v>1451</v>
      </c>
      <c r="E3479" s="138" t="s">
        <v>1354</v>
      </c>
      <c r="F3479" s="138"/>
      <c r="G3479" s="138" t="s">
        <v>193</v>
      </c>
      <c r="H3479" s="138">
        <v>4</v>
      </c>
      <c r="I3479" s="138" t="s">
        <v>195</v>
      </c>
      <c r="J3479" s="138">
        <v>2050</v>
      </c>
      <c r="K3479" s="139">
        <v>0.05</v>
      </c>
    </row>
    <row r="3480" spans="1:11" x14ac:dyDescent="0.25">
      <c r="A3480" s="138" t="s">
        <v>1630</v>
      </c>
      <c r="B3480" s="138" t="s">
        <v>1631</v>
      </c>
      <c r="C3480" s="138" t="s">
        <v>196</v>
      </c>
      <c r="D3480" s="138" t="s">
        <v>1534</v>
      </c>
      <c r="E3480" s="138" t="s">
        <v>1354</v>
      </c>
      <c r="F3480" s="138"/>
      <c r="G3480" s="138" t="s">
        <v>193</v>
      </c>
      <c r="H3480" s="138">
        <v>4</v>
      </c>
      <c r="I3480" s="138" t="s">
        <v>990</v>
      </c>
      <c r="J3480" s="138">
        <v>2020</v>
      </c>
      <c r="K3480" s="139">
        <v>0.9</v>
      </c>
    </row>
    <row r="3481" spans="1:11" x14ac:dyDescent="0.25">
      <c r="A3481" s="138" t="s">
        <v>1630</v>
      </c>
      <c r="B3481" s="138" t="s">
        <v>1631</v>
      </c>
      <c r="C3481" s="138" t="s">
        <v>196</v>
      </c>
      <c r="D3481" s="138" t="s">
        <v>1534</v>
      </c>
      <c r="E3481" s="138" t="s">
        <v>1354</v>
      </c>
      <c r="F3481" s="138"/>
      <c r="G3481" s="138" t="s">
        <v>193</v>
      </c>
      <c r="H3481" s="138">
        <v>4</v>
      </c>
      <c r="I3481" s="138" t="s">
        <v>990</v>
      </c>
      <c r="J3481" s="138">
        <v>2050</v>
      </c>
      <c r="K3481" s="139">
        <v>0.9</v>
      </c>
    </row>
    <row r="3482" spans="1:11" x14ac:dyDescent="0.25">
      <c r="A3482" s="138" t="s">
        <v>1630</v>
      </c>
      <c r="B3482" s="138" t="s">
        <v>1631</v>
      </c>
      <c r="C3482" s="138" t="s">
        <v>196</v>
      </c>
      <c r="D3482" s="138" t="s">
        <v>1534</v>
      </c>
      <c r="E3482" s="138" t="s">
        <v>1354</v>
      </c>
      <c r="F3482" s="138"/>
      <c r="G3482" s="138" t="s">
        <v>193</v>
      </c>
      <c r="H3482" s="138">
        <v>4</v>
      </c>
      <c r="I3482" s="138" t="s">
        <v>991</v>
      </c>
      <c r="J3482" s="138">
        <v>2020</v>
      </c>
      <c r="K3482" s="139">
        <v>1.5</v>
      </c>
    </row>
    <row r="3483" spans="1:11" x14ac:dyDescent="0.25">
      <c r="A3483" s="138" t="s">
        <v>1630</v>
      </c>
      <c r="B3483" s="138" t="s">
        <v>1631</v>
      </c>
      <c r="C3483" s="138" t="s">
        <v>196</v>
      </c>
      <c r="D3483" s="138" t="s">
        <v>1534</v>
      </c>
      <c r="E3483" s="138" t="s">
        <v>1354</v>
      </c>
      <c r="F3483" s="138"/>
      <c r="G3483" s="138" t="s">
        <v>193</v>
      </c>
      <c r="H3483" s="138">
        <v>4</v>
      </c>
      <c r="I3483" s="138" t="s">
        <v>991</v>
      </c>
      <c r="J3483" s="138">
        <v>2050</v>
      </c>
      <c r="K3483" s="139">
        <v>1.25</v>
      </c>
    </row>
    <row r="3484" spans="1:11" x14ac:dyDescent="0.25">
      <c r="A3484" s="138" t="s">
        <v>1630</v>
      </c>
      <c r="B3484" s="138" t="s">
        <v>1631</v>
      </c>
      <c r="C3484" s="138" t="s">
        <v>196</v>
      </c>
      <c r="D3484" s="138" t="s">
        <v>1534</v>
      </c>
      <c r="E3484" s="138" t="s">
        <v>1354</v>
      </c>
      <c r="F3484" s="138"/>
      <c r="G3484" s="138" t="s">
        <v>193</v>
      </c>
      <c r="H3484" s="138">
        <v>4</v>
      </c>
      <c r="I3484" s="138" t="s">
        <v>195</v>
      </c>
      <c r="J3484" s="138">
        <v>2015</v>
      </c>
      <c r="K3484" s="139" t="s">
        <v>1549</v>
      </c>
    </row>
    <row r="3485" spans="1:11" x14ac:dyDescent="0.25">
      <c r="A3485" s="138" t="s">
        <v>1630</v>
      </c>
      <c r="B3485" s="138" t="s">
        <v>1631</v>
      </c>
      <c r="C3485" s="138" t="s">
        <v>196</v>
      </c>
      <c r="D3485" s="138" t="s">
        <v>1534</v>
      </c>
      <c r="E3485" s="138" t="s">
        <v>1354</v>
      </c>
      <c r="F3485" s="138"/>
      <c r="G3485" s="138" t="s">
        <v>193</v>
      </c>
      <c r="H3485" s="138">
        <v>4</v>
      </c>
      <c r="I3485" s="138" t="s">
        <v>195</v>
      </c>
      <c r="J3485" s="138">
        <v>2020</v>
      </c>
      <c r="K3485" s="139">
        <v>0.95</v>
      </c>
    </row>
    <row r="3486" spans="1:11" x14ac:dyDescent="0.25">
      <c r="A3486" s="138" t="s">
        <v>1630</v>
      </c>
      <c r="B3486" s="138" t="s">
        <v>1631</v>
      </c>
      <c r="C3486" s="138" t="s">
        <v>196</v>
      </c>
      <c r="D3486" s="138" t="s">
        <v>1534</v>
      </c>
      <c r="E3486" s="138" t="s">
        <v>1354</v>
      </c>
      <c r="F3486" s="138"/>
      <c r="G3486" s="138" t="s">
        <v>193</v>
      </c>
      <c r="H3486" s="138">
        <v>4</v>
      </c>
      <c r="I3486" s="138" t="s">
        <v>195</v>
      </c>
      <c r="J3486" s="138">
        <v>2030</v>
      </c>
      <c r="K3486" s="139">
        <v>0.95</v>
      </c>
    </row>
    <row r="3487" spans="1:11" x14ac:dyDescent="0.25">
      <c r="A3487" s="138" t="s">
        <v>1630</v>
      </c>
      <c r="B3487" s="138" t="s">
        <v>1631</v>
      </c>
      <c r="C3487" s="138" t="s">
        <v>196</v>
      </c>
      <c r="D3487" s="138" t="s">
        <v>1534</v>
      </c>
      <c r="E3487" s="138" t="s">
        <v>1354</v>
      </c>
      <c r="F3487" s="138"/>
      <c r="G3487" s="138" t="s">
        <v>193</v>
      </c>
      <c r="H3487" s="138">
        <v>4</v>
      </c>
      <c r="I3487" s="138" t="s">
        <v>195</v>
      </c>
      <c r="J3487" s="138">
        <v>2040</v>
      </c>
      <c r="K3487" s="139">
        <v>0.95</v>
      </c>
    </row>
    <row r="3488" spans="1:11" x14ac:dyDescent="0.25">
      <c r="A3488" s="138" t="s">
        <v>1630</v>
      </c>
      <c r="B3488" s="138" t="s">
        <v>1631</v>
      </c>
      <c r="C3488" s="138" t="s">
        <v>196</v>
      </c>
      <c r="D3488" s="138" t="s">
        <v>1534</v>
      </c>
      <c r="E3488" s="138" t="s">
        <v>1354</v>
      </c>
      <c r="F3488" s="138"/>
      <c r="G3488" s="138" t="s">
        <v>193</v>
      </c>
      <c r="H3488" s="138">
        <v>4</v>
      </c>
      <c r="I3488" s="138" t="s">
        <v>195</v>
      </c>
      <c r="J3488" s="138">
        <v>2050</v>
      </c>
      <c r="K3488" s="139">
        <v>0.95</v>
      </c>
    </row>
    <row r="3489" spans="1:11" x14ac:dyDescent="0.25">
      <c r="A3489" s="138" t="s">
        <v>1630</v>
      </c>
      <c r="B3489" s="138" t="s">
        <v>1631</v>
      </c>
      <c r="C3489" s="138" t="s">
        <v>196</v>
      </c>
      <c r="D3489" s="138" t="s">
        <v>1218</v>
      </c>
      <c r="E3489" s="138" t="s">
        <v>1206</v>
      </c>
      <c r="F3489" s="138"/>
      <c r="G3489" s="138"/>
      <c r="H3489" s="138"/>
      <c r="I3489" s="138" t="s">
        <v>195</v>
      </c>
      <c r="J3489" s="138">
        <v>2015</v>
      </c>
      <c r="K3489" s="139" t="s">
        <v>1549</v>
      </c>
    </row>
    <row r="3490" spans="1:11" x14ac:dyDescent="0.25">
      <c r="A3490" s="138" t="s">
        <v>1630</v>
      </c>
      <c r="B3490" s="138" t="s">
        <v>1631</v>
      </c>
      <c r="C3490" s="138" t="s">
        <v>196</v>
      </c>
      <c r="D3490" s="138" t="s">
        <v>1218</v>
      </c>
      <c r="E3490" s="138" t="s">
        <v>1206</v>
      </c>
      <c r="F3490" s="138"/>
      <c r="G3490" s="138"/>
      <c r="H3490" s="138"/>
      <c r="I3490" s="138" t="s">
        <v>195</v>
      </c>
      <c r="J3490" s="138">
        <v>2020</v>
      </c>
      <c r="K3490" s="139">
        <v>4</v>
      </c>
    </row>
    <row r="3491" spans="1:11" x14ac:dyDescent="0.25">
      <c r="A3491" s="138" t="s">
        <v>1630</v>
      </c>
      <c r="B3491" s="138" t="s">
        <v>1631</v>
      </c>
      <c r="C3491" s="138" t="s">
        <v>196</v>
      </c>
      <c r="D3491" s="138" t="s">
        <v>1218</v>
      </c>
      <c r="E3491" s="138" t="s">
        <v>1206</v>
      </c>
      <c r="F3491" s="138"/>
      <c r="G3491" s="138"/>
      <c r="H3491" s="138"/>
      <c r="I3491" s="138" t="s">
        <v>195</v>
      </c>
      <c r="J3491" s="138">
        <v>2030</v>
      </c>
      <c r="K3491" s="139">
        <v>0</v>
      </c>
    </row>
    <row r="3492" spans="1:11" x14ac:dyDescent="0.25">
      <c r="A3492" s="138" t="s">
        <v>1630</v>
      </c>
      <c r="B3492" s="138" t="s">
        <v>1631</v>
      </c>
      <c r="C3492" s="138" t="s">
        <v>196</v>
      </c>
      <c r="D3492" s="138" t="s">
        <v>1218</v>
      </c>
      <c r="E3492" s="138" t="s">
        <v>1206</v>
      </c>
      <c r="F3492" s="138"/>
      <c r="G3492" s="138"/>
      <c r="H3492" s="138"/>
      <c r="I3492" s="138" t="s">
        <v>195</v>
      </c>
      <c r="J3492" s="138">
        <v>2040</v>
      </c>
      <c r="K3492" s="139">
        <v>0</v>
      </c>
    </row>
    <row r="3493" spans="1:11" x14ac:dyDescent="0.25">
      <c r="A3493" s="138" t="s">
        <v>1630</v>
      </c>
      <c r="B3493" s="138" t="s">
        <v>1631</v>
      </c>
      <c r="C3493" s="138" t="s">
        <v>196</v>
      </c>
      <c r="D3493" s="138" t="s">
        <v>1218</v>
      </c>
      <c r="E3493" s="138" t="s">
        <v>1206</v>
      </c>
      <c r="F3493" s="138"/>
      <c r="G3493" s="138"/>
      <c r="H3493" s="138"/>
      <c r="I3493" s="138" t="s">
        <v>195</v>
      </c>
      <c r="J3493" s="138">
        <v>2050</v>
      </c>
      <c r="K3493" s="139">
        <v>0</v>
      </c>
    </row>
    <row r="3494" spans="1:11" x14ac:dyDescent="0.25">
      <c r="A3494" s="138" t="s">
        <v>1630</v>
      </c>
      <c r="B3494" s="138" t="s">
        <v>1631</v>
      </c>
      <c r="C3494" s="138" t="s">
        <v>196</v>
      </c>
      <c r="D3494" s="138" t="s">
        <v>355</v>
      </c>
      <c r="E3494" s="138" t="s">
        <v>1295</v>
      </c>
      <c r="F3494" s="138"/>
      <c r="G3494" s="138" t="s">
        <v>211</v>
      </c>
      <c r="H3494" s="138">
        <v>8</v>
      </c>
      <c r="I3494" s="138" t="s">
        <v>195</v>
      </c>
      <c r="J3494" s="138">
        <v>2015</v>
      </c>
      <c r="K3494" s="139">
        <v>4</v>
      </c>
    </row>
    <row r="3495" spans="1:11" x14ac:dyDescent="0.25">
      <c r="A3495" s="138" t="s">
        <v>1630</v>
      </c>
      <c r="B3495" s="138" t="s">
        <v>1631</v>
      </c>
      <c r="C3495" s="138" t="s">
        <v>196</v>
      </c>
      <c r="D3495" s="138" t="s">
        <v>355</v>
      </c>
      <c r="E3495" s="138" t="s">
        <v>1295</v>
      </c>
      <c r="F3495" s="138"/>
      <c r="G3495" s="138" t="s">
        <v>211</v>
      </c>
      <c r="H3495" s="138">
        <v>8</v>
      </c>
      <c r="I3495" s="138" t="s">
        <v>195</v>
      </c>
      <c r="J3495" s="138">
        <v>2020</v>
      </c>
      <c r="K3495" s="139">
        <v>4</v>
      </c>
    </row>
    <row r="3496" spans="1:11" x14ac:dyDescent="0.25">
      <c r="A3496" s="138" t="s">
        <v>1630</v>
      </c>
      <c r="B3496" s="138" t="s">
        <v>1631</v>
      </c>
      <c r="C3496" s="138" t="s">
        <v>196</v>
      </c>
      <c r="D3496" s="138" t="s">
        <v>355</v>
      </c>
      <c r="E3496" s="138" t="s">
        <v>1295</v>
      </c>
      <c r="F3496" s="138"/>
      <c r="G3496" s="138" t="s">
        <v>211</v>
      </c>
      <c r="H3496" s="138">
        <v>8</v>
      </c>
      <c r="I3496" s="138" t="s">
        <v>195</v>
      </c>
      <c r="J3496" s="138">
        <v>2030</v>
      </c>
      <c r="K3496" s="139">
        <v>4</v>
      </c>
    </row>
    <row r="3497" spans="1:11" x14ac:dyDescent="0.25">
      <c r="A3497" s="138" t="s">
        <v>1630</v>
      </c>
      <c r="B3497" s="138" t="s">
        <v>1631</v>
      </c>
      <c r="C3497" s="138" t="s">
        <v>196</v>
      </c>
      <c r="D3497" s="138" t="s">
        <v>355</v>
      </c>
      <c r="E3497" s="138" t="s">
        <v>1295</v>
      </c>
      <c r="F3497" s="138"/>
      <c r="G3497" s="138" t="s">
        <v>211</v>
      </c>
      <c r="H3497" s="138">
        <v>8</v>
      </c>
      <c r="I3497" s="138" t="s">
        <v>195</v>
      </c>
      <c r="J3497" s="138">
        <v>2040</v>
      </c>
      <c r="K3497" s="139">
        <v>4</v>
      </c>
    </row>
    <row r="3498" spans="1:11" x14ac:dyDescent="0.25">
      <c r="A3498" s="138" t="s">
        <v>1630</v>
      </c>
      <c r="B3498" s="138" t="s">
        <v>1631</v>
      </c>
      <c r="C3498" s="138" t="s">
        <v>196</v>
      </c>
      <c r="D3498" s="138" t="s">
        <v>355</v>
      </c>
      <c r="E3498" s="138" t="s">
        <v>1295</v>
      </c>
      <c r="F3498" s="138"/>
      <c r="G3498" s="138" t="s">
        <v>211</v>
      </c>
      <c r="H3498" s="138">
        <v>8</v>
      </c>
      <c r="I3498" s="138" t="s">
        <v>195</v>
      </c>
      <c r="J3498" s="138">
        <v>2050</v>
      </c>
      <c r="K3498" s="139">
        <v>4</v>
      </c>
    </row>
    <row r="3499" spans="1:11" x14ac:dyDescent="0.25">
      <c r="A3499" s="138" t="s">
        <v>1630</v>
      </c>
      <c r="B3499" s="138" t="s">
        <v>1631</v>
      </c>
      <c r="C3499" s="138" t="s">
        <v>196</v>
      </c>
      <c r="D3499" s="138" t="s">
        <v>216</v>
      </c>
      <c r="E3499" s="138" t="s">
        <v>203</v>
      </c>
      <c r="F3499" s="138"/>
      <c r="G3499" s="138" t="s">
        <v>393</v>
      </c>
      <c r="H3499" s="138"/>
      <c r="I3499" s="138" t="s">
        <v>195</v>
      </c>
      <c r="J3499" s="138">
        <v>2015</v>
      </c>
      <c r="K3499" s="139">
        <v>20</v>
      </c>
    </row>
    <row r="3500" spans="1:11" x14ac:dyDescent="0.25">
      <c r="A3500" s="138" t="s">
        <v>1630</v>
      </c>
      <c r="B3500" s="138" t="s">
        <v>1631</v>
      </c>
      <c r="C3500" s="138" t="s">
        <v>196</v>
      </c>
      <c r="D3500" s="138" t="s">
        <v>216</v>
      </c>
      <c r="E3500" s="138" t="s">
        <v>203</v>
      </c>
      <c r="F3500" s="138"/>
      <c r="G3500" s="138" t="s">
        <v>393</v>
      </c>
      <c r="H3500" s="138"/>
      <c r="I3500" s="138" t="s">
        <v>195</v>
      </c>
      <c r="J3500" s="138">
        <v>2020</v>
      </c>
      <c r="K3500" s="139">
        <v>20</v>
      </c>
    </row>
    <row r="3501" spans="1:11" x14ac:dyDescent="0.25">
      <c r="A3501" s="138" t="s">
        <v>1630</v>
      </c>
      <c r="B3501" s="138" t="s">
        <v>1631</v>
      </c>
      <c r="C3501" s="138" t="s">
        <v>196</v>
      </c>
      <c r="D3501" s="138" t="s">
        <v>216</v>
      </c>
      <c r="E3501" s="138" t="s">
        <v>203</v>
      </c>
      <c r="F3501" s="138"/>
      <c r="G3501" s="138" t="s">
        <v>393</v>
      </c>
      <c r="H3501" s="138"/>
      <c r="I3501" s="138" t="s">
        <v>195</v>
      </c>
      <c r="J3501" s="138">
        <v>2030</v>
      </c>
      <c r="K3501" s="139">
        <v>20</v>
      </c>
    </row>
    <row r="3502" spans="1:11" x14ac:dyDescent="0.25">
      <c r="A3502" s="138" t="s">
        <v>1630</v>
      </c>
      <c r="B3502" s="138" t="s">
        <v>1631</v>
      </c>
      <c r="C3502" s="138" t="s">
        <v>196</v>
      </c>
      <c r="D3502" s="138" t="s">
        <v>216</v>
      </c>
      <c r="E3502" s="138" t="s">
        <v>203</v>
      </c>
      <c r="F3502" s="138"/>
      <c r="G3502" s="138" t="s">
        <v>393</v>
      </c>
      <c r="H3502" s="138"/>
      <c r="I3502" s="138" t="s">
        <v>195</v>
      </c>
      <c r="J3502" s="138">
        <v>2040</v>
      </c>
      <c r="K3502" s="139">
        <v>20</v>
      </c>
    </row>
    <row r="3503" spans="1:11" x14ac:dyDescent="0.25">
      <c r="A3503" s="138" t="s">
        <v>1630</v>
      </c>
      <c r="B3503" s="138" t="s">
        <v>1631</v>
      </c>
      <c r="C3503" s="138" t="s">
        <v>196</v>
      </c>
      <c r="D3503" s="138" t="s">
        <v>216</v>
      </c>
      <c r="E3503" s="138" t="s">
        <v>203</v>
      </c>
      <c r="F3503" s="138"/>
      <c r="G3503" s="138" t="s">
        <v>393</v>
      </c>
      <c r="H3503" s="138"/>
      <c r="I3503" s="138" t="s">
        <v>195</v>
      </c>
      <c r="J3503" s="138">
        <v>2050</v>
      </c>
      <c r="K3503" s="139">
        <v>20</v>
      </c>
    </row>
    <row r="3504" spans="1:11" x14ac:dyDescent="0.25">
      <c r="A3504" s="138" t="s">
        <v>1630</v>
      </c>
      <c r="B3504" s="138" t="s">
        <v>1631</v>
      </c>
      <c r="C3504" s="138" t="s">
        <v>196</v>
      </c>
      <c r="D3504" s="138" t="s">
        <v>1552</v>
      </c>
      <c r="E3504" s="138" t="s">
        <v>1360</v>
      </c>
      <c r="F3504" s="138"/>
      <c r="G3504" s="138" t="s">
        <v>1361</v>
      </c>
      <c r="H3504" s="138" t="s">
        <v>1362</v>
      </c>
      <c r="I3504" s="138" t="s">
        <v>990</v>
      </c>
      <c r="J3504" s="138">
        <v>2020</v>
      </c>
      <c r="K3504" s="139">
        <v>0.5</v>
      </c>
    </row>
    <row r="3505" spans="1:11" x14ac:dyDescent="0.25">
      <c r="A3505" s="138" t="s">
        <v>1630</v>
      </c>
      <c r="B3505" s="138" t="s">
        <v>1631</v>
      </c>
      <c r="C3505" s="138" t="s">
        <v>196</v>
      </c>
      <c r="D3505" s="138" t="s">
        <v>1552</v>
      </c>
      <c r="E3505" s="138" t="s">
        <v>1360</v>
      </c>
      <c r="F3505" s="138"/>
      <c r="G3505" s="138" t="s">
        <v>1361</v>
      </c>
      <c r="H3505" s="138" t="s">
        <v>1362</v>
      </c>
      <c r="I3505" s="138" t="s">
        <v>990</v>
      </c>
      <c r="J3505" s="138">
        <v>2050</v>
      </c>
      <c r="K3505" s="139">
        <v>0.75</v>
      </c>
    </row>
    <row r="3506" spans="1:11" x14ac:dyDescent="0.25">
      <c r="A3506" s="138" t="s">
        <v>1630</v>
      </c>
      <c r="B3506" s="138" t="s">
        <v>1631</v>
      </c>
      <c r="C3506" s="138" t="s">
        <v>196</v>
      </c>
      <c r="D3506" s="138" t="s">
        <v>1552</v>
      </c>
      <c r="E3506" s="138" t="s">
        <v>1360</v>
      </c>
      <c r="F3506" s="138"/>
      <c r="G3506" s="138" t="s">
        <v>1361</v>
      </c>
      <c r="H3506" s="138" t="s">
        <v>1362</v>
      </c>
      <c r="I3506" s="138" t="s">
        <v>991</v>
      </c>
      <c r="J3506" s="138">
        <v>2020</v>
      </c>
      <c r="K3506" s="139">
        <v>1.25</v>
      </c>
    </row>
    <row r="3507" spans="1:11" x14ac:dyDescent="0.25">
      <c r="A3507" s="138" t="s">
        <v>1630</v>
      </c>
      <c r="B3507" s="138" t="s">
        <v>1631</v>
      </c>
      <c r="C3507" s="138" t="s">
        <v>196</v>
      </c>
      <c r="D3507" s="138" t="s">
        <v>1552</v>
      </c>
      <c r="E3507" s="138" t="s">
        <v>1360</v>
      </c>
      <c r="F3507" s="138"/>
      <c r="G3507" s="138" t="s">
        <v>1361</v>
      </c>
      <c r="H3507" s="138" t="s">
        <v>1362</v>
      </c>
      <c r="I3507" s="138" t="s">
        <v>991</v>
      </c>
      <c r="J3507" s="138">
        <v>2050</v>
      </c>
      <c r="K3507" s="139">
        <v>1.25</v>
      </c>
    </row>
    <row r="3508" spans="1:11" x14ac:dyDescent="0.25">
      <c r="A3508" s="138" t="s">
        <v>1630</v>
      </c>
      <c r="B3508" s="138" t="s">
        <v>1631</v>
      </c>
      <c r="C3508" s="138" t="s">
        <v>196</v>
      </c>
      <c r="D3508" s="138" t="s">
        <v>1552</v>
      </c>
      <c r="E3508" s="138" t="s">
        <v>1360</v>
      </c>
      <c r="F3508" s="138"/>
      <c r="G3508" s="138" t="s">
        <v>1361</v>
      </c>
      <c r="H3508" s="138" t="s">
        <v>1362</v>
      </c>
      <c r="I3508" s="138" t="s">
        <v>195</v>
      </c>
      <c r="J3508" s="138">
        <v>2015</v>
      </c>
      <c r="K3508" s="139" t="s">
        <v>1549</v>
      </c>
    </row>
    <row r="3509" spans="1:11" x14ac:dyDescent="0.25">
      <c r="A3509" s="138" t="s">
        <v>1630</v>
      </c>
      <c r="B3509" s="138" t="s">
        <v>1631</v>
      </c>
      <c r="C3509" s="138" t="s">
        <v>196</v>
      </c>
      <c r="D3509" s="138" t="s">
        <v>1552</v>
      </c>
      <c r="E3509" s="138" t="s">
        <v>1360</v>
      </c>
      <c r="F3509" s="138"/>
      <c r="G3509" s="138" t="s">
        <v>1361</v>
      </c>
      <c r="H3509" s="138" t="s">
        <v>1362</v>
      </c>
      <c r="I3509" s="138" t="s">
        <v>195</v>
      </c>
      <c r="J3509" s="138">
        <v>2020</v>
      </c>
      <c r="K3509" s="139">
        <v>120</v>
      </c>
    </row>
    <row r="3510" spans="1:11" x14ac:dyDescent="0.25">
      <c r="A3510" s="138" t="s">
        <v>1630</v>
      </c>
      <c r="B3510" s="138" t="s">
        <v>1631</v>
      </c>
      <c r="C3510" s="138" t="s">
        <v>196</v>
      </c>
      <c r="D3510" s="138" t="s">
        <v>1552</v>
      </c>
      <c r="E3510" s="138" t="s">
        <v>1360</v>
      </c>
      <c r="F3510" s="138"/>
      <c r="G3510" s="138" t="s">
        <v>1361</v>
      </c>
      <c r="H3510" s="138" t="s">
        <v>1362</v>
      </c>
      <c r="I3510" s="138" t="s">
        <v>195</v>
      </c>
      <c r="J3510" s="138">
        <v>2030</v>
      </c>
      <c r="K3510" s="139">
        <v>180</v>
      </c>
    </row>
    <row r="3511" spans="1:11" x14ac:dyDescent="0.25">
      <c r="A3511" s="138" t="s">
        <v>1630</v>
      </c>
      <c r="B3511" s="138" t="s">
        <v>1631</v>
      </c>
      <c r="C3511" s="138" t="s">
        <v>196</v>
      </c>
      <c r="D3511" s="138" t="s">
        <v>1552</v>
      </c>
      <c r="E3511" s="138" t="s">
        <v>1360</v>
      </c>
      <c r="F3511" s="138"/>
      <c r="G3511" s="138" t="s">
        <v>1361</v>
      </c>
      <c r="H3511" s="138" t="s">
        <v>1362</v>
      </c>
      <c r="I3511" s="138" t="s">
        <v>195</v>
      </c>
      <c r="J3511" s="138">
        <v>2040</v>
      </c>
      <c r="K3511" s="139">
        <v>250</v>
      </c>
    </row>
    <row r="3512" spans="1:11" x14ac:dyDescent="0.25">
      <c r="A3512" s="138" t="s">
        <v>1630</v>
      </c>
      <c r="B3512" s="138" t="s">
        <v>1631</v>
      </c>
      <c r="C3512" s="138" t="s">
        <v>196</v>
      </c>
      <c r="D3512" s="138" t="s">
        <v>1552</v>
      </c>
      <c r="E3512" s="138" t="s">
        <v>1360</v>
      </c>
      <c r="F3512" s="138"/>
      <c r="G3512" s="138" t="s">
        <v>1361</v>
      </c>
      <c r="H3512" s="138" t="s">
        <v>1362</v>
      </c>
      <c r="I3512" s="138" t="s">
        <v>195</v>
      </c>
      <c r="J3512" s="138">
        <v>2050</v>
      </c>
      <c r="K3512" s="139">
        <v>300</v>
      </c>
    </row>
    <row r="3513" spans="1:11" x14ac:dyDescent="0.25">
      <c r="A3513" s="138" t="s">
        <v>1630</v>
      </c>
      <c r="B3513" s="138" t="s">
        <v>1631</v>
      </c>
      <c r="C3513" s="138" t="s">
        <v>196</v>
      </c>
      <c r="D3513" s="138" t="s">
        <v>1553</v>
      </c>
      <c r="E3513" s="138" t="s">
        <v>1222</v>
      </c>
      <c r="F3513" s="138"/>
      <c r="G3513" s="138" t="s">
        <v>1364</v>
      </c>
      <c r="H3513" s="138" t="s">
        <v>1362</v>
      </c>
      <c r="I3513" s="138" t="s">
        <v>990</v>
      </c>
      <c r="J3513" s="138">
        <v>2020</v>
      </c>
      <c r="K3513" s="139">
        <v>0.5</v>
      </c>
    </row>
    <row r="3514" spans="1:11" x14ac:dyDescent="0.25">
      <c r="A3514" s="138" t="s">
        <v>1630</v>
      </c>
      <c r="B3514" s="138" t="s">
        <v>1631</v>
      </c>
      <c r="C3514" s="138" t="s">
        <v>196</v>
      </c>
      <c r="D3514" s="138" t="s">
        <v>1553</v>
      </c>
      <c r="E3514" s="138" t="s">
        <v>1222</v>
      </c>
      <c r="F3514" s="138"/>
      <c r="G3514" s="138" t="s">
        <v>1364</v>
      </c>
      <c r="H3514" s="138" t="s">
        <v>1362</v>
      </c>
      <c r="I3514" s="138" t="s">
        <v>990</v>
      </c>
      <c r="J3514" s="138">
        <v>2050</v>
      </c>
      <c r="K3514" s="139">
        <v>0.75</v>
      </c>
    </row>
    <row r="3515" spans="1:11" x14ac:dyDescent="0.25">
      <c r="A3515" s="138" t="s">
        <v>1630</v>
      </c>
      <c r="B3515" s="138" t="s">
        <v>1631</v>
      </c>
      <c r="C3515" s="138" t="s">
        <v>196</v>
      </c>
      <c r="D3515" s="138" t="s">
        <v>1553</v>
      </c>
      <c r="E3515" s="138" t="s">
        <v>1222</v>
      </c>
      <c r="F3515" s="138"/>
      <c r="G3515" s="138" t="s">
        <v>1364</v>
      </c>
      <c r="H3515" s="138" t="s">
        <v>1362</v>
      </c>
      <c r="I3515" s="138" t="s">
        <v>991</v>
      </c>
      <c r="J3515" s="138">
        <v>2020</v>
      </c>
      <c r="K3515" s="139">
        <v>1.25</v>
      </c>
    </row>
    <row r="3516" spans="1:11" x14ac:dyDescent="0.25">
      <c r="A3516" s="138" t="s">
        <v>1630</v>
      </c>
      <c r="B3516" s="138" t="s">
        <v>1631</v>
      </c>
      <c r="C3516" s="138" t="s">
        <v>196</v>
      </c>
      <c r="D3516" s="138" t="s">
        <v>1553</v>
      </c>
      <c r="E3516" s="138" t="s">
        <v>1222</v>
      </c>
      <c r="F3516" s="138"/>
      <c r="G3516" s="138" t="s">
        <v>1364</v>
      </c>
      <c r="H3516" s="138" t="s">
        <v>1362</v>
      </c>
      <c r="I3516" s="138" t="s">
        <v>991</v>
      </c>
      <c r="J3516" s="138">
        <v>2050</v>
      </c>
      <c r="K3516" s="139">
        <v>1.25</v>
      </c>
    </row>
    <row r="3517" spans="1:11" x14ac:dyDescent="0.25">
      <c r="A3517" s="138" t="s">
        <v>1630</v>
      </c>
      <c r="B3517" s="138" t="s">
        <v>1631</v>
      </c>
      <c r="C3517" s="138" t="s">
        <v>196</v>
      </c>
      <c r="D3517" s="138" t="s">
        <v>1553</v>
      </c>
      <c r="E3517" s="138" t="s">
        <v>1222</v>
      </c>
      <c r="F3517" s="138"/>
      <c r="G3517" s="138" t="s">
        <v>1364</v>
      </c>
      <c r="H3517" s="138" t="s">
        <v>1362</v>
      </c>
      <c r="I3517" s="138" t="s">
        <v>195</v>
      </c>
      <c r="J3517" s="138">
        <v>2015</v>
      </c>
      <c r="K3517" s="139" t="s">
        <v>1549</v>
      </c>
    </row>
    <row r="3518" spans="1:11" x14ac:dyDescent="0.25">
      <c r="A3518" s="138" t="s">
        <v>1630</v>
      </c>
      <c r="B3518" s="138" t="s">
        <v>1631</v>
      </c>
      <c r="C3518" s="138" t="s">
        <v>196</v>
      </c>
      <c r="D3518" s="138" t="s">
        <v>1553</v>
      </c>
      <c r="E3518" s="138" t="s">
        <v>1222</v>
      </c>
      <c r="F3518" s="138"/>
      <c r="G3518" s="138" t="s">
        <v>1364</v>
      </c>
      <c r="H3518" s="138" t="s">
        <v>1362</v>
      </c>
      <c r="I3518" s="138" t="s">
        <v>195</v>
      </c>
      <c r="J3518" s="138">
        <v>2020</v>
      </c>
      <c r="K3518" s="139">
        <v>145</v>
      </c>
    </row>
    <row r="3519" spans="1:11" x14ac:dyDescent="0.25">
      <c r="A3519" s="138" t="s">
        <v>1630</v>
      </c>
      <c r="B3519" s="138" t="s">
        <v>1631</v>
      </c>
      <c r="C3519" s="138" t="s">
        <v>196</v>
      </c>
      <c r="D3519" s="138" t="s">
        <v>1553</v>
      </c>
      <c r="E3519" s="138" t="s">
        <v>1222</v>
      </c>
      <c r="F3519" s="138"/>
      <c r="G3519" s="138" t="s">
        <v>1364</v>
      </c>
      <c r="H3519" s="138" t="s">
        <v>1362</v>
      </c>
      <c r="I3519" s="138" t="s">
        <v>195</v>
      </c>
      <c r="J3519" s="138">
        <v>2030</v>
      </c>
      <c r="K3519" s="139">
        <v>220</v>
      </c>
    </row>
    <row r="3520" spans="1:11" x14ac:dyDescent="0.25">
      <c r="A3520" s="138" t="s">
        <v>1630</v>
      </c>
      <c r="B3520" s="138" t="s">
        <v>1631</v>
      </c>
      <c r="C3520" s="138" t="s">
        <v>196</v>
      </c>
      <c r="D3520" s="138" t="s">
        <v>1553</v>
      </c>
      <c r="E3520" s="138" t="s">
        <v>1222</v>
      </c>
      <c r="F3520" s="138"/>
      <c r="G3520" s="138" t="s">
        <v>1364</v>
      </c>
      <c r="H3520" s="138" t="s">
        <v>1362</v>
      </c>
      <c r="I3520" s="138" t="s">
        <v>195</v>
      </c>
      <c r="J3520" s="138">
        <v>2040</v>
      </c>
      <c r="K3520" s="139">
        <v>300</v>
      </c>
    </row>
    <row r="3521" spans="1:11" x14ac:dyDescent="0.25">
      <c r="A3521" s="138" t="s">
        <v>1630</v>
      </c>
      <c r="B3521" s="138" t="s">
        <v>1631</v>
      </c>
      <c r="C3521" s="138" t="s">
        <v>196</v>
      </c>
      <c r="D3521" s="138" t="s">
        <v>1553</v>
      </c>
      <c r="E3521" s="138" t="s">
        <v>1222</v>
      </c>
      <c r="F3521" s="138"/>
      <c r="G3521" s="138" t="s">
        <v>1364</v>
      </c>
      <c r="H3521" s="138" t="s">
        <v>1362</v>
      </c>
      <c r="I3521" s="138" t="s">
        <v>195</v>
      </c>
      <c r="J3521" s="138">
        <v>2050</v>
      </c>
      <c r="K3521" s="139">
        <v>360</v>
      </c>
    </row>
    <row r="3522" spans="1:11" x14ac:dyDescent="0.25">
      <c r="A3522" s="138" t="s">
        <v>1630</v>
      </c>
      <c r="B3522" s="138" t="s">
        <v>1631</v>
      </c>
      <c r="C3522" s="138" t="s">
        <v>234</v>
      </c>
      <c r="D3522" s="138" t="s">
        <v>1365</v>
      </c>
      <c r="E3522" s="138" t="s">
        <v>1206</v>
      </c>
      <c r="F3522" s="138"/>
      <c r="G3522" s="138"/>
      <c r="H3522" s="138"/>
      <c r="I3522" s="138" t="s">
        <v>195</v>
      </c>
      <c r="J3522" s="138">
        <v>2015</v>
      </c>
      <c r="K3522" s="139" t="s">
        <v>1549</v>
      </c>
    </row>
    <row r="3523" spans="1:11" x14ac:dyDescent="0.25">
      <c r="A3523" s="138" t="s">
        <v>1630</v>
      </c>
      <c r="B3523" s="138" t="s">
        <v>1631</v>
      </c>
      <c r="C3523" s="138" t="s">
        <v>234</v>
      </c>
      <c r="D3523" s="138" t="s">
        <v>1365</v>
      </c>
      <c r="E3523" s="138" t="s">
        <v>1206</v>
      </c>
      <c r="F3523" s="138"/>
      <c r="G3523" s="138"/>
      <c r="H3523" s="138"/>
      <c r="I3523" s="138" t="s">
        <v>195</v>
      </c>
      <c r="J3523" s="138">
        <v>2020</v>
      </c>
      <c r="K3523" s="139">
        <v>75</v>
      </c>
    </row>
    <row r="3524" spans="1:11" x14ac:dyDescent="0.25">
      <c r="A3524" s="138" t="s">
        <v>1630</v>
      </c>
      <c r="B3524" s="138" t="s">
        <v>1631</v>
      </c>
      <c r="C3524" s="138" t="s">
        <v>234</v>
      </c>
      <c r="D3524" s="138" t="s">
        <v>1365</v>
      </c>
      <c r="E3524" s="138" t="s">
        <v>1206</v>
      </c>
      <c r="F3524" s="138"/>
      <c r="G3524" s="138"/>
      <c r="H3524" s="138"/>
      <c r="I3524" s="138" t="s">
        <v>195</v>
      </c>
      <c r="J3524" s="138">
        <v>2030</v>
      </c>
      <c r="K3524" s="139">
        <v>75</v>
      </c>
    </row>
    <row r="3525" spans="1:11" x14ac:dyDescent="0.25">
      <c r="A3525" s="138" t="s">
        <v>1630</v>
      </c>
      <c r="B3525" s="138" t="s">
        <v>1631</v>
      </c>
      <c r="C3525" s="138" t="s">
        <v>234</v>
      </c>
      <c r="D3525" s="138" t="s">
        <v>1365</v>
      </c>
      <c r="E3525" s="138" t="s">
        <v>1206</v>
      </c>
      <c r="F3525" s="138"/>
      <c r="G3525" s="138"/>
      <c r="H3525" s="138"/>
      <c r="I3525" s="138" t="s">
        <v>195</v>
      </c>
      <c r="J3525" s="138">
        <v>2040</v>
      </c>
      <c r="K3525" s="139">
        <v>75</v>
      </c>
    </row>
    <row r="3526" spans="1:11" x14ac:dyDescent="0.25">
      <c r="A3526" s="138" t="s">
        <v>1630</v>
      </c>
      <c r="B3526" s="138" t="s">
        <v>1631</v>
      </c>
      <c r="C3526" s="138" t="s">
        <v>234</v>
      </c>
      <c r="D3526" s="138" t="s">
        <v>1365</v>
      </c>
      <c r="E3526" s="138" t="s">
        <v>1206</v>
      </c>
      <c r="F3526" s="138"/>
      <c r="G3526" s="138"/>
      <c r="H3526" s="138"/>
      <c r="I3526" s="138" t="s">
        <v>195</v>
      </c>
      <c r="J3526" s="138">
        <v>2050</v>
      </c>
      <c r="K3526" s="139">
        <v>75</v>
      </c>
    </row>
    <row r="3527" spans="1:11" x14ac:dyDescent="0.25">
      <c r="A3527" s="138" t="s">
        <v>1630</v>
      </c>
      <c r="B3527" s="138" t="s">
        <v>1631</v>
      </c>
      <c r="C3527" s="138" t="s">
        <v>234</v>
      </c>
      <c r="D3527" s="138" t="s">
        <v>1366</v>
      </c>
      <c r="E3527" s="138" t="s">
        <v>1206</v>
      </c>
      <c r="F3527" s="138"/>
      <c r="G3527" s="138"/>
      <c r="H3527" s="138"/>
      <c r="I3527" s="138" t="s">
        <v>195</v>
      </c>
      <c r="J3527" s="138">
        <v>2015</v>
      </c>
      <c r="K3527" s="139" t="s">
        <v>1549</v>
      </c>
    </row>
    <row r="3528" spans="1:11" x14ac:dyDescent="0.25">
      <c r="A3528" s="138" t="s">
        <v>1630</v>
      </c>
      <c r="B3528" s="138" t="s">
        <v>1631</v>
      </c>
      <c r="C3528" s="138" t="s">
        <v>234</v>
      </c>
      <c r="D3528" s="138" t="s">
        <v>1366</v>
      </c>
      <c r="E3528" s="138" t="s">
        <v>1206</v>
      </c>
      <c r="F3528" s="138"/>
      <c r="G3528" s="138"/>
      <c r="H3528" s="138"/>
      <c r="I3528" s="138" t="s">
        <v>195</v>
      </c>
      <c r="J3528" s="138">
        <v>2020</v>
      </c>
      <c r="K3528" s="139">
        <v>25</v>
      </c>
    </row>
    <row r="3529" spans="1:11" x14ac:dyDescent="0.25">
      <c r="A3529" s="138" t="s">
        <v>1630</v>
      </c>
      <c r="B3529" s="138" t="s">
        <v>1631</v>
      </c>
      <c r="C3529" s="138" t="s">
        <v>234</v>
      </c>
      <c r="D3529" s="138" t="s">
        <v>1366</v>
      </c>
      <c r="E3529" s="138" t="s">
        <v>1206</v>
      </c>
      <c r="F3529" s="138"/>
      <c r="G3529" s="138"/>
      <c r="H3529" s="138"/>
      <c r="I3529" s="138" t="s">
        <v>195</v>
      </c>
      <c r="J3529" s="138">
        <v>2030</v>
      </c>
      <c r="K3529" s="139">
        <v>25</v>
      </c>
    </row>
    <row r="3530" spans="1:11" x14ac:dyDescent="0.25">
      <c r="A3530" s="138" t="s">
        <v>1630</v>
      </c>
      <c r="B3530" s="138" t="s">
        <v>1631</v>
      </c>
      <c r="C3530" s="138" t="s">
        <v>234</v>
      </c>
      <c r="D3530" s="138" t="s">
        <v>1366</v>
      </c>
      <c r="E3530" s="138" t="s">
        <v>1206</v>
      </c>
      <c r="F3530" s="138"/>
      <c r="G3530" s="138"/>
      <c r="H3530" s="138"/>
      <c r="I3530" s="138" t="s">
        <v>195</v>
      </c>
      <c r="J3530" s="138">
        <v>2040</v>
      </c>
      <c r="K3530" s="139">
        <v>25</v>
      </c>
    </row>
    <row r="3531" spans="1:11" x14ac:dyDescent="0.25">
      <c r="A3531" s="138" t="s">
        <v>1630</v>
      </c>
      <c r="B3531" s="138" t="s">
        <v>1631</v>
      </c>
      <c r="C3531" s="138" t="s">
        <v>234</v>
      </c>
      <c r="D3531" s="138" t="s">
        <v>1366</v>
      </c>
      <c r="E3531" s="138" t="s">
        <v>1206</v>
      </c>
      <c r="F3531" s="138"/>
      <c r="G3531" s="138"/>
      <c r="H3531" s="138"/>
      <c r="I3531" s="138" t="s">
        <v>195</v>
      </c>
      <c r="J3531" s="138">
        <v>2050</v>
      </c>
      <c r="K3531" s="139">
        <v>25</v>
      </c>
    </row>
    <row r="3532" spans="1:11" x14ac:dyDescent="0.25">
      <c r="A3532" s="138" t="s">
        <v>1630</v>
      </c>
      <c r="B3532" s="138" t="s">
        <v>1631</v>
      </c>
      <c r="C3532" s="138" t="s">
        <v>234</v>
      </c>
      <c r="D3532" s="138" t="s">
        <v>1633</v>
      </c>
      <c r="E3532" s="138" t="s">
        <v>1634</v>
      </c>
      <c r="F3532" s="138"/>
      <c r="G3532" s="138" t="s">
        <v>1555</v>
      </c>
      <c r="H3532" s="138">
        <v>6</v>
      </c>
      <c r="I3532" s="138" t="s">
        <v>990</v>
      </c>
      <c r="J3532" s="138">
        <v>2020</v>
      </c>
      <c r="K3532" s="139">
        <v>0.75</v>
      </c>
    </row>
    <row r="3533" spans="1:11" x14ac:dyDescent="0.25">
      <c r="A3533" s="138" t="s">
        <v>1630</v>
      </c>
      <c r="B3533" s="138" t="s">
        <v>1631</v>
      </c>
      <c r="C3533" s="138" t="s">
        <v>234</v>
      </c>
      <c r="D3533" s="138" t="s">
        <v>1633</v>
      </c>
      <c r="E3533" s="138" t="s">
        <v>1634</v>
      </c>
      <c r="F3533" s="138"/>
      <c r="G3533" s="138" t="s">
        <v>1555</v>
      </c>
      <c r="H3533" s="138">
        <v>6</v>
      </c>
      <c r="I3533" s="138" t="s">
        <v>990</v>
      </c>
      <c r="J3533" s="138">
        <v>2050</v>
      </c>
      <c r="K3533" s="139">
        <v>0.75</v>
      </c>
    </row>
    <row r="3534" spans="1:11" x14ac:dyDescent="0.25">
      <c r="A3534" s="138" t="s">
        <v>1630</v>
      </c>
      <c r="B3534" s="138" t="s">
        <v>1631</v>
      </c>
      <c r="C3534" s="138" t="s">
        <v>234</v>
      </c>
      <c r="D3534" s="138" t="s">
        <v>1633</v>
      </c>
      <c r="E3534" s="138" t="s">
        <v>1634</v>
      </c>
      <c r="F3534" s="138"/>
      <c r="G3534" s="138" t="s">
        <v>1555</v>
      </c>
      <c r="H3534" s="138">
        <v>6</v>
      </c>
      <c r="I3534" s="138" t="s">
        <v>991</v>
      </c>
      <c r="J3534" s="138">
        <v>2020</v>
      </c>
      <c r="K3534" s="139">
        <v>1.25</v>
      </c>
    </row>
    <row r="3535" spans="1:11" x14ac:dyDescent="0.25">
      <c r="A3535" s="138" t="s">
        <v>1630</v>
      </c>
      <c r="B3535" s="138" t="s">
        <v>1631</v>
      </c>
      <c r="C3535" s="138" t="s">
        <v>234</v>
      </c>
      <c r="D3535" s="138" t="s">
        <v>1633</v>
      </c>
      <c r="E3535" s="138" t="s">
        <v>1634</v>
      </c>
      <c r="F3535" s="138"/>
      <c r="G3535" s="138" t="s">
        <v>1555</v>
      </c>
      <c r="H3535" s="138">
        <v>6</v>
      </c>
      <c r="I3535" s="138" t="s">
        <v>991</v>
      </c>
      <c r="J3535" s="138">
        <v>2050</v>
      </c>
      <c r="K3535" s="139">
        <v>1.25</v>
      </c>
    </row>
    <row r="3536" spans="1:11" x14ac:dyDescent="0.25">
      <c r="A3536" s="138" t="s">
        <v>1630</v>
      </c>
      <c r="B3536" s="138" t="s">
        <v>1631</v>
      </c>
      <c r="C3536" s="138" t="s">
        <v>234</v>
      </c>
      <c r="D3536" s="138" t="s">
        <v>1633</v>
      </c>
      <c r="E3536" s="138" t="s">
        <v>1634</v>
      </c>
      <c r="F3536" s="138"/>
      <c r="G3536" s="138" t="s">
        <v>1555</v>
      </c>
      <c r="H3536" s="138">
        <v>6</v>
      </c>
      <c r="I3536" s="138" t="s">
        <v>195</v>
      </c>
      <c r="J3536" s="138">
        <v>2015</v>
      </c>
      <c r="K3536" s="139" t="s">
        <v>1549</v>
      </c>
    </row>
    <row r="3537" spans="1:11" x14ac:dyDescent="0.25">
      <c r="A3537" s="138" t="s">
        <v>1630</v>
      </c>
      <c r="B3537" s="138" t="s">
        <v>1631</v>
      </c>
      <c r="C3537" s="138" t="s">
        <v>234</v>
      </c>
      <c r="D3537" s="138" t="s">
        <v>1633</v>
      </c>
      <c r="E3537" s="138" t="s">
        <v>1634</v>
      </c>
      <c r="F3537" s="138"/>
      <c r="G3537" s="138" t="s">
        <v>1555</v>
      </c>
      <c r="H3537" s="138">
        <v>6</v>
      </c>
      <c r="I3537" s="138" t="s">
        <v>195</v>
      </c>
      <c r="J3537" s="138">
        <v>2020</v>
      </c>
      <c r="K3537" s="139">
        <v>6.2779291553133512E-2</v>
      </c>
    </row>
    <row r="3538" spans="1:11" x14ac:dyDescent="0.25">
      <c r="A3538" s="138" t="s">
        <v>1630</v>
      </c>
      <c r="B3538" s="138" t="s">
        <v>1631</v>
      </c>
      <c r="C3538" s="138" t="s">
        <v>234</v>
      </c>
      <c r="D3538" s="138" t="s">
        <v>1633</v>
      </c>
      <c r="E3538" s="138" t="s">
        <v>1634</v>
      </c>
      <c r="F3538" s="138"/>
      <c r="G3538" s="138" t="s">
        <v>1555</v>
      </c>
      <c r="H3538" s="138">
        <v>6</v>
      </c>
      <c r="I3538" s="138" t="s">
        <v>195</v>
      </c>
      <c r="J3538" s="138">
        <v>2030</v>
      </c>
      <c r="K3538" s="139">
        <v>6.2779291553133498E-2</v>
      </c>
    </row>
    <row r="3539" spans="1:11" x14ac:dyDescent="0.25">
      <c r="A3539" s="138" t="s">
        <v>1630</v>
      </c>
      <c r="B3539" s="138" t="s">
        <v>1631</v>
      </c>
      <c r="C3539" s="138" t="s">
        <v>234</v>
      </c>
      <c r="D3539" s="138" t="s">
        <v>1633</v>
      </c>
      <c r="E3539" s="138" t="s">
        <v>1634</v>
      </c>
      <c r="F3539" s="138"/>
      <c r="G3539" s="138" t="s">
        <v>1555</v>
      </c>
      <c r="H3539" s="138">
        <v>6</v>
      </c>
      <c r="I3539" s="138" t="s">
        <v>195</v>
      </c>
      <c r="J3539" s="138">
        <v>2040</v>
      </c>
      <c r="K3539" s="139">
        <v>6.2779291553133498E-2</v>
      </c>
    </row>
    <row r="3540" spans="1:11" x14ac:dyDescent="0.25">
      <c r="A3540" s="138" t="s">
        <v>1630</v>
      </c>
      <c r="B3540" s="138" t="s">
        <v>1631</v>
      </c>
      <c r="C3540" s="138" t="s">
        <v>234</v>
      </c>
      <c r="D3540" s="138" t="s">
        <v>1633</v>
      </c>
      <c r="E3540" s="138" t="s">
        <v>1634</v>
      </c>
      <c r="F3540" s="138"/>
      <c r="G3540" s="138" t="s">
        <v>1555</v>
      </c>
      <c r="H3540" s="138">
        <v>6</v>
      </c>
      <c r="I3540" s="138" t="s">
        <v>195</v>
      </c>
      <c r="J3540" s="138">
        <v>2050</v>
      </c>
      <c r="K3540" s="139">
        <v>6.2779291553133498E-2</v>
      </c>
    </row>
    <row r="3541" spans="1:11" x14ac:dyDescent="0.25">
      <c r="A3541" s="138" t="s">
        <v>1630</v>
      </c>
      <c r="B3541" s="138" t="s">
        <v>1631</v>
      </c>
      <c r="C3541" s="138" t="s">
        <v>234</v>
      </c>
      <c r="D3541" s="138" t="s">
        <v>1635</v>
      </c>
      <c r="E3541" s="138" t="s">
        <v>1636</v>
      </c>
      <c r="F3541" s="138"/>
      <c r="G3541" s="138" t="s">
        <v>1446</v>
      </c>
      <c r="H3541" s="138" t="s">
        <v>1557</v>
      </c>
      <c r="I3541" s="138" t="s">
        <v>990</v>
      </c>
      <c r="J3541" s="138">
        <v>2020</v>
      </c>
      <c r="K3541" s="139">
        <v>0.75</v>
      </c>
    </row>
    <row r="3542" spans="1:11" x14ac:dyDescent="0.25">
      <c r="A3542" s="138" t="s">
        <v>1630</v>
      </c>
      <c r="B3542" s="138" t="s">
        <v>1631</v>
      </c>
      <c r="C3542" s="138" t="s">
        <v>234</v>
      </c>
      <c r="D3542" s="138" t="s">
        <v>1635</v>
      </c>
      <c r="E3542" s="138" t="s">
        <v>1636</v>
      </c>
      <c r="F3542" s="138"/>
      <c r="G3542" s="138" t="s">
        <v>1446</v>
      </c>
      <c r="H3542" s="138" t="s">
        <v>1557</v>
      </c>
      <c r="I3542" s="138" t="s">
        <v>990</v>
      </c>
      <c r="J3542" s="138">
        <v>2050</v>
      </c>
      <c r="K3542" s="139">
        <v>0.75</v>
      </c>
    </row>
    <row r="3543" spans="1:11" x14ac:dyDescent="0.25">
      <c r="A3543" s="138" t="s">
        <v>1630</v>
      </c>
      <c r="B3543" s="138" t="s">
        <v>1631</v>
      </c>
      <c r="C3543" s="138" t="s">
        <v>234</v>
      </c>
      <c r="D3543" s="138" t="s">
        <v>1635</v>
      </c>
      <c r="E3543" s="138" t="s">
        <v>1636</v>
      </c>
      <c r="F3543" s="138"/>
      <c r="G3543" s="138" t="s">
        <v>1446</v>
      </c>
      <c r="H3543" s="138" t="s">
        <v>1557</v>
      </c>
      <c r="I3543" s="138" t="s">
        <v>991</v>
      </c>
      <c r="J3543" s="138">
        <v>2020</v>
      </c>
      <c r="K3543" s="139">
        <v>1.25</v>
      </c>
    </row>
    <row r="3544" spans="1:11" x14ac:dyDescent="0.25">
      <c r="A3544" s="138" t="s">
        <v>1630</v>
      </c>
      <c r="B3544" s="138" t="s">
        <v>1631</v>
      </c>
      <c r="C3544" s="138" t="s">
        <v>234</v>
      </c>
      <c r="D3544" s="138" t="s">
        <v>1635</v>
      </c>
      <c r="E3544" s="138" t="s">
        <v>1636</v>
      </c>
      <c r="F3544" s="138"/>
      <c r="G3544" s="138" t="s">
        <v>1446</v>
      </c>
      <c r="H3544" s="138" t="s">
        <v>1557</v>
      </c>
      <c r="I3544" s="138" t="s">
        <v>991</v>
      </c>
      <c r="J3544" s="138">
        <v>2050</v>
      </c>
      <c r="K3544" s="139">
        <v>1.25</v>
      </c>
    </row>
    <row r="3545" spans="1:11" x14ac:dyDescent="0.25">
      <c r="A3545" s="138" t="s">
        <v>1630</v>
      </c>
      <c r="B3545" s="138" t="s">
        <v>1631</v>
      </c>
      <c r="C3545" s="138" t="s">
        <v>234</v>
      </c>
      <c r="D3545" s="138" t="s">
        <v>1635</v>
      </c>
      <c r="E3545" s="138" t="s">
        <v>1636</v>
      </c>
      <c r="F3545" s="138"/>
      <c r="G3545" s="138" t="s">
        <v>1446</v>
      </c>
      <c r="H3545" s="138" t="s">
        <v>1557</v>
      </c>
      <c r="I3545" s="138" t="s">
        <v>195</v>
      </c>
      <c r="J3545" s="138">
        <v>2015</v>
      </c>
      <c r="K3545" s="139" t="s">
        <v>1549</v>
      </c>
    </row>
    <row r="3546" spans="1:11" x14ac:dyDescent="0.25">
      <c r="A3546" s="138" t="s">
        <v>1630</v>
      </c>
      <c r="B3546" s="138" t="s">
        <v>1631</v>
      </c>
      <c r="C3546" s="138" t="s">
        <v>234</v>
      </c>
      <c r="D3546" s="138" t="s">
        <v>1635</v>
      </c>
      <c r="E3546" s="138" t="s">
        <v>1636</v>
      </c>
      <c r="F3546" s="138"/>
      <c r="G3546" s="138" t="s">
        <v>1446</v>
      </c>
      <c r="H3546" s="138" t="s">
        <v>1557</v>
      </c>
      <c r="I3546" s="138" t="s">
        <v>195</v>
      </c>
      <c r="J3546" s="138">
        <v>2020</v>
      </c>
      <c r="K3546" s="139">
        <v>2.1972752043596731</v>
      </c>
    </row>
    <row r="3547" spans="1:11" x14ac:dyDescent="0.25">
      <c r="A3547" s="138" t="s">
        <v>1630</v>
      </c>
      <c r="B3547" s="138" t="s">
        <v>1631</v>
      </c>
      <c r="C3547" s="138" t="s">
        <v>234</v>
      </c>
      <c r="D3547" s="138" t="s">
        <v>1635</v>
      </c>
      <c r="E3547" s="138" t="s">
        <v>1636</v>
      </c>
      <c r="F3547" s="138"/>
      <c r="G3547" s="138" t="s">
        <v>1446</v>
      </c>
      <c r="H3547" s="138" t="s">
        <v>1557</v>
      </c>
      <c r="I3547" s="138" t="s">
        <v>195</v>
      </c>
      <c r="J3547" s="138">
        <v>2030</v>
      </c>
      <c r="K3547" s="139">
        <v>1.647956403269754</v>
      </c>
    </row>
    <row r="3548" spans="1:11" x14ac:dyDescent="0.25">
      <c r="A3548" s="138" t="s">
        <v>1630</v>
      </c>
      <c r="B3548" s="138" t="s">
        <v>1631</v>
      </c>
      <c r="C3548" s="138" t="s">
        <v>234</v>
      </c>
      <c r="D3548" s="138" t="s">
        <v>1635</v>
      </c>
      <c r="E3548" s="138" t="s">
        <v>1636</v>
      </c>
      <c r="F3548" s="138"/>
      <c r="G3548" s="138" t="s">
        <v>1446</v>
      </c>
      <c r="H3548" s="138" t="s">
        <v>1557</v>
      </c>
      <c r="I3548" s="138" t="s">
        <v>195</v>
      </c>
      <c r="J3548" s="138">
        <v>2040</v>
      </c>
      <c r="K3548" s="139">
        <v>1.2359673024523159</v>
      </c>
    </row>
    <row r="3549" spans="1:11" x14ac:dyDescent="0.25">
      <c r="A3549" s="138" t="s">
        <v>1630</v>
      </c>
      <c r="B3549" s="138" t="s">
        <v>1631</v>
      </c>
      <c r="C3549" s="138" t="s">
        <v>234</v>
      </c>
      <c r="D3549" s="138" t="s">
        <v>1635</v>
      </c>
      <c r="E3549" s="138" t="s">
        <v>1636</v>
      </c>
      <c r="F3549" s="138"/>
      <c r="G3549" s="138" t="s">
        <v>1446</v>
      </c>
      <c r="H3549" s="138" t="s">
        <v>1557</v>
      </c>
      <c r="I3549" s="138" t="s">
        <v>195</v>
      </c>
      <c r="J3549" s="138">
        <v>2050</v>
      </c>
      <c r="K3549" s="139">
        <v>1.0986376021798361</v>
      </c>
    </row>
    <row r="3550" spans="1:11" x14ac:dyDescent="0.25">
      <c r="A3550" s="138" t="s">
        <v>1630</v>
      </c>
      <c r="B3550" s="138" t="s">
        <v>1631</v>
      </c>
      <c r="C3550" s="138" t="s">
        <v>234</v>
      </c>
      <c r="D3550" s="138" t="s">
        <v>1637</v>
      </c>
      <c r="E3550" s="138" t="s">
        <v>1638</v>
      </c>
      <c r="F3550" s="138"/>
      <c r="G3550" s="138"/>
      <c r="H3550" s="138"/>
      <c r="I3550" s="138" t="s">
        <v>195</v>
      </c>
      <c r="J3550" s="138">
        <v>2015</v>
      </c>
      <c r="K3550" s="139" t="s">
        <v>1549</v>
      </c>
    </row>
    <row r="3551" spans="1:11" x14ac:dyDescent="0.25">
      <c r="A3551" s="138" t="s">
        <v>1630</v>
      </c>
      <c r="B3551" s="138" t="s">
        <v>1631</v>
      </c>
      <c r="C3551" s="138" t="s">
        <v>234</v>
      </c>
      <c r="D3551" s="138" t="s">
        <v>1637</v>
      </c>
      <c r="E3551" s="138" t="s">
        <v>1638</v>
      </c>
      <c r="F3551" s="138"/>
      <c r="G3551" s="138"/>
      <c r="H3551" s="138"/>
      <c r="I3551" s="138" t="s">
        <v>195</v>
      </c>
      <c r="J3551" s="138">
        <v>2020</v>
      </c>
      <c r="K3551" s="139">
        <v>0</v>
      </c>
    </row>
    <row r="3552" spans="1:11" x14ac:dyDescent="0.25">
      <c r="A3552" s="138" t="s">
        <v>1630</v>
      </c>
      <c r="B3552" s="138" t="s">
        <v>1631</v>
      </c>
      <c r="C3552" s="138" t="s">
        <v>234</v>
      </c>
      <c r="D3552" s="138" t="s">
        <v>1637</v>
      </c>
      <c r="E3552" s="138" t="s">
        <v>1638</v>
      </c>
      <c r="F3552" s="138"/>
      <c r="G3552" s="138"/>
      <c r="H3552" s="138"/>
      <c r="I3552" s="138" t="s">
        <v>195</v>
      </c>
      <c r="J3552" s="138">
        <v>2030</v>
      </c>
      <c r="K3552" s="139">
        <v>0</v>
      </c>
    </row>
    <row r="3553" spans="1:11" x14ac:dyDescent="0.25">
      <c r="A3553" s="138" t="s">
        <v>1630</v>
      </c>
      <c r="B3553" s="138" t="s">
        <v>1631</v>
      </c>
      <c r="C3553" s="138" t="s">
        <v>234</v>
      </c>
      <c r="D3553" s="138" t="s">
        <v>1637</v>
      </c>
      <c r="E3553" s="138" t="s">
        <v>1638</v>
      </c>
      <c r="F3553" s="138"/>
      <c r="G3553" s="138"/>
      <c r="H3553" s="138"/>
      <c r="I3553" s="138" t="s">
        <v>195</v>
      </c>
      <c r="J3553" s="138">
        <v>2040</v>
      </c>
      <c r="K3553" s="139">
        <v>0</v>
      </c>
    </row>
    <row r="3554" spans="1:11" x14ac:dyDescent="0.25">
      <c r="A3554" s="138" t="s">
        <v>1630</v>
      </c>
      <c r="B3554" s="138" t="s">
        <v>1631</v>
      </c>
      <c r="C3554" s="138" t="s">
        <v>234</v>
      </c>
      <c r="D3554" s="138" t="s">
        <v>1637</v>
      </c>
      <c r="E3554" s="138" t="s">
        <v>1638</v>
      </c>
      <c r="F3554" s="138"/>
      <c r="G3554" s="138"/>
      <c r="H3554" s="138"/>
      <c r="I3554" s="138" t="s">
        <v>195</v>
      </c>
      <c r="J3554" s="138">
        <v>2050</v>
      </c>
      <c r="K3554" s="139">
        <v>0</v>
      </c>
    </row>
    <row r="3555" spans="1:11" x14ac:dyDescent="0.25">
      <c r="A3555" s="138" t="s">
        <v>1630</v>
      </c>
      <c r="B3555" s="138" t="s">
        <v>1631</v>
      </c>
      <c r="C3555" s="138" t="s">
        <v>234</v>
      </c>
      <c r="D3555" s="138" t="s">
        <v>1469</v>
      </c>
      <c r="E3555" s="138" t="s">
        <v>1470</v>
      </c>
      <c r="F3555" s="138"/>
      <c r="G3555" s="138" t="s">
        <v>1555</v>
      </c>
      <c r="H3555" s="138">
        <v>6</v>
      </c>
      <c r="I3555" s="138" t="s">
        <v>990</v>
      </c>
      <c r="J3555" s="138">
        <v>2020</v>
      </c>
      <c r="K3555" s="139">
        <v>0.75</v>
      </c>
    </row>
    <row r="3556" spans="1:11" x14ac:dyDescent="0.25">
      <c r="A3556" s="138" t="s">
        <v>1630</v>
      </c>
      <c r="B3556" s="138" t="s">
        <v>1631</v>
      </c>
      <c r="C3556" s="138" t="s">
        <v>234</v>
      </c>
      <c r="D3556" s="138" t="s">
        <v>1469</v>
      </c>
      <c r="E3556" s="138" t="s">
        <v>1470</v>
      </c>
      <c r="F3556" s="138"/>
      <c r="G3556" s="138" t="s">
        <v>1555</v>
      </c>
      <c r="H3556" s="138">
        <v>6</v>
      </c>
      <c r="I3556" s="138" t="s">
        <v>990</v>
      </c>
      <c r="J3556" s="138">
        <v>2050</v>
      </c>
      <c r="K3556" s="139">
        <v>0.75</v>
      </c>
    </row>
    <row r="3557" spans="1:11" x14ac:dyDescent="0.25">
      <c r="A3557" s="138" t="s">
        <v>1630</v>
      </c>
      <c r="B3557" s="138" t="s">
        <v>1631</v>
      </c>
      <c r="C3557" s="138" t="s">
        <v>234</v>
      </c>
      <c r="D3557" s="138" t="s">
        <v>1469</v>
      </c>
      <c r="E3557" s="138" t="s">
        <v>1470</v>
      </c>
      <c r="F3557" s="138"/>
      <c r="G3557" s="138" t="s">
        <v>1555</v>
      </c>
      <c r="H3557" s="138">
        <v>6</v>
      </c>
      <c r="I3557" s="138" t="s">
        <v>991</v>
      </c>
      <c r="J3557" s="138">
        <v>2020</v>
      </c>
      <c r="K3557" s="139">
        <v>1.25</v>
      </c>
    </row>
    <row r="3558" spans="1:11" x14ac:dyDescent="0.25">
      <c r="A3558" s="138" t="s">
        <v>1630</v>
      </c>
      <c r="B3558" s="138" t="s">
        <v>1631</v>
      </c>
      <c r="C3558" s="138" t="s">
        <v>234</v>
      </c>
      <c r="D3558" s="138" t="s">
        <v>1469</v>
      </c>
      <c r="E3558" s="138" t="s">
        <v>1470</v>
      </c>
      <c r="F3558" s="138"/>
      <c r="G3558" s="138" t="s">
        <v>1555</v>
      </c>
      <c r="H3558" s="138">
        <v>6</v>
      </c>
      <c r="I3558" s="138" t="s">
        <v>991</v>
      </c>
      <c r="J3558" s="138">
        <v>2050</v>
      </c>
      <c r="K3558" s="139">
        <v>1.25</v>
      </c>
    </row>
    <row r="3559" spans="1:11" x14ac:dyDescent="0.25">
      <c r="A3559" s="138" t="s">
        <v>1630</v>
      </c>
      <c r="B3559" s="138" t="s">
        <v>1631</v>
      </c>
      <c r="C3559" s="138" t="s">
        <v>234</v>
      </c>
      <c r="D3559" s="138" t="s">
        <v>1469</v>
      </c>
      <c r="E3559" s="138" t="s">
        <v>1470</v>
      </c>
      <c r="F3559" s="138"/>
      <c r="G3559" s="138" t="s">
        <v>1555</v>
      </c>
      <c r="H3559" s="138">
        <v>6</v>
      </c>
      <c r="I3559" s="138" t="s">
        <v>195</v>
      </c>
      <c r="J3559" s="138">
        <v>2015</v>
      </c>
      <c r="K3559" s="139" t="s">
        <v>1549</v>
      </c>
    </row>
    <row r="3560" spans="1:11" x14ac:dyDescent="0.25">
      <c r="A3560" s="138" t="s">
        <v>1630</v>
      </c>
      <c r="B3560" s="138" t="s">
        <v>1631</v>
      </c>
      <c r="C3560" s="138" t="s">
        <v>234</v>
      </c>
      <c r="D3560" s="138" t="s">
        <v>1469</v>
      </c>
      <c r="E3560" s="138" t="s">
        <v>1470</v>
      </c>
      <c r="F3560" s="138"/>
      <c r="G3560" s="138" t="s">
        <v>1555</v>
      </c>
      <c r="H3560" s="138">
        <v>6</v>
      </c>
      <c r="I3560" s="138" t="s">
        <v>195</v>
      </c>
      <c r="J3560" s="138">
        <v>2020</v>
      </c>
      <c r="K3560" s="139">
        <v>14.01323472168159</v>
      </c>
    </row>
    <row r="3561" spans="1:11" x14ac:dyDescent="0.25">
      <c r="A3561" s="138" t="s">
        <v>1630</v>
      </c>
      <c r="B3561" s="138" t="s">
        <v>1631</v>
      </c>
      <c r="C3561" s="138" t="s">
        <v>234</v>
      </c>
      <c r="D3561" s="138" t="s">
        <v>1469</v>
      </c>
      <c r="E3561" s="138" t="s">
        <v>1470</v>
      </c>
      <c r="F3561" s="138"/>
      <c r="G3561" s="138" t="s">
        <v>1555</v>
      </c>
      <c r="H3561" s="138">
        <v>6</v>
      </c>
      <c r="I3561" s="138" t="s">
        <v>195</v>
      </c>
      <c r="J3561" s="138">
        <v>2030</v>
      </c>
      <c r="K3561" s="139">
        <v>14.01323472168159</v>
      </c>
    </row>
    <row r="3562" spans="1:11" x14ac:dyDescent="0.25">
      <c r="A3562" s="138" t="s">
        <v>1630</v>
      </c>
      <c r="B3562" s="138" t="s">
        <v>1631</v>
      </c>
      <c r="C3562" s="138" t="s">
        <v>234</v>
      </c>
      <c r="D3562" s="138" t="s">
        <v>1469</v>
      </c>
      <c r="E3562" s="138" t="s">
        <v>1470</v>
      </c>
      <c r="F3562" s="138"/>
      <c r="G3562" s="138" t="s">
        <v>1555</v>
      </c>
      <c r="H3562" s="138">
        <v>6</v>
      </c>
      <c r="I3562" s="138" t="s">
        <v>195</v>
      </c>
      <c r="J3562" s="138">
        <v>2040</v>
      </c>
      <c r="K3562" s="139">
        <v>14.01323472168159</v>
      </c>
    </row>
    <row r="3563" spans="1:11" x14ac:dyDescent="0.25">
      <c r="A3563" s="138" t="s">
        <v>1630</v>
      </c>
      <c r="B3563" s="138" t="s">
        <v>1631</v>
      </c>
      <c r="C3563" s="138" t="s">
        <v>234</v>
      </c>
      <c r="D3563" s="138" t="s">
        <v>1469</v>
      </c>
      <c r="E3563" s="138" t="s">
        <v>1470</v>
      </c>
      <c r="F3563" s="138"/>
      <c r="G3563" s="138" t="s">
        <v>1555</v>
      </c>
      <c r="H3563" s="138">
        <v>6</v>
      </c>
      <c r="I3563" s="138" t="s">
        <v>195</v>
      </c>
      <c r="J3563" s="138">
        <v>2050</v>
      </c>
      <c r="K3563" s="139">
        <v>14.01323472168159</v>
      </c>
    </row>
    <row r="3564" spans="1:11" x14ac:dyDescent="0.25">
      <c r="A3564" s="138" t="s">
        <v>1630</v>
      </c>
      <c r="B3564" s="138" t="s">
        <v>1631</v>
      </c>
      <c r="C3564" s="138" t="s">
        <v>1377</v>
      </c>
      <c r="D3564" s="138" t="s">
        <v>1365</v>
      </c>
      <c r="E3564" s="138" t="s">
        <v>1206</v>
      </c>
      <c r="F3564" s="138"/>
      <c r="G3564" s="138"/>
      <c r="H3564" s="138"/>
      <c r="I3564" s="138" t="s">
        <v>195</v>
      </c>
      <c r="J3564" s="138">
        <v>2015</v>
      </c>
      <c r="K3564" s="139" t="s">
        <v>1549</v>
      </c>
    </row>
    <row r="3565" spans="1:11" x14ac:dyDescent="0.25">
      <c r="A3565" s="138" t="s">
        <v>1630</v>
      </c>
      <c r="B3565" s="138" t="s">
        <v>1631</v>
      </c>
      <c r="C3565" s="138" t="s">
        <v>1377</v>
      </c>
      <c r="D3565" s="138" t="s">
        <v>1365</v>
      </c>
      <c r="E3565" s="138" t="s">
        <v>1206</v>
      </c>
      <c r="F3565" s="138"/>
      <c r="G3565" s="138"/>
      <c r="H3565" s="138"/>
      <c r="I3565" s="138" t="s">
        <v>195</v>
      </c>
      <c r="J3565" s="138">
        <v>2020</v>
      </c>
      <c r="K3565" s="139">
        <v>75</v>
      </c>
    </row>
    <row r="3566" spans="1:11" x14ac:dyDescent="0.25">
      <c r="A3566" s="138" t="s">
        <v>1630</v>
      </c>
      <c r="B3566" s="138" t="s">
        <v>1631</v>
      </c>
      <c r="C3566" s="138" t="s">
        <v>1377</v>
      </c>
      <c r="D3566" s="138" t="s">
        <v>1365</v>
      </c>
      <c r="E3566" s="138" t="s">
        <v>1206</v>
      </c>
      <c r="F3566" s="138"/>
      <c r="G3566" s="138"/>
      <c r="H3566" s="138"/>
      <c r="I3566" s="138" t="s">
        <v>195</v>
      </c>
      <c r="J3566" s="138">
        <v>2030</v>
      </c>
      <c r="K3566" s="139">
        <v>75</v>
      </c>
    </row>
    <row r="3567" spans="1:11" x14ac:dyDescent="0.25">
      <c r="A3567" s="138" t="s">
        <v>1630</v>
      </c>
      <c r="B3567" s="138" t="s">
        <v>1631</v>
      </c>
      <c r="C3567" s="138" t="s">
        <v>1377</v>
      </c>
      <c r="D3567" s="138" t="s">
        <v>1365</v>
      </c>
      <c r="E3567" s="138" t="s">
        <v>1206</v>
      </c>
      <c r="F3567" s="138"/>
      <c r="G3567" s="138"/>
      <c r="H3567" s="138"/>
      <c r="I3567" s="138" t="s">
        <v>195</v>
      </c>
      <c r="J3567" s="138">
        <v>2040</v>
      </c>
      <c r="K3567" s="139">
        <v>75</v>
      </c>
    </row>
    <row r="3568" spans="1:11" x14ac:dyDescent="0.25">
      <c r="A3568" s="138" t="s">
        <v>1630</v>
      </c>
      <c r="B3568" s="138" t="s">
        <v>1631</v>
      </c>
      <c r="C3568" s="138" t="s">
        <v>1377</v>
      </c>
      <c r="D3568" s="138" t="s">
        <v>1365</v>
      </c>
      <c r="E3568" s="138" t="s">
        <v>1206</v>
      </c>
      <c r="F3568" s="138"/>
      <c r="G3568" s="138"/>
      <c r="H3568" s="138"/>
      <c r="I3568" s="138" t="s">
        <v>195</v>
      </c>
      <c r="J3568" s="138">
        <v>2050</v>
      </c>
      <c r="K3568" s="139">
        <v>75</v>
      </c>
    </row>
    <row r="3569" spans="1:11" x14ac:dyDescent="0.25">
      <c r="A3569" s="138" t="s">
        <v>1630</v>
      </c>
      <c r="B3569" s="138" t="s">
        <v>1631</v>
      </c>
      <c r="C3569" s="138" t="s">
        <v>1377</v>
      </c>
      <c r="D3569" s="138" t="s">
        <v>1366</v>
      </c>
      <c r="E3569" s="138" t="s">
        <v>1206</v>
      </c>
      <c r="F3569" s="138"/>
      <c r="G3569" s="138"/>
      <c r="H3569" s="138"/>
      <c r="I3569" s="138" t="s">
        <v>195</v>
      </c>
      <c r="J3569" s="138">
        <v>2015</v>
      </c>
      <c r="K3569" s="139" t="s">
        <v>1549</v>
      </c>
    </row>
    <row r="3570" spans="1:11" x14ac:dyDescent="0.25">
      <c r="A3570" s="138" t="s">
        <v>1630</v>
      </c>
      <c r="B3570" s="138" t="s">
        <v>1631</v>
      </c>
      <c r="C3570" s="138" t="s">
        <v>1377</v>
      </c>
      <c r="D3570" s="138" t="s">
        <v>1366</v>
      </c>
      <c r="E3570" s="138" t="s">
        <v>1206</v>
      </c>
      <c r="F3570" s="138"/>
      <c r="G3570" s="138"/>
      <c r="H3570" s="138"/>
      <c r="I3570" s="138" t="s">
        <v>195</v>
      </c>
      <c r="J3570" s="138">
        <v>2020</v>
      </c>
      <c r="K3570" s="139">
        <v>25</v>
      </c>
    </row>
    <row r="3571" spans="1:11" x14ac:dyDescent="0.25">
      <c r="A3571" s="138" t="s">
        <v>1630</v>
      </c>
      <c r="B3571" s="138" t="s">
        <v>1631</v>
      </c>
      <c r="C3571" s="138" t="s">
        <v>1377</v>
      </c>
      <c r="D3571" s="138" t="s">
        <v>1366</v>
      </c>
      <c r="E3571" s="138" t="s">
        <v>1206</v>
      </c>
      <c r="F3571" s="138"/>
      <c r="G3571" s="138"/>
      <c r="H3571" s="138"/>
      <c r="I3571" s="138" t="s">
        <v>195</v>
      </c>
      <c r="J3571" s="138">
        <v>2030</v>
      </c>
      <c r="K3571" s="139">
        <v>25</v>
      </c>
    </row>
    <row r="3572" spans="1:11" x14ac:dyDescent="0.25">
      <c r="A3572" s="138" t="s">
        <v>1630</v>
      </c>
      <c r="B3572" s="138" t="s">
        <v>1631</v>
      </c>
      <c r="C3572" s="138" t="s">
        <v>1377</v>
      </c>
      <c r="D3572" s="138" t="s">
        <v>1366</v>
      </c>
      <c r="E3572" s="138" t="s">
        <v>1206</v>
      </c>
      <c r="F3572" s="138"/>
      <c r="G3572" s="138"/>
      <c r="H3572" s="138"/>
      <c r="I3572" s="138" t="s">
        <v>195</v>
      </c>
      <c r="J3572" s="138">
        <v>2040</v>
      </c>
      <c r="K3572" s="139">
        <v>25</v>
      </c>
    </row>
    <row r="3573" spans="1:11" x14ac:dyDescent="0.25">
      <c r="A3573" s="138" t="s">
        <v>1630</v>
      </c>
      <c r="B3573" s="138" t="s">
        <v>1631</v>
      </c>
      <c r="C3573" s="138" t="s">
        <v>1377</v>
      </c>
      <c r="D3573" s="138" t="s">
        <v>1366</v>
      </c>
      <c r="E3573" s="138" t="s">
        <v>1206</v>
      </c>
      <c r="F3573" s="138"/>
      <c r="G3573" s="138"/>
      <c r="H3573" s="138"/>
      <c r="I3573" s="138" t="s">
        <v>195</v>
      </c>
      <c r="J3573" s="138">
        <v>2050</v>
      </c>
      <c r="K3573" s="139">
        <v>25</v>
      </c>
    </row>
    <row r="3574" spans="1:11" x14ac:dyDescent="0.25">
      <c r="A3574" s="138" t="s">
        <v>1630</v>
      </c>
      <c r="B3574" s="138" t="s">
        <v>1631</v>
      </c>
      <c r="C3574" s="138" t="s">
        <v>1377</v>
      </c>
      <c r="D3574" s="138" t="s">
        <v>1560</v>
      </c>
      <c r="E3574" s="138" t="s">
        <v>1541</v>
      </c>
      <c r="F3574" s="138"/>
      <c r="G3574" s="138" t="s">
        <v>1555</v>
      </c>
      <c r="H3574" s="138">
        <v>6</v>
      </c>
      <c r="I3574" s="138" t="s">
        <v>990</v>
      </c>
      <c r="J3574" s="138">
        <v>2020</v>
      </c>
      <c r="K3574" s="139">
        <v>0.75</v>
      </c>
    </row>
    <row r="3575" spans="1:11" x14ac:dyDescent="0.25">
      <c r="A3575" s="138" t="s">
        <v>1630</v>
      </c>
      <c r="B3575" s="138" t="s">
        <v>1631</v>
      </c>
      <c r="C3575" s="138" t="s">
        <v>1377</v>
      </c>
      <c r="D3575" s="138" t="s">
        <v>1560</v>
      </c>
      <c r="E3575" s="138" t="s">
        <v>1541</v>
      </c>
      <c r="F3575" s="138"/>
      <c r="G3575" s="138" t="s">
        <v>1555</v>
      </c>
      <c r="H3575" s="138">
        <v>6</v>
      </c>
      <c r="I3575" s="138" t="s">
        <v>990</v>
      </c>
      <c r="J3575" s="138">
        <v>2050</v>
      </c>
      <c r="K3575" s="139">
        <v>0.75</v>
      </c>
    </row>
    <row r="3576" spans="1:11" x14ac:dyDescent="0.25">
      <c r="A3576" s="138" t="s">
        <v>1630</v>
      </c>
      <c r="B3576" s="138" t="s">
        <v>1631</v>
      </c>
      <c r="C3576" s="138" t="s">
        <v>1377</v>
      </c>
      <c r="D3576" s="138" t="s">
        <v>1560</v>
      </c>
      <c r="E3576" s="138" t="s">
        <v>1541</v>
      </c>
      <c r="F3576" s="138"/>
      <c r="G3576" s="138" t="s">
        <v>1555</v>
      </c>
      <c r="H3576" s="138">
        <v>6</v>
      </c>
      <c r="I3576" s="138" t="s">
        <v>991</v>
      </c>
      <c r="J3576" s="138">
        <v>2020</v>
      </c>
      <c r="K3576" s="139">
        <v>1.25</v>
      </c>
    </row>
    <row r="3577" spans="1:11" x14ac:dyDescent="0.25">
      <c r="A3577" s="138" t="s">
        <v>1630</v>
      </c>
      <c r="B3577" s="138" t="s">
        <v>1631</v>
      </c>
      <c r="C3577" s="138" t="s">
        <v>1377</v>
      </c>
      <c r="D3577" s="138" t="s">
        <v>1560</v>
      </c>
      <c r="E3577" s="138" t="s">
        <v>1541</v>
      </c>
      <c r="F3577" s="138"/>
      <c r="G3577" s="138" t="s">
        <v>1555</v>
      </c>
      <c r="H3577" s="138">
        <v>6</v>
      </c>
      <c r="I3577" s="138" t="s">
        <v>991</v>
      </c>
      <c r="J3577" s="138">
        <v>2050</v>
      </c>
      <c r="K3577" s="139">
        <v>1.25</v>
      </c>
    </row>
    <row r="3578" spans="1:11" x14ac:dyDescent="0.25">
      <c r="A3578" s="138" t="s">
        <v>1630</v>
      </c>
      <c r="B3578" s="138" t="s">
        <v>1631</v>
      </c>
      <c r="C3578" s="138" t="s">
        <v>1377</v>
      </c>
      <c r="D3578" s="138" t="s">
        <v>1560</v>
      </c>
      <c r="E3578" s="138" t="s">
        <v>1541</v>
      </c>
      <c r="F3578" s="138"/>
      <c r="G3578" s="138" t="s">
        <v>1555</v>
      </c>
      <c r="H3578" s="138">
        <v>6</v>
      </c>
      <c r="I3578" s="138" t="s">
        <v>195</v>
      </c>
      <c r="J3578" s="138">
        <v>2015</v>
      </c>
      <c r="K3578" s="139" t="s">
        <v>1549</v>
      </c>
    </row>
    <row r="3579" spans="1:11" x14ac:dyDescent="0.25">
      <c r="A3579" s="138" t="s">
        <v>1630</v>
      </c>
      <c r="B3579" s="138" t="s">
        <v>1631</v>
      </c>
      <c r="C3579" s="138" t="s">
        <v>1377</v>
      </c>
      <c r="D3579" s="138" t="s">
        <v>1560</v>
      </c>
      <c r="E3579" s="138" t="s">
        <v>1541</v>
      </c>
      <c r="F3579" s="138"/>
      <c r="G3579" s="138" t="s">
        <v>1555</v>
      </c>
      <c r="H3579" s="138">
        <v>6</v>
      </c>
      <c r="I3579" s="138" t="s">
        <v>195</v>
      </c>
      <c r="J3579" s="138">
        <v>2020</v>
      </c>
      <c r="K3579" s="139">
        <v>7.6190476190476183E-2</v>
      </c>
    </row>
    <row r="3580" spans="1:11" x14ac:dyDescent="0.25">
      <c r="A3580" s="138" t="s">
        <v>1630</v>
      </c>
      <c r="B3580" s="138" t="s">
        <v>1631</v>
      </c>
      <c r="C3580" s="138" t="s">
        <v>1377</v>
      </c>
      <c r="D3580" s="138" t="s">
        <v>1560</v>
      </c>
      <c r="E3580" s="138" t="s">
        <v>1541</v>
      </c>
      <c r="F3580" s="138"/>
      <c r="G3580" s="138" t="s">
        <v>1555</v>
      </c>
      <c r="H3580" s="138">
        <v>6</v>
      </c>
      <c r="I3580" s="138" t="s">
        <v>195</v>
      </c>
      <c r="J3580" s="138">
        <v>2030</v>
      </c>
      <c r="K3580" s="139">
        <v>7.6190476190476183E-2</v>
      </c>
    </row>
    <row r="3581" spans="1:11" x14ac:dyDescent="0.25">
      <c r="A3581" s="138" t="s">
        <v>1630</v>
      </c>
      <c r="B3581" s="138" t="s">
        <v>1631</v>
      </c>
      <c r="C3581" s="138" t="s">
        <v>1377</v>
      </c>
      <c r="D3581" s="138" t="s">
        <v>1560</v>
      </c>
      <c r="E3581" s="138" t="s">
        <v>1541</v>
      </c>
      <c r="F3581" s="138"/>
      <c r="G3581" s="138" t="s">
        <v>1555</v>
      </c>
      <c r="H3581" s="138">
        <v>6</v>
      </c>
      <c r="I3581" s="138" t="s">
        <v>195</v>
      </c>
      <c r="J3581" s="138">
        <v>2040</v>
      </c>
      <c r="K3581" s="139">
        <v>7.6190476190476183E-2</v>
      </c>
    </row>
    <row r="3582" spans="1:11" x14ac:dyDescent="0.25">
      <c r="A3582" s="138" t="s">
        <v>1630</v>
      </c>
      <c r="B3582" s="138" t="s">
        <v>1631</v>
      </c>
      <c r="C3582" s="138" t="s">
        <v>1377</v>
      </c>
      <c r="D3582" s="138" t="s">
        <v>1560</v>
      </c>
      <c r="E3582" s="138" t="s">
        <v>1541</v>
      </c>
      <c r="F3582" s="138"/>
      <c r="G3582" s="138" t="s">
        <v>1555</v>
      </c>
      <c r="H3582" s="138">
        <v>6</v>
      </c>
      <c r="I3582" s="138" t="s">
        <v>195</v>
      </c>
      <c r="J3582" s="138">
        <v>2050</v>
      </c>
      <c r="K3582" s="139">
        <v>7.6190476190476183E-2</v>
      </c>
    </row>
    <row r="3583" spans="1:11" x14ac:dyDescent="0.25">
      <c r="A3583" s="138" t="s">
        <v>1630</v>
      </c>
      <c r="B3583" s="138" t="s">
        <v>1631</v>
      </c>
      <c r="C3583" s="138" t="s">
        <v>1377</v>
      </c>
      <c r="D3583" s="138" t="s">
        <v>1379</v>
      </c>
      <c r="E3583" s="138" t="s">
        <v>1380</v>
      </c>
      <c r="F3583" s="138"/>
      <c r="G3583" s="138"/>
      <c r="H3583" s="138"/>
      <c r="I3583" s="138" t="s">
        <v>195</v>
      </c>
      <c r="J3583" s="138">
        <v>2015</v>
      </c>
      <c r="K3583" s="139">
        <v>1.05</v>
      </c>
    </row>
    <row r="3584" spans="1:11" x14ac:dyDescent="0.25">
      <c r="A3584" s="138" t="s">
        <v>1630</v>
      </c>
      <c r="B3584" s="138" t="s">
        <v>1631</v>
      </c>
      <c r="C3584" s="138" t="s">
        <v>1377</v>
      </c>
      <c r="D3584" s="138" t="s">
        <v>1379</v>
      </c>
      <c r="E3584" s="138" t="s">
        <v>1380</v>
      </c>
      <c r="F3584" s="138"/>
      <c r="G3584" s="138"/>
      <c r="H3584" s="138"/>
      <c r="I3584" s="138" t="s">
        <v>195</v>
      </c>
      <c r="J3584" s="138">
        <v>2020</v>
      </c>
      <c r="K3584" s="139">
        <v>1.05</v>
      </c>
    </row>
    <row r="3585" spans="1:11" x14ac:dyDescent="0.25">
      <c r="A3585" s="138" t="s">
        <v>1630</v>
      </c>
      <c r="B3585" s="138" t="s">
        <v>1631</v>
      </c>
      <c r="C3585" s="138" t="s">
        <v>1377</v>
      </c>
      <c r="D3585" s="138" t="s">
        <v>1379</v>
      </c>
      <c r="E3585" s="138" t="s">
        <v>1380</v>
      </c>
      <c r="F3585" s="138"/>
      <c r="G3585" s="138"/>
      <c r="H3585" s="138"/>
      <c r="I3585" s="138" t="s">
        <v>195</v>
      </c>
      <c r="J3585" s="138">
        <v>2030</v>
      </c>
      <c r="K3585" s="139">
        <v>1.05</v>
      </c>
    </row>
    <row r="3586" spans="1:11" x14ac:dyDescent="0.25">
      <c r="A3586" s="138" t="s">
        <v>1630</v>
      </c>
      <c r="B3586" s="138" t="s">
        <v>1631</v>
      </c>
      <c r="C3586" s="138" t="s">
        <v>1377</v>
      </c>
      <c r="D3586" s="138" t="s">
        <v>1379</v>
      </c>
      <c r="E3586" s="138" t="s">
        <v>1380</v>
      </c>
      <c r="F3586" s="138"/>
      <c r="G3586" s="138"/>
      <c r="H3586" s="138"/>
      <c r="I3586" s="138" t="s">
        <v>195</v>
      </c>
      <c r="J3586" s="138">
        <v>2040</v>
      </c>
      <c r="K3586" s="139">
        <v>1.05</v>
      </c>
    </row>
    <row r="3587" spans="1:11" x14ac:dyDescent="0.25">
      <c r="A3587" s="138" t="s">
        <v>1630</v>
      </c>
      <c r="B3587" s="138" t="s">
        <v>1631</v>
      </c>
      <c r="C3587" s="138" t="s">
        <v>1377</v>
      </c>
      <c r="D3587" s="138" t="s">
        <v>1379</v>
      </c>
      <c r="E3587" s="138" t="s">
        <v>1380</v>
      </c>
      <c r="F3587" s="138"/>
      <c r="G3587" s="138"/>
      <c r="H3587" s="138"/>
      <c r="I3587" s="138" t="s">
        <v>195</v>
      </c>
      <c r="J3587" s="138">
        <v>2050</v>
      </c>
      <c r="K3587" s="139">
        <v>1.05</v>
      </c>
    </row>
    <row r="3588" spans="1:11" x14ac:dyDescent="0.25">
      <c r="A3588" s="138" t="s">
        <v>1630</v>
      </c>
      <c r="B3588" s="138" t="s">
        <v>1631</v>
      </c>
      <c r="C3588" s="138" t="s">
        <v>1377</v>
      </c>
      <c r="D3588" s="138" t="s">
        <v>1639</v>
      </c>
      <c r="E3588" s="138" t="s">
        <v>1214</v>
      </c>
      <c r="F3588" s="138"/>
      <c r="G3588" s="138"/>
      <c r="H3588" s="138"/>
      <c r="I3588" s="138" t="s">
        <v>195</v>
      </c>
      <c r="J3588" s="138">
        <v>2015</v>
      </c>
      <c r="K3588" s="139">
        <v>36.700000000000003</v>
      </c>
    </row>
    <row r="3589" spans="1:11" x14ac:dyDescent="0.25">
      <c r="A3589" s="138" t="s">
        <v>1630</v>
      </c>
      <c r="B3589" s="138" t="s">
        <v>1631</v>
      </c>
      <c r="C3589" s="138" t="s">
        <v>1377</v>
      </c>
      <c r="D3589" s="138" t="s">
        <v>1639</v>
      </c>
      <c r="E3589" s="138" t="s">
        <v>1214</v>
      </c>
      <c r="F3589" s="138"/>
      <c r="G3589" s="138"/>
      <c r="H3589" s="138"/>
      <c r="I3589" s="138" t="s">
        <v>195</v>
      </c>
      <c r="J3589" s="138">
        <v>2020</v>
      </c>
      <c r="K3589" s="139">
        <v>36.700000000000003</v>
      </c>
    </row>
    <row r="3590" spans="1:11" x14ac:dyDescent="0.25">
      <c r="A3590" s="138" t="s">
        <v>1630</v>
      </c>
      <c r="B3590" s="138" t="s">
        <v>1631</v>
      </c>
      <c r="C3590" s="138" t="s">
        <v>1377</v>
      </c>
      <c r="D3590" s="138" t="s">
        <v>1639</v>
      </c>
      <c r="E3590" s="138" t="s">
        <v>1214</v>
      </c>
      <c r="F3590" s="138"/>
      <c r="G3590" s="138"/>
      <c r="H3590" s="138"/>
      <c r="I3590" s="138" t="s">
        <v>195</v>
      </c>
      <c r="J3590" s="138">
        <v>2030</v>
      </c>
      <c r="K3590" s="139">
        <v>36.700000000000003</v>
      </c>
    </row>
    <row r="3591" spans="1:11" x14ac:dyDescent="0.25">
      <c r="A3591" s="138" t="s">
        <v>1630</v>
      </c>
      <c r="B3591" s="138" t="s">
        <v>1631</v>
      </c>
      <c r="C3591" s="138" t="s">
        <v>1377</v>
      </c>
      <c r="D3591" s="138" t="s">
        <v>1639</v>
      </c>
      <c r="E3591" s="138" t="s">
        <v>1214</v>
      </c>
      <c r="F3591" s="138"/>
      <c r="G3591" s="138"/>
      <c r="H3591" s="138"/>
      <c r="I3591" s="138" t="s">
        <v>195</v>
      </c>
      <c r="J3591" s="138">
        <v>2040</v>
      </c>
      <c r="K3591" s="139">
        <v>36.700000000000003</v>
      </c>
    </row>
    <row r="3592" spans="1:11" x14ac:dyDescent="0.25">
      <c r="A3592" s="138" t="s">
        <v>1630</v>
      </c>
      <c r="B3592" s="138" t="s">
        <v>1631</v>
      </c>
      <c r="C3592" s="138" t="s">
        <v>1377</v>
      </c>
      <c r="D3592" s="138" t="s">
        <v>1639</v>
      </c>
      <c r="E3592" s="138" t="s">
        <v>1214</v>
      </c>
      <c r="F3592" s="138"/>
      <c r="G3592" s="138"/>
      <c r="H3592" s="138"/>
      <c r="I3592" s="138" t="s">
        <v>195</v>
      </c>
      <c r="J3592" s="138">
        <v>2050</v>
      </c>
      <c r="K3592" s="139">
        <v>36.700000000000003</v>
      </c>
    </row>
    <row r="3593" spans="1:11" x14ac:dyDescent="0.25">
      <c r="A3593" s="138" t="s">
        <v>1630</v>
      </c>
      <c r="B3593" s="138" t="s">
        <v>1631</v>
      </c>
      <c r="C3593" s="138" t="s">
        <v>1377</v>
      </c>
      <c r="D3593" s="138" t="s">
        <v>1640</v>
      </c>
      <c r="E3593" s="138" t="s">
        <v>1641</v>
      </c>
      <c r="F3593" s="138"/>
      <c r="G3593" s="138" t="s">
        <v>1446</v>
      </c>
      <c r="H3593" s="138" t="s">
        <v>1557</v>
      </c>
      <c r="I3593" s="138" t="s">
        <v>990</v>
      </c>
      <c r="J3593" s="138">
        <v>2020</v>
      </c>
      <c r="K3593" s="139">
        <v>0.75</v>
      </c>
    </row>
    <row r="3594" spans="1:11" x14ac:dyDescent="0.25">
      <c r="A3594" s="138" t="s">
        <v>1630</v>
      </c>
      <c r="B3594" s="138" t="s">
        <v>1631</v>
      </c>
      <c r="C3594" s="138" t="s">
        <v>1377</v>
      </c>
      <c r="D3594" s="138" t="s">
        <v>1640</v>
      </c>
      <c r="E3594" s="138" t="s">
        <v>1641</v>
      </c>
      <c r="F3594" s="138"/>
      <c r="G3594" s="138" t="s">
        <v>1446</v>
      </c>
      <c r="H3594" s="138" t="s">
        <v>1557</v>
      </c>
      <c r="I3594" s="138" t="s">
        <v>990</v>
      </c>
      <c r="J3594" s="138">
        <v>2050</v>
      </c>
      <c r="K3594" s="139">
        <v>0.75</v>
      </c>
    </row>
    <row r="3595" spans="1:11" x14ac:dyDescent="0.25">
      <c r="A3595" s="138" t="s">
        <v>1630</v>
      </c>
      <c r="B3595" s="138" t="s">
        <v>1631</v>
      </c>
      <c r="C3595" s="138" t="s">
        <v>1377</v>
      </c>
      <c r="D3595" s="138" t="s">
        <v>1640</v>
      </c>
      <c r="E3595" s="138" t="s">
        <v>1641</v>
      </c>
      <c r="F3595" s="138"/>
      <c r="G3595" s="138" t="s">
        <v>1446</v>
      </c>
      <c r="H3595" s="138" t="s">
        <v>1557</v>
      </c>
      <c r="I3595" s="138" t="s">
        <v>991</v>
      </c>
      <c r="J3595" s="138">
        <v>2020</v>
      </c>
      <c r="K3595" s="139">
        <v>1.25</v>
      </c>
    </row>
    <row r="3596" spans="1:11" x14ac:dyDescent="0.25">
      <c r="A3596" s="138" t="s">
        <v>1630</v>
      </c>
      <c r="B3596" s="138" t="s">
        <v>1631</v>
      </c>
      <c r="C3596" s="138" t="s">
        <v>1377</v>
      </c>
      <c r="D3596" s="138" t="s">
        <v>1640</v>
      </c>
      <c r="E3596" s="138" t="s">
        <v>1641</v>
      </c>
      <c r="F3596" s="138"/>
      <c r="G3596" s="138" t="s">
        <v>1446</v>
      </c>
      <c r="H3596" s="138" t="s">
        <v>1557</v>
      </c>
      <c r="I3596" s="138" t="s">
        <v>991</v>
      </c>
      <c r="J3596" s="138">
        <v>2050</v>
      </c>
      <c r="K3596" s="139">
        <v>1.25</v>
      </c>
    </row>
    <row r="3597" spans="1:11" x14ac:dyDescent="0.25">
      <c r="A3597" s="138" t="s">
        <v>1630</v>
      </c>
      <c r="B3597" s="138" t="s">
        <v>1631</v>
      </c>
      <c r="C3597" s="138" t="s">
        <v>1377</v>
      </c>
      <c r="D3597" s="138" t="s">
        <v>1640</v>
      </c>
      <c r="E3597" s="138" t="s">
        <v>1641</v>
      </c>
      <c r="F3597" s="138"/>
      <c r="G3597" s="138" t="s">
        <v>1446</v>
      </c>
      <c r="H3597" s="138" t="s">
        <v>1557</v>
      </c>
      <c r="I3597" s="138" t="s">
        <v>195</v>
      </c>
      <c r="J3597" s="138">
        <v>2015</v>
      </c>
      <c r="K3597" s="139" t="s">
        <v>1549</v>
      </c>
    </row>
    <row r="3598" spans="1:11" x14ac:dyDescent="0.25">
      <c r="A3598" s="138" t="s">
        <v>1630</v>
      </c>
      <c r="B3598" s="138" t="s">
        <v>1631</v>
      </c>
      <c r="C3598" s="138" t="s">
        <v>1377</v>
      </c>
      <c r="D3598" s="138" t="s">
        <v>1640</v>
      </c>
      <c r="E3598" s="138" t="s">
        <v>1641</v>
      </c>
      <c r="F3598" s="138"/>
      <c r="G3598" s="138" t="s">
        <v>1446</v>
      </c>
      <c r="H3598" s="138" t="s">
        <v>1557</v>
      </c>
      <c r="I3598" s="138" t="s">
        <v>195</v>
      </c>
      <c r="J3598" s="138">
        <v>2020</v>
      </c>
      <c r="K3598" s="139">
        <v>2.666666666666667</v>
      </c>
    </row>
    <row r="3599" spans="1:11" x14ac:dyDescent="0.25">
      <c r="A3599" s="138" t="s">
        <v>1630</v>
      </c>
      <c r="B3599" s="138" t="s">
        <v>1631</v>
      </c>
      <c r="C3599" s="138" t="s">
        <v>1377</v>
      </c>
      <c r="D3599" s="138" t="s">
        <v>1640</v>
      </c>
      <c r="E3599" s="138" t="s">
        <v>1641</v>
      </c>
      <c r="F3599" s="138"/>
      <c r="G3599" s="138" t="s">
        <v>1446</v>
      </c>
      <c r="H3599" s="138" t="s">
        <v>1557</v>
      </c>
      <c r="I3599" s="138" t="s">
        <v>195</v>
      </c>
      <c r="J3599" s="138">
        <v>2030</v>
      </c>
      <c r="K3599" s="139">
        <v>2</v>
      </c>
    </row>
    <row r="3600" spans="1:11" x14ac:dyDescent="0.25">
      <c r="A3600" s="138" t="s">
        <v>1630</v>
      </c>
      <c r="B3600" s="138" t="s">
        <v>1631</v>
      </c>
      <c r="C3600" s="138" t="s">
        <v>1377</v>
      </c>
      <c r="D3600" s="138" t="s">
        <v>1640</v>
      </c>
      <c r="E3600" s="138" t="s">
        <v>1641</v>
      </c>
      <c r="F3600" s="138"/>
      <c r="G3600" s="138" t="s">
        <v>1446</v>
      </c>
      <c r="H3600" s="138" t="s">
        <v>1557</v>
      </c>
      <c r="I3600" s="138" t="s">
        <v>195</v>
      </c>
      <c r="J3600" s="138">
        <v>2040</v>
      </c>
      <c r="K3600" s="139">
        <v>1.5</v>
      </c>
    </row>
    <row r="3601" spans="1:11" x14ac:dyDescent="0.25">
      <c r="A3601" s="138" t="s">
        <v>1630</v>
      </c>
      <c r="B3601" s="138" t="s">
        <v>1631</v>
      </c>
      <c r="C3601" s="138" t="s">
        <v>1377</v>
      </c>
      <c r="D3601" s="138" t="s">
        <v>1640</v>
      </c>
      <c r="E3601" s="138" t="s">
        <v>1641</v>
      </c>
      <c r="F3601" s="138"/>
      <c r="G3601" s="138" t="s">
        <v>1446</v>
      </c>
      <c r="H3601" s="138" t="s">
        <v>1557</v>
      </c>
      <c r="I3601" s="138" t="s">
        <v>195</v>
      </c>
      <c r="J3601" s="138">
        <v>2050</v>
      </c>
      <c r="K3601" s="139">
        <v>1.333333333333333</v>
      </c>
    </row>
    <row r="3602" spans="1:11" x14ac:dyDescent="0.25">
      <c r="A3602" s="138" t="s">
        <v>1630</v>
      </c>
      <c r="B3602" s="138" t="s">
        <v>1631</v>
      </c>
      <c r="C3602" s="138" t="s">
        <v>1377</v>
      </c>
      <c r="D3602" s="138" t="s">
        <v>1642</v>
      </c>
      <c r="E3602" s="138" t="s">
        <v>1541</v>
      </c>
      <c r="F3602" s="138"/>
      <c r="G3602" s="138"/>
      <c r="H3602" s="138"/>
      <c r="I3602" s="138" t="s">
        <v>195</v>
      </c>
      <c r="J3602" s="138">
        <v>2015</v>
      </c>
      <c r="K3602" s="139" t="s">
        <v>1549</v>
      </c>
    </row>
    <row r="3603" spans="1:11" x14ac:dyDescent="0.25">
      <c r="A3603" s="138" t="s">
        <v>1630</v>
      </c>
      <c r="B3603" s="138" t="s">
        <v>1631</v>
      </c>
      <c r="C3603" s="138" t="s">
        <v>1377</v>
      </c>
      <c r="D3603" s="138" t="s">
        <v>1642</v>
      </c>
      <c r="E3603" s="138" t="s">
        <v>1541</v>
      </c>
      <c r="F3603" s="138"/>
      <c r="G3603" s="138"/>
      <c r="H3603" s="138"/>
      <c r="I3603" s="138" t="s">
        <v>195</v>
      </c>
      <c r="J3603" s="138">
        <v>2020</v>
      </c>
      <c r="K3603" s="139">
        <v>0</v>
      </c>
    </row>
    <row r="3604" spans="1:11" x14ac:dyDescent="0.25">
      <c r="A3604" s="138" t="s">
        <v>1630</v>
      </c>
      <c r="B3604" s="138" t="s">
        <v>1631</v>
      </c>
      <c r="C3604" s="138" t="s">
        <v>1377</v>
      </c>
      <c r="D3604" s="138" t="s">
        <v>1642</v>
      </c>
      <c r="E3604" s="138" t="s">
        <v>1541</v>
      </c>
      <c r="F3604" s="138"/>
      <c r="G3604" s="138"/>
      <c r="H3604" s="138"/>
      <c r="I3604" s="138" t="s">
        <v>195</v>
      </c>
      <c r="J3604" s="138">
        <v>2030</v>
      </c>
      <c r="K3604" s="139">
        <v>0</v>
      </c>
    </row>
    <row r="3605" spans="1:11" x14ac:dyDescent="0.25">
      <c r="A3605" s="138" t="s">
        <v>1630</v>
      </c>
      <c r="B3605" s="138" t="s">
        <v>1631</v>
      </c>
      <c r="C3605" s="138" t="s">
        <v>1377</v>
      </c>
      <c r="D3605" s="138" t="s">
        <v>1642</v>
      </c>
      <c r="E3605" s="138" t="s">
        <v>1541</v>
      </c>
      <c r="F3605" s="138"/>
      <c r="G3605" s="138"/>
      <c r="H3605" s="138"/>
      <c r="I3605" s="138" t="s">
        <v>195</v>
      </c>
      <c r="J3605" s="138">
        <v>2050</v>
      </c>
      <c r="K3605" s="139">
        <v>0</v>
      </c>
    </row>
    <row r="3606" spans="1:11" x14ac:dyDescent="0.25">
      <c r="A3606" s="138" t="s">
        <v>1630</v>
      </c>
      <c r="B3606" s="138" t="s">
        <v>1631</v>
      </c>
      <c r="C3606" s="138" t="s">
        <v>1377</v>
      </c>
      <c r="D3606" s="138" t="s">
        <v>1563</v>
      </c>
      <c r="E3606" s="138" t="s">
        <v>1541</v>
      </c>
      <c r="F3606" s="138"/>
      <c r="G3606" s="138" t="s">
        <v>1555</v>
      </c>
      <c r="H3606" s="138">
        <v>6</v>
      </c>
      <c r="I3606" s="138" t="s">
        <v>990</v>
      </c>
      <c r="J3606" s="138">
        <v>2020</v>
      </c>
      <c r="K3606" s="139">
        <v>0.75</v>
      </c>
    </row>
    <row r="3607" spans="1:11" x14ac:dyDescent="0.25">
      <c r="A3607" s="138" t="s">
        <v>1630</v>
      </c>
      <c r="B3607" s="138" t="s">
        <v>1631</v>
      </c>
      <c r="C3607" s="138" t="s">
        <v>1377</v>
      </c>
      <c r="D3607" s="138" t="s">
        <v>1563</v>
      </c>
      <c r="E3607" s="138" t="s">
        <v>1541</v>
      </c>
      <c r="F3607" s="138"/>
      <c r="G3607" s="138" t="s">
        <v>1555</v>
      </c>
      <c r="H3607" s="138">
        <v>6</v>
      </c>
      <c r="I3607" s="138" t="s">
        <v>990</v>
      </c>
      <c r="J3607" s="138">
        <v>2050</v>
      </c>
      <c r="K3607" s="139">
        <v>0.75</v>
      </c>
    </row>
    <row r="3608" spans="1:11" x14ac:dyDescent="0.25">
      <c r="A3608" s="138" t="s">
        <v>1630</v>
      </c>
      <c r="B3608" s="138" t="s">
        <v>1631</v>
      </c>
      <c r="C3608" s="138" t="s">
        <v>1377</v>
      </c>
      <c r="D3608" s="138" t="s">
        <v>1563</v>
      </c>
      <c r="E3608" s="138" t="s">
        <v>1541</v>
      </c>
      <c r="F3608" s="138"/>
      <c r="G3608" s="138" t="s">
        <v>1555</v>
      </c>
      <c r="H3608" s="138">
        <v>6</v>
      </c>
      <c r="I3608" s="138" t="s">
        <v>991</v>
      </c>
      <c r="J3608" s="138">
        <v>2020</v>
      </c>
      <c r="K3608" s="139">
        <v>1.25</v>
      </c>
    </row>
    <row r="3609" spans="1:11" x14ac:dyDescent="0.25">
      <c r="A3609" s="138" t="s">
        <v>1630</v>
      </c>
      <c r="B3609" s="138" t="s">
        <v>1631</v>
      </c>
      <c r="C3609" s="138" t="s">
        <v>1377</v>
      </c>
      <c r="D3609" s="138" t="s">
        <v>1563</v>
      </c>
      <c r="E3609" s="138" t="s">
        <v>1541</v>
      </c>
      <c r="F3609" s="138"/>
      <c r="G3609" s="138" t="s">
        <v>1555</v>
      </c>
      <c r="H3609" s="138">
        <v>6</v>
      </c>
      <c r="I3609" s="138" t="s">
        <v>991</v>
      </c>
      <c r="J3609" s="138">
        <v>2050</v>
      </c>
      <c r="K3609" s="139">
        <v>1.25</v>
      </c>
    </row>
    <row r="3610" spans="1:11" x14ac:dyDescent="0.25">
      <c r="A3610" s="138" t="s">
        <v>1630</v>
      </c>
      <c r="B3610" s="138" t="s">
        <v>1631</v>
      </c>
      <c r="C3610" s="138" t="s">
        <v>1377</v>
      </c>
      <c r="D3610" s="138" t="s">
        <v>1563</v>
      </c>
      <c r="E3610" s="138" t="s">
        <v>1541</v>
      </c>
      <c r="F3610" s="138"/>
      <c r="G3610" s="138" t="s">
        <v>1555</v>
      </c>
      <c r="H3610" s="138">
        <v>6</v>
      </c>
      <c r="I3610" s="138" t="s">
        <v>195</v>
      </c>
      <c r="J3610" s="138">
        <v>2015</v>
      </c>
      <c r="K3610" s="139" t="s">
        <v>1549</v>
      </c>
    </row>
    <row r="3611" spans="1:11" x14ac:dyDescent="0.25">
      <c r="A3611" s="138" t="s">
        <v>1630</v>
      </c>
      <c r="B3611" s="138" t="s">
        <v>1631</v>
      </c>
      <c r="C3611" s="138" t="s">
        <v>1377</v>
      </c>
      <c r="D3611" s="138" t="s">
        <v>1563</v>
      </c>
      <c r="E3611" s="138" t="s">
        <v>1541</v>
      </c>
      <c r="F3611" s="138"/>
      <c r="G3611" s="138" t="s">
        <v>1555</v>
      </c>
      <c r="H3611" s="138">
        <v>6</v>
      </c>
      <c r="I3611" s="138" t="s">
        <v>195</v>
      </c>
      <c r="J3611" s="138">
        <v>2020</v>
      </c>
      <c r="K3611" s="139">
        <v>0.14285714285714279</v>
      </c>
    </row>
    <row r="3612" spans="1:11" x14ac:dyDescent="0.25">
      <c r="A3612" s="138" t="s">
        <v>1630</v>
      </c>
      <c r="B3612" s="138" t="s">
        <v>1631</v>
      </c>
      <c r="C3612" s="138" t="s">
        <v>1377</v>
      </c>
      <c r="D3612" s="138" t="s">
        <v>1563</v>
      </c>
      <c r="E3612" s="138" t="s">
        <v>1541</v>
      </c>
      <c r="F3612" s="138"/>
      <c r="G3612" s="138" t="s">
        <v>1555</v>
      </c>
      <c r="H3612" s="138">
        <v>6</v>
      </c>
      <c r="I3612" s="138" t="s">
        <v>195</v>
      </c>
      <c r="J3612" s="138">
        <v>2030</v>
      </c>
      <c r="K3612" s="139">
        <v>0.14285714285714279</v>
      </c>
    </row>
    <row r="3613" spans="1:11" x14ac:dyDescent="0.25">
      <c r="A3613" s="138" t="s">
        <v>1630</v>
      </c>
      <c r="B3613" s="138" t="s">
        <v>1631</v>
      </c>
      <c r="C3613" s="138" t="s">
        <v>1377</v>
      </c>
      <c r="D3613" s="138" t="s">
        <v>1563</v>
      </c>
      <c r="E3613" s="138" t="s">
        <v>1541</v>
      </c>
      <c r="F3613" s="138"/>
      <c r="G3613" s="138" t="s">
        <v>1555</v>
      </c>
      <c r="H3613" s="138">
        <v>6</v>
      </c>
      <c r="I3613" s="138" t="s">
        <v>195</v>
      </c>
      <c r="J3613" s="138">
        <v>2040</v>
      </c>
      <c r="K3613" s="139">
        <v>0.14285714285714279</v>
      </c>
    </row>
    <row r="3614" spans="1:11" x14ac:dyDescent="0.25">
      <c r="A3614" s="138" t="s">
        <v>1630</v>
      </c>
      <c r="B3614" s="138" t="s">
        <v>1631</v>
      </c>
      <c r="C3614" s="138" t="s">
        <v>1377</v>
      </c>
      <c r="D3614" s="138" t="s">
        <v>1563</v>
      </c>
      <c r="E3614" s="138" t="s">
        <v>1541</v>
      </c>
      <c r="F3614" s="138"/>
      <c r="G3614" s="138" t="s">
        <v>1555</v>
      </c>
      <c r="H3614" s="138">
        <v>6</v>
      </c>
      <c r="I3614" s="138" t="s">
        <v>195</v>
      </c>
      <c r="J3614" s="138">
        <v>2050</v>
      </c>
      <c r="K3614" s="139">
        <v>0.14285714285714279</v>
      </c>
    </row>
    <row r="3615" spans="1:11" x14ac:dyDescent="0.25">
      <c r="A3615" s="138" t="s">
        <v>1643</v>
      </c>
      <c r="B3615" s="138" t="s">
        <v>1644</v>
      </c>
      <c r="C3615" s="138" t="s">
        <v>196</v>
      </c>
      <c r="D3615" s="138" t="s">
        <v>1632</v>
      </c>
      <c r="E3615" s="138" t="s">
        <v>1354</v>
      </c>
      <c r="F3615" s="138"/>
      <c r="G3615" s="138" t="s">
        <v>252</v>
      </c>
      <c r="H3615" s="138">
        <v>5</v>
      </c>
      <c r="I3615" s="138" t="s">
        <v>990</v>
      </c>
      <c r="J3615" s="138">
        <v>2020</v>
      </c>
      <c r="K3615" s="139">
        <v>0.9</v>
      </c>
    </row>
    <row r="3616" spans="1:11" x14ac:dyDescent="0.25">
      <c r="A3616" s="138" t="s">
        <v>1643</v>
      </c>
      <c r="B3616" s="138" t="s">
        <v>1644</v>
      </c>
      <c r="C3616" s="138" t="s">
        <v>196</v>
      </c>
      <c r="D3616" s="138" t="s">
        <v>1632</v>
      </c>
      <c r="E3616" s="138" t="s">
        <v>1354</v>
      </c>
      <c r="F3616" s="138"/>
      <c r="G3616" s="138" t="s">
        <v>252</v>
      </c>
      <c r="H3616" s="138">
        <v>5</v>
      </c>
      <c r="I3616" s="138" t="s">
        <v>990</v>
      </c>
      <c r="J3616" s="138">
        <v>2050</v>
      </c>
      <c r="K3616" s="139">
        <v>0.9</v>
      </c>
    </row>
    <row r="3617" spans="1:11" x14ac:dyDescent="0.25">
      <c r="A3617" s="138" t="s">
        <v>1643</v>
      </c>
      <c r="B3617" s="138" t="s">
        <v>1644</v>
      </c>
      <c r="C3617" s="138" t="s">
        <v>196</v>
      </c>
      <c r="D3617" s="138" t="s">
        <v>1632</v>
      </c>
      <c r="E3617" s="138" t="s">
        <v>1354</v>
      </c>
      <c r="F3617" s="138"/>
      <c r="G3617" s="138" t="s">
        <v>252</v>
      </c>
      <c r="H3617" s="138">
        <v>5</v>
      </c>
      <c r="I3617" s="138" t="s">
        <v>991</v>
      </c>
      <c r="J3617" s="138">
        <v>2020</v>
      </c>
      <c r="K3617" s="139">
        <v>1.1000000000000001</v>
      </c>
    </row>
    <row r="3618" spans="1:11" x14ac:dyDescent="0.25">
      <c r="A3618" s="138" t="s">
        <v>1643</v>
      </c>
      <c r="B3618" s="138" t="s">
        <v>1644</v>
      </c>
      <c r="C3618" s="138" t="s">
        <v>196</v>
      </c>
      <c r="D3618" s="138" t="s">
        <v>1632</v>
      </c>
      <c r="E3618" s="138" t="s">
        <v>1354</v>
      </c>
      <c r="F3618" s="138"/>
      <c r="G3618" s="138" t="s">
        <v>252</v>
      </c>
      <c r="H3618" s="138">
        <v>5</v>
      </c>
      <c r="I3618" s="138" t="s">
        <v>991</v>
      </c>
      <c r="J3618" s="138">
        <v>2050</v>
      </c>
      <c r="K3618" s="139">
        <v>1.1000000000000001</v>
      </c>
    </row>
    <row r="3619" spans="1:11" x14ac:dyDescent="0.25">
      <c r="A3619" s="138" t="s">
        <v>1643</v>
      </c>
      <c r="B3619" s="138" t="s">
        <v>1644</v>
      </c>
      <c r="C3619" s="138" t="s">
        <v>196</v>
      </c>
      <c r="D3619" s="138" t="s">
        <v>1632</v>
      </c>
      <c r="E3619" s="138" t="s">
        <v>1354</v>
      </c>
      <c r="F3619" s="138"/>
      <c r="G3619" s="138" t="s">
        <v>252</v>
      </c>
      <c r="H3619" s="138">
        <v>5</v>
      </c>
      <c r="I3619" s="138" t="s">
        <v>195</v>
      </c>
      <c r="J3619" s="138">
        <v>2015</v>
      </c>
      <c r="K3619" s="139" t="s">
        <v>1549</v>
      </c>
    </row>
    <row r="3620" spans="1:11" x14ac:dyDescent="0.25">
      <c r="A3620" s="138" t="s">
        <v>1643</v>
      </c>
      <c r="B3620" s="138" t="s">
        <v>1644</v>
      </c>
      <c r="C3620" s="138" t="s">
        <v>196</v>
      </c>
      <c r="D3620" s="138" t="s">
        <v>1632</v>
      </c>
      <c r="E3620" s="138" t="s">
        <v>1354</v>
      </c>
      <c r="F3620" s="138"/>
      <c r="G3620" s="138" t="s">
        <v>252</v>
      </c>
      <c r="H3620" s="138">
        <v>5</v>
      </c>
      <c r="I3620" s="138" t="s">
        <v>195</v>
      </c>
      <c r="J3620" s="138">
        <v>2020</v>
      </c>
      <c r="K3620" s="139">
        <v>0</v>
      </c>
    </row>
    <row r="3621" spans="1:11" x14ac:dyDescent="0.25">
      <c r="A3621" s="138" t="s">
        <v>1643</v>
      </c>
      <c r="B3621" s="138" t="s">
        <v>1644</v>
      </c>
      <c r="C3621" s="138" t="s">
        <v>196</v>
      </c>
      <c r="D3621" s="138" t="s">
        <v>1632</v>
      </c>
      <c r="E3621" s="138" t="s">
        <v>1354</v>
      </c>
      <c r="F3621" s="138"/>
      <c r="G3621" s="138" t="s">
        <v>252</v>
      </c>
      <c r="H3621" s="138">
        <v>5</v>
      </c>
      <c r="I3621" s="138" t="s">
        <v>195</v>
      </c>
      <c r="J3621" s="138">
        <v>2030</v>
      </c>
      <c r="K3621" s="139">
        <v>0</v>
      </c>
    </row>
    <row r="3622" spans="1:11" x14ac:dyDescent="0.25">
      <c r="A3622" s="138" t="s">
        <v>1643</v>
      </c>
      <c r="B3622" s="138" t="s">
        <v>1644</v>
      </c>
      <c r="C3622" s="138" t="s">
        <v>196</v>
      </c>
      <c r="D3622" s="138" t="s">
        <v>1632</v>
      </c>
      <c r="E3622" s="138" t="s">
        <v>1354</v>
      </c>
      <c r="F3622" s="138"/>
      <c r="G3622" s="138" t="s">
        <v>252</v>
      </c>
      <c r="H3622" s="138">
        <v>5</v>
      </c>
      <c r="I3622" s="138" t="s">
        <v>195</v>
      </c>
      <c r="J3622" s="138">
        <v>2040</v>
      </c>
      <c r="K3622" s="139">
        <v>0</v>
      </c>
    </row>
    <row r="3623" spans="1:11" x14ac:dyDescent="0.25">
      <c r="A3623" s="138" t="s">
        <v>1643</v>
      </c>
      <c r="B3623" s="138" t="s">
        <v>1644</v>
      </c>
      <c r="C3623" s="138" t="s">
        <v>196</v>
      </c>
      <c r="D3623" s="138" t="s">
        <v>1632</v>
      </c>
      <c r="E3623" s="138" t="s">
        <v>1354</v>
      </c>
      <c r="F3623" s="138"/>
      <c r="G3623" s="138" t="s">
        <v>252</v>
      </c>
      <c r="H3623" s="138">
        <v>5</v>
      </c>
      <c r="I3623" s="138" t="s">
        <v>195</v>
      </c>
      <c r="J3623" s="138">
        <v>2050</v>
      </c>
      <c r="K3623" s="139">
        <v>0</v>
      </c>
    </row>
    <row r="3624" spans="1:11" x14ac:dyDescent="0.25">
      <c r="A3624" s="138" t="s">
        <v>1643</v>
      </c>
      <c r="B3624" s="138" t="s">
        <v>1644</v>
      </c>
      <c r="C3624" s="138" t="s">
        <v>196</v>
      </c>
      <c r="D3624" s="138" t="s">
        <v>201</v>
      </c>
      <c r="E3624" s="138" t="s">
        <v>203</v>
      </c>
      <c r="F3624" s="138"/>
      <c r="G3624" s="138"/>
      <c r="H3624" s="138">
        <v>5</v>
      </c>
      <c r="I3624" s="138" t="s">
        <v>195</v>
      </c>
      <c r="J3624" s="138">
        <v>2015</v>
      </c>
      <c r="K3624" s="139" t="s">
        <v>1549</v>
      </c>
    </row>
    <row r="3625" spans="1:11" x14ac:dyDescent="0.25">
      <c r="A3625" s="138" t="s">
        <v>1643</v>
      </c>
      <c r="B3625" s="138" t="s">
        <v>1644</v>
      </c>
      <c r="C3625" s="138" t="s">
        <v>196</v>
      </c>
      <c r="D3625" s="138" t="s">
        <v>201</v>
      </c>
      <c r="E3625" s="138" t="s">
        <v>203</v>
      </c>
      <c r="F3625" s="138"/>
      <c r="G3625" s="138"/>
      <c r="H3625" s="138">
        <v>5</v>
      </c>
      <c r="I3625" s="138" t="s">
        <v>195</v>
      </c>
      <c r="J3625" s="138">
        <v>2020</v>
      </c>
      <c r="K3625" s="139">
        <v>2</v>
      </c>
    </row>
    <row r="3626" spans="1:11" x14ac:dyDescent="0.25">
      <c r="A3626" s="138" t="s">
        <v>1643</v>
      </c>
      <c r="B3626" s="138" t="s">
        <v>1644</v>
      </c>
      <c r="C3626" s="138" t="s">
        <v>196</v>
      </c>
      <c r="D3626" s="138" t="s">
        <v>201</v>
      </c>
      <c r="E3626" s="138" t="s">
        <v>203</v>
      </c>
      <c r="F3626" s="138"/>
      <c r="G3626" s="138"/>
      <c r="H3626" s="138">
        <v>5</v>
      </c>
      <c r="I3626" s="138" t="s">
        <v>195</v>
      </c>
      <c r="J3626" s="138">
        <v>2030</v>
      </c>
      <c r="K3626" s="139">
        <v>2</v>
      </c>
    </row>
    <row r="3627" spans="1:11" x14ac:dyDescent="0.25">
      <c r="A3627" s="138" t="s">
        <v>1643</v>
      </c>
      <c r="B3627" s="138" t="s">
        <v>1644</v>
      </c>
      <c r="C3627" s="138" t="s">
        <v>196</v>
      </c>
      <c r="D3627" s="138" t="s">
        <v>201</v>
      </c>
      <c r="E3627" s="138" t="s">
        <v>203</v>
      </c>
      <c r="F3627" s="138"/>
      <c r="G3627" s="138"/>
      <c r="H3627" s="138">
        <v>5</v>
      </c>
      <c r="I3627" s="138" t="s">
        <v>195</v>
      </c>
      <c r="J3627" s="138">
        <v>2040</v>
      </c>
      <c r="K3627" s="139">
        <v>2</v>
      </c>
    </row>
    <row r="3628" spans="1:11" x14ac:dyDescent="0.25">
      <c r="A3628" s="138" t="s">
        <v>1643</v>
      </c>
      <c r="B3628" s="138" t="s">
        <v>1644</v>
      </c>
      <c r="C3628" s="138" t="s">
        <v>196</v>
      </c>
      <c r="D3628" s="138" t="s">
        <v>201</v>
      </c>
      <c r="E3628" s="138" t="s">
        <v>203</v>
      </c>
      <c r="F3628" s="138"/>
      <c r="G3628" s="138"/>
      <c r="H3628" s="138">
        <v>5</v>
      </c>
      <c r="I3628" s="138" t="s">
        <v>195</v>
      </c>
      <c r="J3628" s="138">
        <v>2050</v>
      </c>
      <c r="K3628" s="139">
        <v>2</v>
      </c>
    </row>
    <row r="3629" spans="1:11" x14ac:dyDescent="0.25">
      <c r="A3629" s="138" t="s">
        <v>1643</v>
      </c>
      <c r="B3629" s="138" t="s">
        <v>1644</v>
      </c>
      <c r="C3629" s="138" t="s">
        <v>196</v>
      </c>
      <c r="D3629" s="138" t="s">
        <v>1645</v>
      </c>
      <c r="E3629" s="138" t="s">
        <v>1354</v>
      </c>
      <c r="F3629" s="138"/>
      <c r="G3629" s="138" t="s">
        <v>252</v>
      </c>
      <c r="H3629" s="138">
        <v>5</v>
      </c>
      <c r="I3629" s="138" t="s">
        <v>990</v>
      </c>
      <c r="J3629" s="138">
        <v>2020</v>
      </c>
      <c r="K3629" s="139">
        <v>0.9</v>
      </c>
    </row>
    <row r="3630" spans="1:11" x14ac:dyDescent="0.25">
      <c r="A3630" s="138" t="s">
        <v>1643</v>
      </c>
      <c r="B3630" s="138" t="s">
        <v>1644</v>
      </c>
      <c r="C3630" s="138" t="s">
        <v>196</v>
      </c>
      <c r="D3630" s="138" t="s">
        <v>1645</v>
      </c>
      <c r="E3630" s="138" t="s">
        <v>1354</v>
      </c>
      <c r="F3630" s="138"/>
      <c r="G3630" s="138" t="s">
        <v>252</v>
      </c>
      <c r="H3630" s="138">
        <v>5</v>
      </c>
      <c r="I3630" s="138" t="s">
        <v>990</v>
      </c>
      <c r="J3630" s="138">
        <v>2050</v>
      </c>
      <c r="K3630" s="139">
        <v>0.9</v>
      </c>
    </row>
    <row r="3631" spans="1:11" x14ac:dyDescent="0.25">
      <c r="A3631" s="138" t="s">
        <v>1643</v>
      </c>
      <c r="B3631" s="138" t="s">
        <v>1644</v>
      </c>
      <c r="C3631" s="138" t="s">
        <v>196</v>
      </c>
      <c r="D3631" s="138" t="s">
        <v>1645</v>
      </c>
      <c r="E3631" s="138" t="s">
        <v>1354</v>
      </c>
      <c r="F3631" s="138"/>
      <c r="G3631" s="138" t="s">
        <v>252</v>
      </c>
      <c r="H3631" s="138">
        <v>5</v>
      </c>
      <c r="I3631" s="138" t="s">
        <v>991</v>
      </c>
      <c r="J3631" s="138">
        <v>2020</v>
      </c>
      <c r="K3631" s="139">
        <v>1.1000000000000001</v>
      </c>
    </row>
    <row r="3632" spans="1:11" x14ac:dyDescent="0.25">
      <c r="A3632" s="138" t="s">
        <v>1643</v>
      </c>
      <c r="B3632" s="138" t="s">
        <v>1644</v>
      </c>
      <c r="C3632" s="138" t="s">
        <v>196</v>
      </c>
      <c r="D3632" s="138" t="s">
        <v>1645</v>
      </c>
      <c r="E3632" s="138" t="s">
        <v>1354</v>
      </c>
      <c r="F3632" s="138"/>
      <c r="G3632" s="138" t="s">
        <v>252</v>
      </c>
      <c r="H3632" s="138">
        <v>5</v>
      </c>
      <c r="I3632" s="138" t="s">
        <v>991</v>
      </c>
      <c r="J3632" s="138">
        <v>2050</v>
      </c>
      <c r="K3632" s="139">
        <v>1.1000000000000001</v>
      </c>
    </row>
    <row r="3633" spans="1:11" x14ac:dyDescent="0.25">
      <c r="A3633" s="138" t="s">
        <v>1643</v>
      </c>
      <c r="B3633" s="138" t="s">
        <v>1644</v>
      </c>
      <c r="C3633" s="138" t="s">
        <v>196</v>
      </c>
      <c r="D3633" s="138" t="s">
        <v>1645</v>
      </c>
      <c r="E3633" s="138" t="s">
        <v>1354</v>
      </c>
      <c r="F3633" s="138"/>
      <c r="G3633" s="138" t="s">
        <v>252</v>
      </c>
      <c r="H3633" s="138">
        <v>5</v>
      </c>
      <c r="I3633" s="138" t="s">
        <v>195</v>
      </c>
      <c r="J3633" s="138">
        <v>2015</v>
      </c>
      <c r="K3633" s="139" t="s">
        <v>1549</v>
      </c>
    </row>
    <row r="3634" spans="1:11" x14ac:dyDescent="0.25">
      <c r="A3634" s="138" t="s">
        <v>1643</v>
      </c>
      <c r="B3634" s="138" t="s">
        <v>1644</v>
      </c>
      <c r="C3634" s="138" t="s">
        <v>196</v>
      </c>
      <c r="D3634" s="138" t="s">
        <v>1645</v>
      </c>
      <c r="E3634" s="138" t="s">
        <v>1354</v>
      </c>
      <c r="F3634" s="138"/>
      <c r="G3634" s="138" t="s">
        <v>252</v>
      </c>
      <c r="H3634" s="138">
        <v>5</v>
      </c>
      <c r="I3634" s="138" t="s">
        <v>195</v>
      </c>
      <c r="J3634" s="138">
        <v>2020</v>
      </c>
      <c r="K3634" s="139">
        <v>0.17</v>
      </c>
    </row>
    <row r="3635" spans="1:11" x14ac:dyDescent="0.25">
      <c r="A3635" s="138" t="s">
        <v>1643</v>
      </c>
      <c r="B3635" s="138" t="s">
        <v>1644</v>
      </c>
      <c r="C3635" s="138" t="s">
        <v>196</v>
      </c>
      <c r="D3635" s="138" t="s">
        <v>1645</v>
      </c>
      <c r="E3635" s="138" t="s">
        <v>1354</v>
      </c>
      <c r="F3635" s="138"/>
      <c r="G3635" s="138" t="s">
        <v>252</v>
      </c>
      <c r="H3635" s="138">
        <v>5</v>
      </c>
      <c r="I3635" s="138" t="s">
        <v>195</v>
      </c>
      <c r="J3635" s="138">
        <v>2030</v>
      </c>
      <c r="K3635" s="139">
        <v>0.18</v>
      </c>
    </row>
    <row r="3636" spans="1:11" x14ac:dyDescent="0.25">
      <c r="A3636" s="138" t="s">
        <v>1643</v>
      </c>
      <c r="B3636" s="138" t="s">
        <v>1644</v>
      </c>
      <c r="C3636" s="138" t="s">
        <v>196</v>
      </c>
      <c r="D3636" s="138" t="s">
        <v>1645</v>
      </c>
      <c r="E3636" s="138" t="s">
        <v>1354</v>
      </c>
      <c r="F3636" s="138"/>
      <c r="G3636" s="138" t="s">
        <v>252</v>
      </c>
      <c r="H3636" s="138">
        <v>5</v>
      </c>
      <c r="I3636" s="138" t="s">
        <v>195</v>
      </c>
      <c r="J3636" s="138">
        <v>2040</v>
      </c>
      <c r="K3636" s="139">
        <v>0.18</v>
      </c>
    </row>
    <row r="3637" spans="1:11" x14ac:dyDescent="0.25">
      <c r="A3637" s="138" t="s">
        <v>1643</v>
      </c>
      <c r="B3637" s="138" t="s">
        <v>1644</v>
      </c>
      <c r="C3637" s="138" t="s">
        <v>196</v>
      </c>
      <c r="D3637" s="138" t="s">
        <v>1645</v>
      </c>
      <c r="E3637" s="138" t="s">
        <v>1354</v>
      </c>
      <c r="F3637" s="138"/>
      <c r="G3637" s="138" t="s">
        <v>252</v>
      </c>
      <c r="H3637" s="138">
        <v>5</v>
      </c>
      <c r="I3637" s="138" t="s">
        <v>195</v>
      </c>
      <c r="J3637" s="138">
        <v>2050</v>
      </c>
      <c r="K3637" s="139">
        <v>0.19</v>
      </c>
    </row>
    <row r="3638" spans="1:11" x14ac:dyDescent="0.25">
      <c r="A3638" s="138" t="s">
        <v>1643</v>
      </c>
      <c r="B3638" s="138" t="s">
        <v>1644</v>
      </c>
      <c r="C3638" s="138" t="s">
        <v>196</v>
      </c>
      <c r="D3638" s="138" t="s">
        <v>1451</v>
      </c>
      <c r="E3638" s="138" t="s">
        <v>1354</v>
      </c>
      <c r="F3638" s="138"/>
      <c r="G3638" s="138" t="s">
        <v>252</v>
      </c>
      <c r="H3638" s="138">
        <v>5</v>
      </c>
      <c r="I3638" s="138" t="s">
        <v>990</v>
      </c>
      <c r="J3638" s="138">
        <v>2020</v>
      </c>
      <c r="K3638" s="139">
        <v>0.75</v>
      </c>
    </row>
    <row r="3639" spans="1:11" x14ac:dyDescent="0.25">
      <c r="A3639" s="138" t="s">
        <v>1643</v>
      </c>
      <c r="B3639" s="138" t="s">
        <v>1644</v>
      </c>
      <c r="C3639" s="138" t="s">
        <v>196</v>
      </c>
      <c r="D3639" s="138" t="s">
        <v>1451</v>
      </c>
      <c r="E3639" s="138" t="s">
        <v>1354</v>
      </c>
      <c r="F3639" s="138"/>
      <c r="G3639" s="138" t="s">
        <v>252</v>
      </c>
      <c r="H3639" s="138">
        <v>5</v>
      </c>
      <c r="I3639" s="138" t="s">
        <v>990</v>
      </c>
      <c r="J3639" s="138">
        <v>2050</v>
      </c>
      <c r="K3639" s="139">
        <v>0.75</v>
      </c>
    </row>
    <row r="3640" spans="1:11" x14ac:dyDescent="0.25">
      <c r="A3640" s="138" t="s">
        <v>1643</v>
      </c>
      <c r="B3640" s="138" t="s">
        <v>1644</v>
      </c>
      <c r="C3640" s="138" t="s">
        <v>196</v>
      </c>
      <c r="D3640" s="138" t="s">
        <v>1451</v>
      </c>
      <c r="E3640" s="138" t="s">
        <v>1354</v>
      </c>
      <c r="F3640" s="138"/>
      <c r="G3640" s="138" t="s">
        <v>252</v>
      </c>
      <c r="H3640" s="138">
        <v>5</v>
      </c>
      <c r="I3640" s="138" t="s">
        <v>991</v>
      </c>
      <c r="J3640" s="138">
        <v>2020</v>
      </c>
      <c r="K3640" s="139">
        <v>1.25</v>
      </c>
    </row>
    <row r="3641" spans="1:11" x14ac:dyDescent="0.25">
      <c r="A3641" s="138" t="s">
        <v>1643</v>
      </c>
      <c r="B3641" s="138" t="s">
        <v>1644</v>
      </c>
      <c r="C3641" s="138" t="s">
        <v>196</v>
      </c>
      <c r="D3641" s="138" t="s">
        <v>1451</v>
      </c>
      <c r="E3641" s="138" t="s">
        <v>1354</v>
      </c>
      <c r="F3641" s="138"/>
      <c r="G3641" s="138" t="s">
        <v>252</v>
      </c>
      <c r="H3641" s="138">
        <v>5</v>
      </c>
      <c r="I3641" s="138" t="s">
        <v>991</v>
      </c>
      <c r="J3641" s="138">
        <v>2050</v>
      </c>
      <c r="K3641" s="139">
        <v>1.25</v>
      </c>
    </row>
    <row r="3642" spans="1:11" x14ac:dyDescent="0.25">
      <c r="A3642" s="138" t="s">
        <v>1643</v>
      </c>
      <c r="B3642" s="138" t="s">
        <v>1644</v>
      </c>
      <c r="C3642" s="138" t="s">
        <v>196</v>
      </c>
      <c r="D3642" s="138" t="s">
        <v>1451</v>
      </c>
      <c r="E3642" s="138" t="s">
        <v>1354</v>
      </c>
      <c r="F3642" s="138"/>
      <c r="G3642" s="138" t="s">
        <v>252</v>
      </c>
      <c r="H3642" s="138">
        <v>5</v>
      </c>
      <c r="I3642" s="138" t="s">
        <v>195</v>
      </c>
      <c r="J3642" s="138">
        <v>2015</v>
      </c>
      <c r="K3642" s="139" t="s">
        <v>1549</v>
      </c>
    </row>
    <row r="3643" spans="1:11" x14ac:dyDescent="0.25">
      <c r="A3643" s="138" t="s">
        <v>1643</v>
      </c>
      <c r="B3643" s="138" t="s">
        <v>1644</v>
      </c>
      <c r="C3643" s="138" t="s">
        <v>196</v>
      </c>
      <c r="D3643" s="138" t="s">
        <v>1451</v>
      </c>
      <c r="E3643" s="138" t="s">
        <v>1354</v>
      </c>
      <c r="F3643" s="138"/>
      <c r="G3643" s="138" t="s">
        <v>252</v>
      </c>
      <c r="H3643" s="138">
        <v>5</v>
      </c>
      <c r="I3643" s="138" t="s">
        <v>195</v>
      </c>
      <c r="J3643" s="138">
        <v>2020</v>
      </c>
      <c r="K3643" s="139">
        <v>0.01</v>
      </c>
    </row>
    <row r="3644" spans="1:11" x14ac:dyDescent="0.25">
      <c r="A3644" s="138" t="s">
        <v>1643</v>
      </c>
      <c r="B3644" s="138" t="s">
        <v>1644</v>
      </c>
      <c r="C3644" s="138" t="s">
        <v>196</v>
      </c>
      <c r="D3644" s="138" t="s">
        <v>1451</v>
      </c>
      <c r="E3644" s="138" t="s">
        <v>1354</v>
      </c>
      <c r="F3644" s="138"/>
      <c r="G3644" s="138" t="s">
        <v>252</v>
      </c>
      <c r="H3644" s="138">
        <v>5</v>
      </c>
      <c r="I3644" s="138" t="s">
        <v>195</v>
      </c>
      <c r="J3644" s="138">
        <v>2030</v>
      </c>
      <c r="K3644" s="139">
        <v>0.01</v>
      </c>
    </row>
    <row r="3645" spans="1:11" x14ac:dyDescent="0.25">
      <c r="A3645" s="138" t="s">
        <v>1643</v>
      </c>
      <c r="B3645" s="138" t="s">
        <v>1644</v>
      </c>
      <c r="C3645" s="138" t="s">
        <v>196</v>
      </c>
      <c r="D3645" s="138" t="s">
        <v>1451</v>
      </c>
      <c r="E3645" s="138" t="s">
        <v>1354</v>
      </c>
      <c r="F3645" s="138"/>
      <c r="G3645" s="138" t="s">
        <v>252</v>
      </c>
      <c r="H3645" s="138">
        <v>5</v>
      </c>
      <c r="I3645" s="138" t="s">
        <v>195</v>
      </c>
      <c r="J3645" s="138">
        <v>2040</v>
      </c>
      <c r="K3645" s="139">
        <v>0.01</v>
      </c>
    </row>
    <row r="3646" spans="1:11" x14ac:dyDescent="0.25">
      <c r="A3646" s="138" t="s">
        <v>1643</v>
      </c>
      <c r="B3646" s="138" t="s">
        <v>1644</v>
      </c>
      <c r="C3646" s="138" t="s">
        <v>196</v>
      </c>
      <c r="D3646" s="138" t="s">
        <v>1451</v>
      </c>
      <c r="E3646" s="138" t="s">
        <v>1354</v>
      </c>
      <c r="F3646" s="138"/>
      <c r="G3646" s="138" t="s">
        <v>252</v>
      </c>
      <c r="H3646" s="138">
        <v>5</v>
      </c>
      <c r="I3646" s="138" t="s">
        <v>195</v>
      </c>
      <c r="J3646" s="138">
        <v>2050</v>
      </c>
      <c r="K3646" s="139">
        <v>0.01</v>
      </c>
    </row>
    <row r="3647" spans="1:11" x14ac:dyDescent="0.25">
      <c r="A3647" s="138" t="s">
        <v>1643</v>
      </c>
      <c r="B3647" s="138" t="s">
        <v>1644</v>
      </c>
      <c r="C3647" s="138" t="s">
        <v>196</v>
      </c>
      <c r="D3647" s="138" t="s">
        <v>1534</v>
      </c>
      <c r="E3647" s="138" t="s">
        <v>1354</v>
      </c>
      <c r="F3647" s="138"/>
      <c r="G3647" s="138" t="s">
        <v>252</v>
      </c>
      <c r="H3647" s="138">
        <v>5</v>
      </c>
      <c r="I3647" s="138" t="s">
        <v>990</v>
      </c>
      <c r="J3647" s="138">
        <v>2020</v>
      </c>
      <c r="K3647" s="139">
        <v>0.9</v>
      </c>
    </row>
    <row r="3648" spans="1:11" x14ac:dyDescent="0.25">
      <c r="A3648" s="138" t="s">
        <v>1643</v>
      </c>
      <c r="B3648" s="138" t="s">
        <v>1644</v>
      </c>
      <c r="C3648" s="138" t="s">
        <v>196</v>
      </c>
      <c r="D3648" s="138" t="s">
        <v>1534</v>
      </c>
      <c r="E3648" s="138" t="s">
        <v>1354</v>
      </c>
      <c r="F3648" s="138"/>
      <c r="G3648" s="138" t="s">
        <v>252</v>
      </c>
      <c r="H3648" s="138">
        <v>5</v>
      </c>
      <c r="I3648" s="138" t="s">
        <v>990</v>
      </c>
      <c r="J3648" s="138">
        <v>2050</v>
      </c>
      <c r="K3648" s="139">
        <v>0.9</v>
      </c>
    </row>
    <row r="3649" spans="1:11" x14ac:dyDescent="0.25">
      <c r="A3649" s="138" t="s">
        <v>1643</v>
      </c>
      <c r="B3649" s="138" t="s">
        <v>1644</v>
      </c>
      <c r="C3649" s="138" t="s">
        <v>196</v>
      </c>
      <c r="D3649" s="138" t="s">
        <v>1534</v>
      </c>
      <c r="E3649" s="138" t="s">
        <v>1354</v>
      </c>
      <c r="F3649" s="138"/>
      <c r="G3649" s="138" t="s">
        <v>252</v>
      </c>
      <c r="H3649" s="138">
        <v>5</v>
      </c>
      <c r="I3649" s="138" t="s">
        <v>991</v>
      </c>
      <c r="J3649" s="138">
        <v>2020</v>
      </c>
      <c r="K3649" s="139">
        <v>1.5</v>
      </c>
    </row>
    <row r="3650" spans="1:11" x14ac:dyDescent="0.25">
      <c r="A3650" s="138" t="s">
        <v>1643</v>
      </c>
      <c r="B3650" s="138" t="s">
        <v>1644</v>
      </c>
      <c r="C3650" s="138" t="s">
        <v>196</v>
      </c>
      <c r="D3650" s="138" t="s">
        <v>1534</v>
      </c>
      <c r="E3650" s="138" t="s">
        <v>1354</v>
      </c>
      <c r="F3650" s="138"/>
      <c r="G3650" s="138" t="s">
        <v>252</v>
      </c>
      <c r="H3650" s="138">
        <v>5</v>
      </c>
      <c r="I3650" s="138" t="s">
        <v>991</v>
      </c>
      <c r="J3650" s="138">
        <v>2050</v>
      </c>
      <c r="K3650" s="139">
        <v>1.25</v>
      </c>
    </row>
    <row r="3651" spans="1:11" x14ac:dyDescent="0.25">
      <c r="A3651" s="138" t="s">
        <v>1643</v>
      </c>
      <c r="B3651" s="138" t="s">
        <v>1644</v>
      </c>
      <c r="C3651" s="138" t="s">
        <v>196</v>
      </c>
      <c r="D3651" s="138" t="s">
        <v>1534</v>
      </c>
      <c r="E3651" s="138" t="s">
        <v>1354</v>
      </c>
      <c r="F3651" s="138"/>
      <c r="G3651" s="138" t="s">
        <v>252</v>
      </c>
      <c r="H3651" s="138">
        <v>5</v>
      </c>
      <c r="I3651" s="138" t="s">
        <v>195</v>
      </c>
      <c r="J3651" s="138">
        <v>2015</v>
      </c>
      <c r="K3651" s="139" t="s">
        <v>1549</v>
      </c>
    </row>
    <row r="3652" spans="1:11" x14ac:dyDescent="0.25">
      <c r="A3652" s="138" t="s">
        <v>1643</v>
      </c>
      <c r="B3652" s="138" t="s">
        <v>1644</v>
      </c>
      <c r="C3652" s="138" t="s">
        <v>196</v>
      </c>
      <c r="D3652" s="138" t="s">
        <v>1534</v>
      </c>
      <c r="E3652" s="138" t="s">
        <v>1354</v>
      </c>
      <c r="F3652" s="138"/>
      <c r="G3652" s="138" t="s">
        <v>252</v>
      </c>
      <c r="H3652" s="138">
        <v>5</v>
      </c>
      <c r="I3652" s="138" t="s">
        <v>195</v>
      </c>
      <c r="J3652" s="138">
        <v>2020</v>
      </c>
      <c r="K3652" s="139">
        <v>0.99</v>
      </c>
    </row>
    <row r="3653" spans="1:11" x14ac:dyDescent="0.25">
      <c r="A3653" s="138" t="s">
        <v>1643</v>
      </c>
      <c r="B3653" s="138" t="s">
        <v>1644</v>
      </c>
      <c r="C3653" s="138" t="s">
        <v>196</v>
      </c>
      <c r="D3653" s="138" t="s">
        <v>1534</v>
      </c>
      <c r="E3653" s="138" t="s">
        <v>1354</v>
      </c>
      <c r="F3653" s="138"/>
      <c r="G3653" s="138" t="s">
        <v>252</v>
      </c>
      <c r="H3653" s="138">
        <v>5</v>
      </c>
      <c r="I3653" s="138" t="s">
        <v>195</v>
      </c>
      <c r="J3653" s="138">
        <v>2030</v>
      </c>
      <c r="K3653" s="139">
        <v>0.99</v>
      </c>
    </row>
    <row r="3654" spans="1:11" x14ac:dyDescent="0.25">
      <c r="A3654" s="138" t="s">
        <v>1643</v>
      </c>
      <c r="B3654" s="138" t="s">
        <v>1644</v>
      </c>
      <c r="C3654" s="138" t="s">
        <v>196</v>
      </c>
      <c r="D3654" s="138" t="s">
        <v>1534</v>
      </c>
      <c r="E3654" s="138" t="s">
        <v>1354</v>
      </c>
      <c r="F3654" s="138"/>
      <c r="G3654" s="138" t="s">
        <v>252</v>
      </c>
      <c r="H3654" s="138">
        <v>5</v>
      </c>
      <c r="I3654" s="138" t="s">
        <v>195</v>
      </c>
      <c r="J3654" s="138">
        <v>2040</v>
      </c>
      <c r="K3654" s="139">
        <v>0.99</v>
      </c>
    </row>
    <row r="3655" spans="1:11" x14ac:dyDescent="0.25">
      <c r="A3655" s="138" t="s">
        <v>1643</v>
      </c>
      <c r="B3655" s="138" t="s">
        <v>1644</v>
      </c>
      <c r="C3655" s="138" t="s">
        <v>196</v>
      </c>
      <c r="D3655" s="138" t="s">
        <v>1534</v>
      </c>
      <c r="E3655" s="138" t="s">
        <v>1354</v>
      </c>
      <c r="F3655" s="138"/>
      <c r="G3655" s="138" t="s">
        <v>252</v>
      </c>
      <c r="H3655" s="138">
        <v>5</v>
      </c>
      <c r="I3655" s="138" t="s">
        <v>195</v>
      </c>
      <c r="J3655" s="138">
        <v>2050</v>
      </c>
      <c r="K3655" s="139">
        <v>0.99</v>
      </c>
    </row>
    <row r="3656" spans="1:11" x14ac:dyDescent="0.25">
      <c r="A3656" s="138" t="s">
        <v>1643</v>
      </c>
      <c r="B3656" s="138" t="s">
        <v>1644</v>
      </c>
      <c r="C3656" s="138" t="s">
        <v>196</v>
      </c>
      <c r="D3656" s="138" t="s">
        <v>1218</v>
      </c>
      <c r="E3656" s="138" t="s">
        <v>1206</v>
      </c>
      <c r="F3656" s="138"/>
      <c r="G3656" s="138"/>
      <c r="H3656" s="138"/>
      <c r="I3656" s="138" t="s">
        <v>195</v>
      </c>
      <c r="J3656" s="138">
        <v>2015</v>
      </c>
      <c r="K3656" s="139" t="s">
        <v>1549</v>
      </c>
    </row>
    <row r="3657" spans="1:11" x14ac:dyDescent="0.25">
      <c r="A3657" s="138" t="s">
        <v>1643</v>
      </c>
      <c r="B3657" s="138" t="s">
        <v>1644</v>
      </c>
      <c r="C3657" s="138" t="s">
        <v>196</v>
      </c>
      <c r="D3657" s="138" t="s">
        <v>1218</v>
      </c>
      <c r="E3657" s="138" t="s">
        <v>1206</v>
      </c>
      <c r="F3657" s="138"/>
      <c r="G3657" s="138"/>
      <c r="H3657" s="138"/>
      <c r="I3657" s="138" t="s">
        <v>195</v>
      </c>
      <c r="J3657" s="138">
        <v>2020</v>
      </c>
      <c r="K3657" s="139">
        <v>4</v>
      </c>
    </row>
    <row r="3658" spans="1:11" x14ac:dyDescent="0.25">
      <c r="A3658" s="138" t="s">
        <v>1643</v>
      </c>
      <c r="B3658" s="138" t="s">
        <v>1644</v>
      </c>
      <c r="C3658" s="138" t="s">
        <v>196</v>
      </c>
      <c r="D3658" s="138" t="s">
        <v>1218</v>
      </c>
      <c r="E3658" s="138" t="s">
        <v>1206</v>
      </c>
      <c r="F3658" s="138"/>
      <c r="G3658" s="138"/>
      <c r="H3658" s="138"/>
      <c r="I3658" s="138" t="s">
        <v>195</v>
      </c>
      <c r="J3658" s="138">
        <v>2030</v>
      </c>
      <c r="K3658" s="139">
        <v>4</v>
      </c>
    </row>
    <row r="3659" spans="1:11" x14ac:dyDescent="0.25">
      <c r="A3659" s="138" t="s">
        <v>1643</v>
      </c>
      <c r="B3659" s="138" t="s">
        <v>1644</v>
      </c>
      <c r="C3659" s="138" t="s">
        <v>196</v>
      </c>
      <c r="D3659" s="138" t="s">
        <v>1218</v>
      </c>
      <c r="E3659" s="138" t="s">
        <v>1206</v>
      </c>
      <c r="F3659" s="138"/>
      <c r="G3659" s="138"/>
      <c r="H3659" s="138"/>
      <c r="I3659" s="138" t="s">
        <v>195</v>
      </c>
      <c r="J3659" s="138">
        <v>2040</v>
      </c>
      <c r="K3659" s="139">
        <v>0</v>
      </c>
    </row>
    <row r="3660" spans="1:11" x14ac:dyDescent="0.25">
      <c r="A3660" s="138" t="s">
        <v>1643</v>
      </c>
      <c r="B3660" s="138" t="s">
        <v>1644</v>
      </c>
      <c r="C3660" s="138" t="s">
        <v>196</v>
      </c>
      <c r="D3660" s="138" t="s">
        <v>1218</v>
      </c>
      <c r="E3660" s="138" t="s">
        <v>1206</v>
      </c>
      <c r="F3660" s="138"/>
      <c r="G3660" s="138"/>
      <c r="H3660" s="138"/>
      <c r="I3660" s="138" t="s">
        <v>195</v>
      </c>
      <c r="J3660" s="138">
        <v>2050</v>
      </c>
      <c r="K3660" s="139">
        <v>0</v>
      </c>
    </row>
    <row r="3661" spans="1:11" x14ac:dyDescent="0.25">
      <c r="A3661" s="138" t="s">
        <v>1643</v>
      </c>
      <c r="B3661" s="138" t="s">
        <v>1644</v>
      </c>
      <c r="C3661" s="138" t="s">
        <v>196</v>
      </c>
      <c r="D3661" s="138" t="s">
        <v>1646</v>
      </c>
      <c r="E3661" s="138" t="s">
        <v>1354</v>
      </c>
      <c r="F3661" s="138"/>
      <c r="G3661" s="138" t="s">
        <v>252</v>
      </c>
      <c r="H3661" s="138">
        <v>5</v>
      </c>
      <c r="I3661" s="138" t="s">
        <v>990</v>
      </c>
      <c r="J3661" s="138">
        <v>2020</v>
      </c>
      <c r="K3661" s="139">
        <v>0.9</v>
      </c>
    </row>
    <row r="3662" spans="1:11" x14ac:dyDescent="0.25">
      <c r="A3662" s="138" t="s">
        <v>1643</v>
      </c>
      <c r="B3662" s="138" t="s">
        <v>1644</v>
      </c>
      <c r="C3662" s="138" t="s">
        <v>196</v>
      </c>
      <c r="D3662" s="138" t="s">
        <v>1646</v>
      </c>
      <c r="E3662" s="138" t="s">
        <v>1354</v>
      </c>
      <c r="F3662" s="138"/>
      <c r="G3662" s="138" t="s">
        <v>252</v>
      </c>
      <c r="H3662" s="138">
        <v>5</v>
      </c>
      <c r="I3662" s="138" t="s">
        <v>990</v>
      </c>
      <c r="J3662" s="138">
        <v>2050</v>
      </c>
      <c r="K3662" s="139">
        <v>0.9</v>
      </c>
    </row>
    <row r="3663" spans="1:11" x14ac:dyDescent="0.25">
      <c r="A3663" s="138" t="s">
        <v>1643</v>
      </c>
      <c r="B3663" s="138" t="s">
        <v>1644</v>
      </c>
      <c r="C3663" s="138" t="s">
        <v>196</v>
      </c>
      <c r="D3663" s="138" t="s">
        <v>1646</v>
      </c>
      <c r="E3663" s="138" t="s">
        <v>1354</v>
      </c>
      <c r="F3663" s="138"/>
      <c r="G3663" s="138" t="s">
        <v>252</v>
      </c>
      <c r="H3663" s="138">
        <v>5</v>
      </c>
      <c r="I3663" s="138" t="s">
        <v>991</v>
      </c>
      <c r="J3663" s="138">
        <v>2020</v>
      </c>
      <c r="K3663" s="139">
        <v>1.1000000000000001</v>
      </c>
    </row>
    <row r="3664" spans="1:11" x14ac:dyDescent="0.25">
      <c r="A3664" s="138" t="s">
        <v>1643</v>
      </c>
      <c r="B3664" s="138" t="s">
        <v>1644</v>
      </c>
      <c r="C3664" s="138" t="s">
        <v>196</v>
      </c>
      <c r="D3664" s="138" t="s">
        <v>1646</v>
      </c>
      <c r="E3664" s="138" t="s">
        <v>1354</v>
      </c>
      <c r="F3664" s="138"/>
      <c r="G3664" s="138" t="s">
        <v>252</v>
      </c>
      <c r="H3664" s="138">
        <v>5</v>
      </c>
      <c r="I3664" s="138" t="s">
        <v>991</v>
      </c>
      <c r="J3664" s="138">
        <v>2050</v>
      </c>
      <c r="K3664" s="139">
        <v>1.1000000000000001</v>
      </c>
    </row>
    <row r="3665" spans="1:11" x14ac:dyDescent="0.25">
      <c r="A3665" s="138" t="s">
        <v>1643</v>
      </c>
      <c r="B3665" s="138" t="s">
        <v>1644</v>
      </c>
      <c r="C3665" s="138" t="s">
        <v>196</v>
      </c>
      <c r="D3665" s="138" t="s">
        <v>1646</v>
      </c>
      <c r="E3665" s="138" t="s">
        <v>1354</v>
      </c>
      <c r="F3665" s="138"/>
      <c r="G3665" s="138" t="s">
        <v>252</v>
      </c>
      <c r="H3665" s="138">
        <v>5</v>
      </c>
      <c r="I3665" s="138" t="s">
        <v>195</v>
      </c>
      <c r="J3665" s="138">
        <v>2015</v>
      </c>
      <c r="K3665" s="139" t="s">
        <v>1549</v>
      </c>
    </row>
    <row r="3666" spans="1:11" x14ac:dyDescent="0.25">
      <c r="A3666" s="138" t="s">
        <v>1643</v>
      </c>
      <c r="B3666" s="138" t="s">
        <v>1644</v>
      </c>
      <c r="C3666" s="138" t="s">
        <v>196</v>
      </c>
      <c r="D3666" s="138" t="s">
        <v>1646</v>
      </c>
      <c r="E3666" s="138" t="s">
        <v>1354</v>
      </c>
      <c r="F3666" s="138"/>
      <c r="G3666" s="138" t="s">
        <v>252</v>
      </c>
      <c r="H3666" s="138">
        <v>5</v>
      </c>
      <c r="I3666" s="138" t="s">
        <v>195</v>
      </c>
      <c r="J3666" s="138">
        <v>2020</v>
      </c>
      <c r="K3666" s="139">
        <v>0.38</v>
      </c>
    </row>
    <row r="3667" spans="1:11" x14ac:dyDescent="0.25">
      <c r="A3667" s="138" t="s">
        <v>1643</v>
      </c>
      <c r="B3667" s="138" t="s">
        <v>1644</v>
      </c>
      <c r="C3667" s="138" t="s">
        <v>196</v>
      </c>
      <c r="D3667" s="138" t="s">
        <v>1646</v>
      </c>
      <c r="E3667" s="138" t="s">
        <v>1354</v>
      </c>
      <c r="F3667" s="138"/>
      <c r="G3667" s="138" t="s">
        <v>252</v>
      </c>
      <c r="H3667" s="138">
        <v>5</v>
      </c>
      <c r="I3667" s="138" t="s">
        <v>195</v>
      </c>
      <c r="J3667" s="138">
        <v>2030</v>
      </c>
      <c r="K3667" s="139">
        <v>0.39</v>
      </c>
    </row>
    <row r="3668" spans="1:11" x14ac:dyDescent="0.25">
      <c r="A3668" s="138" t="s">
        <v>1643</v>
      </c>
      <c r="B3668" s="138" t="s">
        <v>1644</v>
      </c>
      <c r="C3668" s="138" t="s">
        <v>196</v>
      </c>
      <c r="D3668" s="138" t="s">
        <v>1646</v>
      </c>
      <c r="E3668" s="138" t="s">
        <v>1354</v>
      </c>
      <c r="F3668" s="138"/>
      <c r="G3668" s="138" t="s">
        <v>252</v>
      </c>
      <c r="H3668" s="138">
        <v>5</v>
      </c>
      <c r="I3668" s="138" t="s">
        <v>195</v>
      </c>
      <c r="J3668" s="138">
        <v>2040</v>
      </c>
      <c r="K3668" s="139">
        <v>0.4</v>
      </c>
    </row>
    <row r="3669" spans="1:11" x14ac:dyDescent="0.25">
      <c r="A3669" s="138" t="s">
        <v>1643</v>
      </c>
      <c r="B3669" s="138" t="s">
        <v>1644</v>
      </c>
      <c r="C3669" s="138" t="s">
        <v>196</v>
      </c>
      <c r="D3669" s="138" t="s">
        <v>1646</v>
      </c>
      <c r="E3669" s="138" t="s">
        <v>1354</v>
      </c>
      <c r="F3669" s="138"/>
      <c r="G3669" s="138" t="s">
        <v>252</v>
      </c>
      <c r="H3669" s="138">
        <v>5</v>
      </c>
      <c r="I3669" s="138" t="s">
        <v>195</v>
      </c>
      <c r="J3669" s="138">
        <v>2050</v>
      </c>
      <c r="K3669" s="139">
        <v>0.41</v>
      </c>
    </row>
    <row r="3670" spans="1:11" x14ac:dyDescent="0.25">
      <c r="A3670" s="138" t="s">
        <v>1643</v>
      </c>
      <c r="B3670" s="138" t="s">
        <v>1644</v>
      </c>
      <c r="C3670" s="138" t="s">
        <v>196</v>
      </c>
      <c r="D3670" s="138" t="s">
        <v>1647</v>
      </c>
      <c r="E3670" s="138"/>
      <c r="F3670" s="138"/>
      <c r="G3670" s="138"/>
      <c r="H3670" s="138"/>
      <c r="I3670" s="138" t="s">
        <v>195</v>
      </c>
      <c r="J3670" s="138">
        <v>2040</v>
      </c>
      <c r="K3670" s="139" t="s">
        <v>8</v>
      </c>
    </row>
    <row r="3671" spans="1:11" x14ac:dyDescent="0.25">
      <c r="A3671" s="138" t="s">
        <v>1643</v>
      </c>
      <c r="B3671" s="138" t="s">
        <v>1644</v>
      </c>
      <c r="C3671" s="138" t="s">
        <v>196</v>
      </c>
      <c r="D3671" s="138" t="s">
        <v>355</v>
      </c>
      <c r="E3671" s="138" t="s">
        <v>1295</v>
      </c>
      <c r="F3671" s="138"/>
      <c r="G3671" s="138"/>
      <c r="H3671" s="138">
        <v>5</v>
      </c>
      <c r="I3671" s="138" t="s">
        <v>195</v>
      </c>
      <c r="J3671" s="138">
        <v>2015</v>
      </c>
      <c r="K3671" s="139" t="s">
        <v>1549</v>
      </c>
    </row>
    <row r="3672" spans="1:11" x14ac:dyDescent="0.25">
      <c r="A3672" s="138" t="s">
        <v>1643</v>
      </c>
      <c r="B3672" s="138" t="s">
        <v>1644</v>
      </c>
      <c r="C3672" s="138" t="s">
        <v>196</v>
      </c>
      <c r="D3672" s="138" t="s">
        <v>355</v>
      </c>
      <c r="E3672" s="138" t="s">
        <v>1295</v>
      </c>
      <c r="F3672" s="138"/>
      <c r="G3672" s="138"/>
      <c r="H3672" s="138">
        <v>5</v>
      </c>
      <c r="I3672" s="138" t="s">
        <v>195</v>
      </c>
      <c r="J3672" s="138">
        <v>2020</v>
      </c>
      <c r="K3672" s="139">
        <v>2</v>
      </c>
    </row>
    <row r="3673" spans="1:11" x14ac:dyDescent="0.25">
      <c r="A3673" s="138" t="s">
        <v>1643</v>
      </c>
      <c r="B3673" s="138" t="s">
        <v>1644</v>
      </c>
      <c r="C3673" s="138" t="s">
        <v>196</v>
      </c>
      <c r="D3673" s="138" t="s">
        <v>355</v>
      </c>
      <c r="E3673" s="138" t="s">
        <v>1295</v>
      </c>
      <c r="F3673" s="138"/>
      <c r="G3673" s="138"/>
      <c r="H3673" s="138">
        <v>5</v>
      </c>
      <c r="I3673" s="138" t="s">
        <v>195</v>
      </c>
      <c r="J3673" s="138">
        <v>2030</v>
      </c>
      <c r="K3673" s="139">
        <v>3</v>
      </c>
    </row>
    <row r="3674" spans="1:11" x14ac:dyDescent="0.25">
      <c r="A3674" s="138" t="s">
        <v>1643</v>
      </c>
      <c r="B3674" s="138" t="s">
        <v>1644</v>
      </c>
      <c r="C3674" s="138" t="s">
        <v>196</v>
      </c>
      <c r="D3674" s="138" t="s">
        <v>355</v>
      </c>
      <c r="E3674" s="138" t="s">
        <v>1295</v>
      </c>
      <c r="F3674" s="138"/>
      <c r="G3674" s="138"/>
      <c r="H3674" s="138">
        <v>5</v>
      </c>
      <c r="I3674" s="138" t="s">
        <v>195</v>
      </c>
      <c r="J3674" s="138">
        <v>2040</v>
      </c>
      <c r="K3674" s="139">
        <v>4</v>
      </c>
    </row>
    <row r="3675" spans="1:11" x14ac:dyDescent="0.25">
      <c r="A3675" s="138" t="s">
        <v>1643</v>
      </c>
      <c r="B3675" s="138" t="s">
        <v>1644</v>
      </c>
      <c r="C3675" s="138" t="s">
        <v>196</v>
      </c>
      <c r="D3675" s="138" t="s">
        <v>355</v>
      </c>
      <c r="E3675" s="138" t="s">
        <v>1295</v>
      </c>
      <c r="F3675" s="138"/>
      <c r="G3675" s="138"/>
      <c r="H3675" s="138">
        <v>5</v>
      </c>
      <c r="I3675" s="138" t="s">
        <v>195</v>
      </c>
      <c r="J3675" s="138">
        <v>2050</v>
      </c>
      <c r="K3675" s="139">
        <v>5</v>
      </c>
    </row>
    <row r="3676" spans="1:11" x14ac:dyDescent="0.25">
      <c r="A3676" s="138" t="s">
        <v>1643</v>
      </c>
      <c r="B3676" s="138" t="s">
        <v>1644</v>
      </c>
      <c r="C3676" s="138" t="s">
        <v>196</v>
      </c>
      <c r="D3676" s="138" t="s">
        <v>216</v>
      </c>
      <c r="E3676" s="138" t="s">
        <v>203</v>
      </c>
      <c r="F3676" s="138"/>
      <c r="G3676" s="138" t="s">
        <v>317</v>
      </c>
      <c r="H3676" s="138"/>
      <c r="I3676" s="138" t="s">
        <v>195</v>
      </c>
      <c r="J3676" s="138">
        <v>2015</v>
      </c>
      <c r="K3676" s="139" t="s">
        <v>1549</v>
      </c>
    </row>
    <row r="3677" spans="1:11" x14ac:dyDescent="0.25">
      <c r="A3677" s="138" t="s">
        <v>1643</v>
      </c>
      <c r="B3677" s="138" t="s">
        <v>1644</v>
      </c>
      <c r="C3677" s="138" t="s">
        <v>196</v>
      </c>
      <c r="D3677" s="138" t="s">
        <v>216</v>
      </c>
      <c r="E3677" s="138" t="s">
        <v>203</v>
      </c>
      <c r="F3677" s="138"/>
      <c r="G3677" s="138" t="s">
        <v>317</v>
      </c>
      <c r="H3677" s="138"/>
      <c r="I3677" s="138" t="s">
        <v>195</v>
      </c>
      <c r="J3677" s="138">
        <v>2020</v>
      </c>
      <c r="K3677" s="139">
        <v>20</v>
      </c>
    </row>
    <row r="3678" spans="1:11" x14ac:dyDescent="0.25">
      <c r="A3678" s="138" t="s">
        <v>1643</v>
      </c>
      <c r="B3678" s="138" t="s">
        <v>1644</v>
      </c>
      <c r="C3678" s="138" t="s">
        <v>196</v>
      </c>
      <c r="D3678" s="138" t="s">
        <v>216</v>
      </c>
      <c r="E3678" s="138" t="s">
        <v>203</v>
      </c>
      <c r="F3678" s="138"/>
      <c r="G3678" s="138" t="s">
        <v>317</v>
      </c>
      <c r="H3678" s="138"/>
      <c r="I3678" s="138" t="s">
        <v>195</v>
      </c>
      <c r="J3678" s="138">
        <v>2030</v>
      </c>
      <c r="K3678" s="139">
        <v>20</v>
      </c>
    </row>
    <row r="3679" spans="1:11" x14ac:dyDescent="0.25">
      <c r="A3679" s="138" t="s">
        <v>1643</v>
      </c>
      <c r="B3679" s="138" t="s">
        <v>1644</v>
      </c>
      <c r="C3679" s="138" t="s">
        <v>196</v>
      </c>
      <c r="D3679" s="138" t="s">
        <v>216</v>
      </c>
      <c r="E3679" s="138" t="s">
        <v>203</v>
      </c>
      <c r="F3679" s="138"/>
      <c r="G3679" s="138" t="s">
        <v>317</v>
      </c>
      <c r="H3679" s="138"/>
      <c r="I3679" s="138" t="s">
        <v>195</v>
      </c>
      <c r="J3679" s="138">
        <v>2040</v>
      </c>
      <c r="K3679" s="139">
        <v>20</v>
      </c>
    </row>
    <row r="3680" spans="1:11" x14ac:dyDescent="0.25">
      <c r="A3680" s="138" t="s">
        <v>1643</v>
      </c>
      <c r="B3680" s="138" t="s">
        <v>1644</v>
      </c>
      <c r="C3680" s="138" t="s">
        <v>196</v>
      </c>
      <c r="D3680" s="138" t="s">
        <v>216</v>
      </c>
      <c r="E3680" s="138" t="s">
        <v>203</v>
      </c>
      <c r="F3680" s="138"/>
      <c r="G3680" s="138" t="s">
        <v>317</v>
      </c>
      <c r="H3680" s="138"/>
      <c r="I3680" s="138" t="s">
        <v>195</v>
      </c>
      <c r="J3680" s="138">
        <v>2050</v>
      </c>
      <c r="K3680" s="139">
        <v>20</v>
      </c>
    </row>
    <row r="3681" spans="1:11" x14ac:dyDescent="0.25">
      <c r="A3681" s="138" t="s">
        <v>1643</v>
      </c>
      <c r="B3681" s="138" t="s">
        <v>1644</v>
      </c>
      <c r="C3681" s="138" t="s">
        <v>196</v>
      </c>
      <c r="D3681" s="138" t="s">
        <v>1552</v>
      </c>
      <c r="E3681" s="138" t="s">
        <v>1360</v>
      </c>
      <c r="F3681" s="138"/>
      <c r="G3681" s="138" t="s">
        <v>1361</v>
      </c>
      <c r="H3681" s="138" t="s">
        <v>970</v>
      </c>
      <c r="I3681" s="138" t="s">
        <v>990</v>
      </c>
      <c r="J3681" s="138">
        <v>2020</v>
      </c>
      <c r="K3681" s="139">
        <v>0.5</v>
      </c>
    </row>
    <row r="3682" spans="1:11" x14ac:dyDescent="0.25">
      <c r="A3682" s="138" t="s">
        <v>1643</v>
      </c>
      <c r="B3682" s="138" t="s">
        <v>1644</v>
      </c>
      <c r="C3682" s="138" t="s">
        <v>196</v>
      </c>
      <c r="D3682" s="138" t="s">
        <v>1552</v>
      </c>
      <c r="E3682" s="138" t="s">
        <v>1360</v>
      </c>
      <c r="F3682" s="138"/>
      <c r="G3682" s="138" t="s">
        <v>1361</v>
      </c>
      <c r="H3682" s="138" t="s">
        <v>970</v>
      </c>
      <c r="I3682" s="138" t="s">
        <v>990</v>
      </c>
      <c r="J3682" s="138">
        <v>2050</v>
      </c>
      <c r="K3682" s="139">
        <v>0.75</v>
      </c>
    </row>
    <row r="3683" spans="1:11" x14ac:dyDescent="0.25">
      <c r="A3683" s="138" t="s">
        <v>1643</v>
      </c>
      <c r="B3683" s="138" t="s">
        <v>1644</v>
      </c>
      <c r="C3683" s="138" t="s">
        <v>196</v>
      </c>
      <c r="D3683" s="138" t="s">
        <v>1552</v>
      </c>
      <c r="E3683" s="138" t="s">
        <v>1360</v>
      </c>
      <c r="F3683" s="138"/>
      <c r="G3683" s="138" t="s">
        <v>1361</v>
      </c>
      <c r="H3683" s="138" t="s">
        <v>970</v>
      </c>
      <c r="I3683" s="138" t="s">
        <v>991</v>
      </c>
      <c r="J3683" s="138">
        <v>2020</v>
      </c>
      <c r="K3683" s="139">
        <v>1.25</v>
      </c>
    </row>
    <row r="3684" spans="1:11" x14ac:dyDescent="0.25">
      <c r="A3684" s="138" t="s">
        <v>1643</v>
      </c>
      <c r="B3684" s="138" t="s">
        <v>1644</v>
      </c>
      <c r="C3684" s="138" t="s">
        <v>196</v>
      </c>
      <c r="D3684" s="138" t="s">
        <v>1552</v>
      </c>
      <c r="E3684" s="138" t="s">
        <v>1360</v>
      </c>
      <c r="F3684" s="138"/>
      <c r="G3684" s="138" t="s">
        <v>1361</v>
      </c>
      <c r="H3684" s="138" t="s">
        <v>970</v>
      </c>
      <c r="I3684" s="138" t="s">
        <v>991</v>
      </c>
      <c r="J3684" s="138">
        <v>2050</v>
      </c>
      <c r="K3684" s="139">
        <v>1.25</v>
      </c>
    </row>
    <row r="3685" spans="1:11" x14ac:dyDescent="0.25">
      <c r="A3685" s="138" t="s">
        <v>1643</v>
      </c>
      <c r="B3685" s="138" t="s">
        <v>1644</v>
      </c>
      <c r="C3685" s="138" t="s">
        <v>196</v>
      </c>
      <c r="D3685" s="138" t="s">
        <v>1552</v>
      </c>
      <c r="E3685" s="138" t="s">
        <v>1360</v>
      </c>
      <c r="F3685" s="138"/>
      <c r="G3685" s="138" t="s">
        <v>1361</v>
      </c>
      <c r="H3685" s="138" t="s">
        <v>970</v>
      </c>
      <c r="I3685" s="138" t="s">
        <v>195</v>
      </c>
      <c r="J3685" s="138">
        <v>2015</v>
      </c>
      <c r="K3685" s="139" t="s">
        <v>1549</v>
      </c>
    </row>
    <row r="3686" spans="1:11" x14ac:dyDescent="0.25">
      <c r="A3686" s="138" t="s">
        <v>1643</v>
      </c>
      <c r="B3686" s="138" t="s">
        <v>1644</v>
      </c>
      <c r="C3686" s="138" t="s">
        <v>196</v>
      </c>
      <c r="D3686" s="138" t="s">
        <v>1552</v>
      </c>
      <c r="E3686" s="138" t="s">
        <v>1360</v>
      </c>
      <c r="F3686" s="138"/>
      <c r="G3686" s="138" t="s">
        <v>1361</v>
      </c>
      <c r="H3686" s="138" t="s">
        <v>970</v>
      </c>
      <c r="I3686" s="138" t="s">
        <v>195</v>
      </c>
      <c r="J3686" s="138">
        <v>2020</v>
      </c>
      <c r="K3686" s="139">
        <v>40</v>
      </c>
    </row>
    <row r="3687" spans="1:11" x14ac:dyDescent="0.25">
      <c r="A3687" s="138" t="s">
        <v>1643</v>
      </c>
      <c r="B3687" s="138" t="s">
        <v>1644</v>
      </c>
      <c r="C3687" s="138" t="s">
        <v>196</v>
      </c>
      <c r="D3687" s="138" t="s">
        <v>1552</v>
      </c>
      <c r="E3687" s="138" t="s">
        <v>1360</v>
      </c>
      <c r="F3687" s="138"/>
      <c r="G3687" s="138" t="s">
        <v>1361</v>
      </c>
      <c r="H3687" s="138" t="s">
        <v>970</v>
      </c>
      <c r="I3687" s="138" t="s">
        <v>195</v>
      </c>
      <c r="J3687" s="138">
        <v>2030</v>
      </c>
      <c r="K3687" s="139">
        <v>80</v>
      </c>
    </row>
    <row r="3688" spans="1:11" x14ac:dyDescent="0.25">
      <c r="A3688" s="138" t="s">
        <v>1643</v>
      </c>
      <c r="B3688" s="138" t="s">
        <v>1644</v>
      </c>
      <c r="C3688" s="138" t="s">
        <v>196</v>
      </c>
      <c r="D3688" s="138" t="s">
        <v>1552</v>
      </c>
      <c r="E3688" s="138" t="s">
        <v>1360</v>
      </c>
      <c r="F3688" s="138"/>
      <c r="G3688" s="138" t="s">
        <v>1361</v>
      </c>
      <c r="H3688" s="138" t="s">
        <v>970</v>
      </c>
      <c r="I3688" s="138" t="s">
        <v>195</v>
      </c>
      <c r="J3688" s="138">
        <v>2040</v>
      </c>
      <c r="K3688" s="139">
        <v>120</v>
      </c>
    </row>
    <row r="3689" spans="1:11" x14ac:dyDescent="0.25">
      <c r="A3689" s="138" t="s">
        <v>1643</v>
      </c>
      <c r="B3689" s="138" t="s">
        <v>1644</v>
      </c>
      <c r="C3689" s="138" t="s">
        <v>196</v>
      </c>
      <c r="D3689" s="138" t="s">
        <v>1552</v>
      </c>
      <c r="E3689" s="138" t="s">
        <v>1360</v>
      </c>
      <c r="F3689" s="138"/>
      <c r="G3689" s="138" t="s">
        <v>1361</v>
      </c>
      <c r="H3689" s="138" t="s">
        <v>970</v>
      </c>
      <c r="I3689" s="138" t="s">
        <v>195</v>
      </c>
      <c r="J3689" s="138">
        <v>2050</v>
      </c>
      <c r="K3689" s="139">
        <v>160</v>
      </c>
    </row>
    <row r="3690" spans="1:11" x14ac:dyDescent="0.25">
      <c r="A3690" s="138" t="s">
        <v>1643</v>
      </c>
      <c r="B3690" s="138" t="s">
        <v>1644</v>
      </c>
      <c r="C3690" s="138" t="s">
        <v>196</v>
      </c>
      <c r="D3690" s="138" t="s">
        <v>1553</v>
      </c>
      <c r="E3690" s="138" t="s">
        <v>1222</v>
      </c>
      <c r="F3690" s="138"/>
      <c r="G3690" s="138" t="s">
        <v>1364</v>
      </c>
      <c r="H3690" s="138" t="s">
        <v>970</v>
      </c>
      <c r="I3690" s="138" t="s">
        <v>990</v>
      </c>
      <c r="J3690" s="138">
        <v>2020</v>
      </c>
      <c r="K3690" s="139">
        <v>0.5</v>
      </c>
    </row>
    <row r="3691" spans="1:11" x14ac:dyDescent="0.25">
      <c r="A3691" s="138" t="s">
        <v>1643</v>
      </c>
      <c r="B3691" s="138" t="s">
        <v>1644</v>
      </c>
      <c r="C3691" s="138" t="s">
        <v>196</v>
      </c>
      <c r="D3691" s="138" t="s">
        <v>1553</v>
      </c>
      <c r="E3691" s="138" t="s">
        <v>1222</v>
      </c>
      <c r="F3691" s="138"/>
      <c r="G3691" s="138" t="s">
        <v>1364</v>
      </c>
      <c r="H3691" s="138" t="s">
        <v>970</v>
      </c>
      <c r="I3691" s="138" t="s">
        <v>990</v>
      </c>
      <c r="J3691" s="138">
        <v>2050</v>
      </c>
      <c r="K3691" s="139">
        <v>0.75</v>
      </c>
    </row>
    <row r="3692" spans="1:11" x14ac:dyDescent="0.25">
      <c r="A3692" s="138" t="s">
        <v>1643</v>
      </c>
      <c r="B3692" s="138" t="s">
        <v>1644</v>
      </c>
      <c r="C3692" s="138" t="s">
        <v>196</v>
      </c>
      <c r="D3692" s="138" t="s">
        <v>1553</v>
      </c>
      <c r="E3692" s="138" t="s">
        <v>1222</v>
      </c>
      <c r="F3692" s="138"/>
      <c r="G3692" s="138" t="s">
        <v>1364</v>
      </c>
      <c r="H3692" s="138" t="s">
        <v>970</v>
      </c>
      <c r="I3692" s="138" t="s">
        <v>991</v>
      </c>
      <c r="J3692" s="138">
        <v>2020</v>
      </c>
      <c r="K3692" s="139">
        <v>1.25</v>
      </c>
    </row>
    <row r="3693" spans="1:11" x14ac:dyDescent="0.25">
      <c r="A3693" s="138" t="s">
        <v>1643</v>
      </c>
      <c r="B3693" s="138" t="s">
        <v>1644</v>
      </c>
      <c r="C3693" s="138" t="s">
        <v>196</v>
      </c>
      <c r="D3693" s="138" t="s">
        <v>1553</v>
      </c>
      <c r="E3693" s="138" t="s">
        <v>1222</v>
      </c>
      <c r="F3693" s="138"/>
      <c r="G3693" s="138" t="s">
        <v>1364</v>
      </c>
      <c r="H3693" s="138" t="s">
        <v>970</v>
      </c>
      <c r="I3693" s="138" t="s">
        <v>991</v>
      </c>
      <c r="J3693" s="138">
        <v>2050</v>
      </c>
      <c r="K3693" s="139">
        <v>1.25</v>
      </c>
    </row>
    <row r="3694" spans="1:11" x14ac:dyDescent="0.25">
      <c r="A3694" s="138" t="s">
        <v>1643</v>
      </c>
      <c r="B3694" s="138" t="s">
        <v>1644</v>
      </c>
      <c r="C3694" s="138" t="s">
        <v>196</v>
      </c>
      <c r="D3694" s="138" t="s">
        <v>1553</v>
      </c>
      <c r="E3694" s="138" t="s">
        <v>1222</v>
      </c>
      <c r="F3694" s="138"/>
      <c r="G3694" s="138" t="s">
        <v>1364</v>
      </c>
      <c r="H3694" s="138" t="s">
        <v>970</v>
      </c>
      <c r="I3694" s="138" t="s">
        <v>195</v>
      </c>
      <c r="J3694" s="138">
        <v>2015</v>
      </c>
      <c r="K3694" s="139" t="s">
        <v>1549</v>
      </c>
    </row>
    <row r="3695" spans="1:11" x14ac:dyDescent="0.25">
      <c r="A3695" s="138" t="s">
        <v>1643</v>
      </c>
      <c r="B3695" s="138" t="s">
        <v>1644</v>
      </c>
      <c r="C3695" s="138" t="s">
        <v>196</v>
      </c>
      <c r="D3695" s="138" t="s">
        <v>1553</v>
      </c>
      <c r="E3695" s="138" t="s">
        <v>1222</v>
      </c>
      <c r="F3695" s="138"/>
      <c r="G3695" s="138" t="s">
        <v>1364</v>
      </c>
      <c r="H3695" s="138" t="s">
        <v>970</v>
      </c>
      <c r="I3695" s="138" t="s">
        <v>195</v>
      </c>
      <c r="J3695" s="138">
        <v>2020</v>
      </c>
      <c r="K3695" s="139">
        <v>56.878761904761902</v>
      </c>
    </row>
    <row r="3696" spans="1:11" x14ac:dyDescent="0.25">
      <c r="A3696" s="138" t="s">
        <v>1643</v>
      </c>
      <c r="B3696" s="138" t="s">
        <v>1644</v>
      </c>
      <c r="C3696" s="138" t="s">
        <v>196</v>
      </c>
      <c r="D3696" s="138" t="s">
        <v>1553</v>
      </c>
      <c r="E3696" s="138" t="s">
        <v>1222</v>
      </c>
      <c r="F3696" s="138"/>
      <c r="G3696" s="138" t="s">
        <v>1364</v>
      </c>
      <c r="H3696" s="138" t="s">
        <v>970</v>
      </c>
      <c r="I3696" s="138" t="s">
        <v>195</v>
      </c>
      <c r="J3696" s="138">
        <v>2030</v>
      </c>
      <c r="K3696" s="139">
        <v>113.7575238095238</v>
      </c>
    </row>
    <row r="3697" spans="1:11" x14ac:dyDescent="0.25">
      <c r="A3697" s="138" t="s">
        <v>1643</v>
      </c>
      <c r="B3697" s="138" t="s">
        <v>1644</v>
      </c>
      <c r="C3697" s="138" t="s">
        <v>196</v>
      </c>
      <c r="D3697" s="138" t="s">
        <v>1553</v>
      </c>
      <c r="E3697" s="138" t="s">
        <v>1222</v>
      </c>
      <c r="F3697" s="138"/>
      <c r="G3697" s="138" t="s">
        <v>1364</v>
      </c>
      <c r="H3697" s="138" t="s">
        <v>970</v>
      </c>
      <c r="I3697" s="138" t="s">
        <v>195</v>
      </c>
      <c r="J3697" s="138">
        <v>2040</v>
      </c>
      <c r="K3697" s="139">
        <v>170.63628571428569</v>
      </c>
    </row>
    <row r="3698" spans="1:11" x14ac:dyDescent="0.25">
      <c r="A3698" s="138" t="s">
        <v>1643</v>
      </c>
      <c r="B3698" s="138" t="s">
        <v>1644</v>
      </c>
      <c r="C3698" s="138" t="s">
        <v>196</v>
      </c>
      <c r="D3698" s="138" t="s">
        <v>1553</v>
      </c>
      <c r="E3698" s="138" t="s">
        <v>1222</v>
      </c>
      <c r="F3698" s="138"/>
      <c r="G3698" s="138" t="s">
        <v>1364</v>
      </c>
      <c r="H3698" s="138" t="s">
        <v>970</v>
      </c>
      <c r="I3698" s="138" t="s">
        <v>195</v>
      </c>
      <c r="J3698" s="138">
        <v>2050</v>
      </c>
      <c r="K3698" s="139">
        <v>227.51504761904761</v>
      </c>
    </row>
    <row r="3699" spans="1:11" x14ac:dyDescent="0.25">
      <c r="A3699" s="138" t="s">
        <v>1643</v>
      </c>
      <c r="B3699" s="138" t="s">
        <v>1644</v>
      </c>
      <c r="C3699" s="138" t="s">
        <v>234</v>
      </c>
      <c r="D3699" s="138" t="s">
        <v>1365</v>
      </c>
      <c r="E3699" s="138" t="s">
        <v>1206</v>
      </c>
      <c r="F3699" s="138"/>
      <c r="G3699" s="138"/>
      <c r="H3699" s="138"/>
      <c r="I3699" s="138" t="s">
        <v>195</v>
      </c>
      <c r="J3699" s="138">
        <v>2015</v>
      </c>
      <c r="K3699" s="139" t="s">
        <v>1549</v>
      </c>
    </row>
    <row r="3700" spans="1:11" x14ac:dyDescent="0.25">
      <c r="A3700" s="138" t="s">
        <v>1643</v>
      </c>
      <c r="B3700" s="138" t="s">
        <v>1644</v>
      </c>
      <c r="C3700" s="138" t="s">
        <v>234</v>
      </c>
      <c r="D3700" s="138" t="s">
        <v>1365</v>
      </c>
      <c r="E3700" s="138" t="s">
        <v>1206</v>
      </c>
      <c r="F3700" s="138"/>
      <c r="G3700" s="138"/>
      <c r="H3700" s="138"/>
      <c r="I3700" s="138" t="s">
        <v>195</v>
      </c>
      <c r="J3700" s="138">
        <v>2020</v>
      </c>
      <c r="K3700" s="139">
        <v>75</v>
      </c>
    </row>
    <row r="3701" spans="1:11" x14ac:dyDescent="0.25">
      <c r="A3701" s="138" t="s">
        <v>1643</v>
      </c>
      <c r="B3701" s="138" t="s">
        <v>1644</v>
      </c>
      <c r="C3701" s="138" t="s">
        <v>234</v>
      </c>
      <c r="D3701" s="138" t="s">
        <v>1365</v>
      </c>
      <c r="E3701" s="138" t="s">
        <v>1206</v>
      </c>
      <c r="F3701" s="138"/>
      <c r="G3701" s="138"/>
      <c r="H3701" s="138"/>
      <c r="I3701" s="138" t="s">
        <v>195</v>
      </c>
      <c r="J3701" s="138">
        <v>2030</v>
      </c>
      <c r="K3701" s="139">
        <v>75</v>
      </c>
    </row>
    <row r="3702" spans="1:11" x14ac:dyDescent="0.25">
      <c r="A3702" s="138" t="s">
        <v>1643</v>
      </c>
      <c r="B3702" s="138" t="s">
        <v>1644</v>
      </c>
      <c r="C3702" s="138" t="s">
        <v>234</v>
      </c>
      <c r="D3702" s="138" t="s">
        <v>1365</v>
      </c>
      <c r="E3702" s="138" t="s">
        <v>1206</v>
      </c>
      <c r="F3702" s="138"/>
      <c r="G3702" s="138"/>
      <c r="H3702" s="138"/>
      <c r="I3702" s="138" t="s">
        <v>195</v>
      </c>
      <c r="J3702" s="138">
        <v>2040</v>
      </c>
      <c r="K3702" s="139">
        <v>75</v>
      </c>
    </row>
    <row r="3703" spans="1:11" x14ac:dyDescent="0.25">
      <c r="A3703" s="138" t="s">
        <v>1643</v>
      </c>
      <c r="B3703" s="138" t="s">
        <v>1644</v>
      </c>
      <c r="C3703" s="138" t="s">
        <v>234</v>
      </c>
      <c r="D3703" s="138" t="s">
        <v>1365</v>
      </c>
      <c r="E3703" s="138" t="s">
        <v>1206</v>
      </c>
      <c r="F3703" s="138"/>
      <c r="G3703" s="138"/>
      <c r="H3703" s="138"/>
      <c r="I3703" s="138" t="s">
        <v>195</v>
      </c>
      <c r="J3703" s="138">
        <v>2050</v>
      </c>
      <c r="K3703" s="139">
        <v>75</v>
      </c>
    </row>
    <row r="3704" spans="1:11" x14ac:dyDescent="0.25">
      <c r="A3704" s="138" t="s">
        <v>1643</v>
      </c>
      <c r="B3704" s="138" t="s">
        <v>1644</v>
      </c>
      <c r="C3704" s="138" t="s">
        <v>234</v>
      </c>
      <c r="D3704" s="138" t="s">
        <v>1366</v>
      </c>
      <c r="E3704" s="138" t="s">
        <v>1206</v>
      </c>
      <c r="F3704" s="138"/>
      <c r="G3704" s="138"/>
      <c r="H3704" s="138"/>
      <c r="I3704" s="138" t="s">
        <v>195</v>
      </c>
      <c r="J3704" s="138">
        <v>2015</v>
      </c>
      <c r="K3704" s="139" t="s">
        <v>1549</v>
      </c>
    </row>
    <row r="3705" spans="1:11" x14ac:dyDescent="0.25">
      <c r="A3705" s="138" t="s">
        <v>1643</v>
      </c>
      <c r="B3705" s="138" t="s">
        <v>1644</v>
      </c>
      <c r="C3705" s="138" t="s">
        <v>234</v>
      </c>
      <c r="D3705" s="138" t="s">
        <v>1366</v>
      </c>
      <c r="E3705" s="138" t="s">
        <v>1206</v>
      </c>
      <c r="F3705" s="138"/>
      <c r="G3705" s="138"/>
      <c r="H3705" s="138"/>
      <c r="I3705" s="138" t="s">
        <v>195</v>
      </c>
      <c r="J3705" s="138">
        <v>2020</v>
      </c>
      <c r="K3705" s="139">
        <v>25</v>
      </c>
    </row>
    <row r="3706" spans="1:11" x14ac:dyDescent="0.25">
      <c r="A3706" s="138" t="s">
        <v>1643</v>
      </c>
      <c r="B3706" s="138" t="s">
        <v>1644</v>
      </c>
      <c r="C3706" s="138" t="s">
        <v>234</v>
      </c>
      <c r="D3706" s="138" t="s">
        <v>1366</v>
      </c>
      <c r="E3706" s="138" t="s">
        <v>1206</v>
      </c>
      <c r="F3706" s="138"/>
      <c r="G3706" s="138"/>
      <c r="H3706" s="138"/>
      <c r="I3706" s="138" t="s">
        <v>195</v>
      </c>
      <c r="J3706" s="138">
        <v>2030</v>
      </c>
      <c r="K3706" s="139">
        <v>25</v>
      </c>
    </row>
    <row r="3707" spans="1:11" x14ac:dyDescent="0.25">
      <c r="A3707" s="138" t="s">
        <v>1643</v>
      </c>
      <c r="B3707" s="138" t="s">
        <v>1644</v>
      </c>
      <c r="C3707" s="138" t="s">
        <v>234</v>
      </c>
      <c r="D3707" s="138" t="s">
        <v>1366</v>
      </c>
      <c r="E3707" s="138" t="s">
        <v>1206</v>
      </c>
      <c r="F3707" s="138"/>
      <c r="G3707" s="138"/>
      <c r="H3707" s="138"/>
      <c r="I3707" s="138" t="s">
        <v>195</v>
      </c>
      <c r="J3707" s="138">
        <v>2040</v>
      </c>
      <c r="K3707" s="139">
        <v>25</v>
      </c>
    </row>
    <row r="3708" spans="1:11" x14ac:dyDescent="0.25">
      <c r="A3708" s="138" t="s">
        <v>1643</v>
      </c>
      <c r="B3708" s="138" t="s">
        <v>1644</v>
      </c>
      <c r="C3708" s="138" t="s">
        <v>234</v>
      </c>
      <c r="D3708" s="138" t="s">
        <v>1366</v>
      </c>
      <c r="E3708" s="138" t="s">
        <v>1206</v>
      </c>
      <c r="F3708" s="138"/>
      <c r="G3708" s="138"/>
      <c r="H3708" s="138"/>
      <c r="I3708" s="138" t="s">
        <v>195</v>
      </c>
      <c r="J3708" s="138">
        <v>2050</v>
      </c>
      <c r="K3708" s="139">
        <v>25</v>
      </c>
    </row>
    <row r="3709" spans="1:11" x14ac:dyDescent="0.25">
      <c r="A3709" s="138" t="s">
        <v>1643</v>
      </c>
      <c r="B3709" s="138" t="s">
        <v>1644</v>
      </c>
      <c r="C3709" s="138" t="s">
        <v>234</v>
      </c>
      <c r="D3709" s="138" t="s">
        <v>1554</v>
      </c>
      <c r="E3709" s="138" t="s">
        <v>1370</v>
      </c>
      <c r="F3709" s="138"/>
      <c r="G3709" s="138" t="s">
        <v>1528</v>
      </c>
      <c r="H3709" s="138">
        <v>5</v>
      </c>
      <c r="I3709" s="138" t="s">
        <v>990</v>
      </c>
      <c r="J3709" s="138">
        <v>2020</v>
      </c>
      <c r="K3709" s="139">
        <v>0.75</v>
      </c>
    </row>
    <row r="3710" spans="1:11" x14ac:dyDescent="0.25">
      <c r="A3710" s="138" t="s">
        <v>1643</v>
      </c>
      <c r="B3710" s="138" t="s">
        <v>1644</v>
      </c>
      <c r="C3710" s="138" t="s">
        <v>234</v>
      </c>
      <c r="D3710" s="138" t="s">
        <v>1554</v>
      </c>
      <c r="E3710" s="138" t="s">
        <v>1370</v>
      </c>
      <c r="F3710" s="138"/>
      <c r="G3710" s="138" t="s">
        <v>1528</v>
      </c>
      <c r="H3710" s="138">
        <v>5</v>
      </c>
      <c r="I3710" s="138" t="s">
        <v>990</v>
      </c>
      <c r="J3710" s="138">
        <v>2050</v>
      </c>
      <c r="K3710" s="139">
        <v>0.75</v>
      </c>
    </row>
    <row r="3711" spans="1:11" x14ac:dyDescent="0.25">
      <c r="A3711" s="138" t="s">
        <v>1643</v>
      </c>
      <c r="B3711" s="138" t="s">
        <v>1644</v>
      </c>
      <c r="C3711" s="138" t="s">
        <v>234</v>
      </c>
      <c r="D3711" s="138" t="s">
        <v>1554</v>
      </c>
      <c r="E3711" s="138" t="s">
        <v>1370</v>
      </c>
      <c r="F3711" s="138"/>
      <c r="G3711" s="138" t="s">
        <v>1528</v>
      </c>
      <c r="H3711" s="138">
        <v>5</v>
      </c>
      <c r="I3711" s="138" t="s">
        <v>991</v>
      </c>
      <c r="J3711" s="138">
        <v>2020</v>
      </c>
      <c r="K3711" s="139">
        <v>1.25</v>
      </c>
    </row>
    <row r="3712" spans="1:11" x14ac:dyDescent="0.25">
      <c r="A3712" s="138" t="s">
        <v>1643</v>
      </c>
      <c r="B3712" s="138" t="s">
        <v>1644</v>
      </c>
      <c r="C3712" s="138" t="s">
        <v>234</v>
      </c>
      <c r="D3712" s="138" t="s">
        <v>1554</v>
      </c>
      <c r="E3712" s="138" t="s">
        <v>1370</v>
      </c>
      <c r="F3712" s="138"/>
      <c r="G3712" s="138" t="s">
        <v>1528</v>
      </c>
      <c r="H3712" s="138">
        <v>5</v>
      </c>
      <c r="I3712" s="138" t="s">
        <v>991</v>
      </c>
      <c r="J3712" s="138">
        <v>2050</v>
      </c>
      <c r="K3712" s="139">
        <v>1.25</v>
      </c>
    </row>
    <row r="3713" spans="1:11" x14ac:dyDescent="0.25">
      <c r="A3713" s="138" t="s">
        <v>1643</v>
      </c>
      <c r="B3713" s="138" t="s">
        <v>1644</v>
      </c>
      <c r="C3713" s="138" t="s">
        <v>234</v>
      </c>
      <c r="D3713" s="138" t="s">
        <v>1554</v>
      </c>
      <c r="E3713" s="138" t="s">
        <v>1370</v>
      </c>
      <c r="F3713" s="138"/>
      <c r="G3713" s="138" t="s">
        <v>1528</v>
      </c>
      <c r="H3713" s="138">
        <v>5</v>
      </c>
      <c r="I3713" s="138" t="s">
        <v>195</v>
      </c>
      <c r="J3713" s="138">
        <v>2015</v>
      </c>
      <c r="K3713" s="139" t="s">
        <v>1549</v>
      </c>
    </row>
    <row r="3714" spans="1:11" x14ac:dyDescent="0.25">
      <c r="A3714" s="138" t="s">
        <v>1643</v>
      </c>
      <c r="B3714" s="138" t="s">
        <v>1644</v>
      </c>
      <c r="C3714" s="138" t="s">
        <v>234</v>
      </c>
      <c r="D3714" s="138" t="s">
        <v>1554</v>
      </c>
      <c r="E3714" s="138" t="s">
        <v>1370</v>
      </c>
      <c r="F3714" s="138"/>
      <c r="G3714" s="138" t="s">
        <v>1528</v>
      </c>
      <c r="H3714" s="138">
        <v>5</v>
      </c>
      <c r="I3714" s="138" t="s">
        <v>195</v>
      </c>
      <c r="J3714" s="138">
        <v>2020</v>
      </c>
      <c r="K3714" s="139">
        <v>2.7426976744186048E-2</v>
      </c>
    </row>
    <row r="3715" spans="1:11" x14ac:dyDescent="0.25">
      <c r="A3715" s="138" t="s">
        <v>1643</v>
      </c>
      <c r="B3715" s="138" t="s">
        <v>1644</v>
      </c>
      <c r="C3715" s="138" t="s">
        <v>234</v>
      </c>
      <c r="D3715" s="138" t="s">
        <v>1554</v>
      </c>
      <c r="E3715" s="138" t="s">
        <v>1370</v>
      </c>
      <c r="F3715" s="138"/>
      <c r="G3715" s="138" t="s">
        <v>1528</v>
      </c>
      <c r="H3715" s="138">
        <v>5</v>
      </c>
      <c r="I3715" s="138" t="s">
        <v>195</v>
      </c>
      <c r="J3715" s="138">
        <v>2030</v>
      </c>
      <c r="K3715" s="139">
        <v>2.7426976744186048E-2</v>
      </c>
    </row>
    <row r="3716" spans="1:11" x14ac:dyDescent="0.25">
      <c r="A3716" s="138" t="s">
        <v>1643</v>
      </c>
      <c r="B3716" s="138" t="s">
        <v>1644</v>
      </c>
      <c r="C3716" s="138" t="s">
        <v>234</v>
      </c>
      <c r="D3716" s="138" t="s">
        <v>1554</v>
      </c>
      <c r="E3716" s="138" t="s">
        <v>1370</v>
      </c>
      <c r="F3716" s="138"/>
      <c r="G3716" s="138" t="s">
        <v>1528</v>
      </c>
      <c r="H3716" s="138">
        <v>5</v>
      </c>
      <c r="I3716" s="138" t="s">
        <v>195</v>
      </c>
      <c r="J3716" s="138">
        <v>2040</v>
      </c>
      <c r="K3716" s="139">
        <v>2.7426976744186041E-2</v>
      </c>
    </row>
    <row r="3717" spans="1:11" x14ac:dyDescent="0.25">
      <c r="A3717" s="138" t="s">
        <v>1643</v>
      </c>
      <c r="B3717" s="138" t="s">
        <v>1644</v>
      </c>
      <c r="C3717" s="138" t="s">
        <v>234</v>
      </c>
      <c r="D3717" s="138" t="s">
        <v>1554</v>
      </c>
      <c r="E3717" s="138" t="s">
        <v>1370</v>
      </c>
      <c r="F3717" s="138"/>
      <c r="G3717" s="138" t="s">
        <v>1528</v>
      </c>
      <c r="H3717" s="138">
        <v>5</v>
      </c>
      <c r="I3717" s="138" t="s">
        <v>195</v>
      </c>
      <c r="J3717" s="138">
        <v>2050</v>
      </c>
      <c r="K3717" s="139">
        <v>2.7426976744186048E-2</v>
      </c>
    </row>
    <row r="3718" spans="1:11" x14ac:dyDescent="0.25">
      <c r="A3718" s="138" t="s">
        <v>1643</v>
      </c>
      <c r="B3718" s="138" t="s">
        <v>1644</v>
      </c>
      <c r="C3718" s="138" t="s">
        <v>234</v>
      </c>
      <c r="D3718" s="138" t="s">
        <v>1556</v>
      </c>
      <c r="E3718" s="138" t="s">
        <v>1538</v>
      </c>
      <c r="F3718" s="138"/>
      <c r="G3718" s="138" t="s">
        <v>1648</v>
      </c>
      <c r="H3718" s="138" t="s">
        <v>1649</v>
      </c>
      <c r="I3718" s="138" t="s">
        <v>990</v>
      </c>
      <c r="J3718" s="138">
        <v>2020</v>
      </c>
      <c r="K3718" s="139">
        <v>0.75</v>
      </c>
    </row>
    <row r="3719" spans="1:11" x14ac:dyDescent="0.25">
      <c r="A3719" s="138" t="s">
        <v>1643</v>
      </c>
      <c r="B3719" s="138" t="s">
        <v>1644</v>
      </c>
      <c r="C3719" s="138" t="s">
        <v>234</v>
      </c>
      <c r="D3719" s="138" t="s">
        <v>1556</v>
      </c>
      <c r="E3719" s="138" t="s">
        <v>1538</v>
      </c>
      <c r="F3719" s="138"/>
      <c r="G3719" s="138" t="s">
        <v>1648</v>
      </c>
      <c r="H3719" s="138" t="s">
        <v>1649</v>
      </c>
      <c r="I3719" s="138" t="s">
        <v>990</v>
      </c>
      <c r="J3719" s="138">
        <v>2050</v>
      </c>
      <c r="K3719" s="139">
        <v>0.75</v>
      </c>
    </row>
    <row r="3720" spans="1:11" x14ac:dyDescent="0.25">
      <c r="A3720" s="138" t="s">
        <v>1643</v>
      </c>
      <c r="B3720" s="138" t="s">
        <v>1644</v>
      </c>
      <c r="C3720" s="138" t="s">
        <v>234</v>
      </c>
      <c r="D3720" s="138" t="s">
        <v>1556</v>
      </c>
      <c r="E3720" s="138" t="s">
        <v>1538</v>
      </c>
      <c r="F3720" s="138"/>
      <c r="G3720" s="138" t="s">
        <v>1648</v>
      </c>
      <c r="H3720" s="138" t="s">
        <v>1649</v>
      </c>
      <c r="I3720" s="138" t="s">
        <v>991</v>
      </c>
      <c r="J3720" s="138">
        <v>2020</v>
      </c>
      <c r="K3720" s="139">
        <v>1.25</v>
      </c>
    </row>
    <row r="3721" spans="1:11" x14ac:dyDescent="0.25">
      <c r="A3721" s="138" t="s">
        <v>1643</v>
      </c>
      <c r="B3721" s="138" t="s">
        <v>1644</v>
      </c>
      <c r="C3721" s="138" t="s">
        <v>234</v>
      </c>
      <c r="D3721" s="138" t="s">
        <v>1556</v>
      </c>
      <c r="E3721" s="138" t="s">
        <v>1538</v>
      </c>
      <c r="F3721" s="138"/>
      <c r="G3721" s="138" t="s">
        <v>1648</v>
      </c>
      <c r="H3721" s="138" t="s">
        <v>1649</v>
      </c>
      <c r="I3721" s="138" t="s">
        <v>991</v>
      </c>
      <c r="J3721" s="138">
        <v>2050</v>
      </c>
      <c r="K3721" s="139">
        <v>1.25</v>
      </c>
    </row>
    <row r="3722" spans="1:11" x14ac:dyDescent="0.25">
      <c r="A3722" s="138" t="s">
        <v>1643</v>
      </c>
      <c r="B3722" s="138" t="s">
        <v>1644</v>
      </c>
      <c r="C3722" s="138" t="s">
        <v>234</v>
      </c>
      <c r="D3722" s="138" t="s">
        <v>1556</v>
      </c>
      <c r="E3722" s="138" t="s">
        <v>1538</v>
      </c>
      <c r="F3722" s="138"/>
      <c r="G3722" s="138" t="s">
        <v>1648</v>
      </c>
      <c r="H3722" s="138" t="s">
        <v>1649</v>
      </c>
      <c r="I3722" s="138" t="s">
        <v>195</v>
      </c>
      <c r="J3722" s="138">
        <v>2015</v>
      </c>
      <c r="K3722" s="139" t="s">
        <v>1549</v>
      </c>
    </row>
    <row r="3723" spans="1:11" x14ac:dyDescent="0.25">
      <c r="A3723" s="138" t="s">
        <v>1643</v>
      </c>
      <c r="B3723" s="138" t="s">
        <v>1644</v>
      </c>
      <c r="C3723" s="138" t="s">
        <v>234</v>
      </c>
      <c r="D3723" s="138" t="s">
        <v>1556</v>
      </c>
      <c r="E3723" s="138" t="s">
        <v>1538</v>
      </c>
      <c r="F3723" s="138"/>
      <c r="G3723" s="138" t="s">
        <v>1648</v>
      </c>
      <c r="H3723" s="138" t="s">
        <v>1649</v>
      </c>
      <c r="I3723" s="138" t="s">
        <v>195</v>
      </c>
      <c r="J3723" s="138">
        <v>2020</v>
      </c>
      <c r="K3723" s="139">
        <v>2.7822558139534892</v>
      </c>
    </row>
    <row r="3724" spans="1:11" x14ac:dyDescent="0.25">
      <c r="A3724" s="138" t="s">
        <v>1643</v>
      </c>
      <c r="B3724" s="138" t="s">
        <v>1644</v>
      </c>
      <c r="C3724" s="138" t="s">
        <v>234</v>
      </c>
      <c r="D3724" s="138" t="s">
        <v>1556</v>
      </c>
      <c r="E3724" s="138" t="s">
        <v>1538</v>
      </c>
      <c r="F3724" s="138"/>
      <c r="G3724" s="138" t="s">
        <v>1648</v>
      </c>
      <c r="H3724" s="138" t="s">
        <v>1649</v>
      </c>
      <c r="I3724" s="138" t="s">
        <v>195</v>
      </c>
      <c r="J3724" s="138">
        <v>2030</v>
      </c>
      <c r="K3724" s="139">
        <v>1.5766116279069771</v>
      </c>
    </row>
    <row r="3725" spans="1:11" x14ac:dyDescent="0.25">
      <c r="A3725" s="138" t="s">
        <v>1643</v>
      </c>
      <c r="B3725" s="138" t="s">
        <v>1644</v>
      </c>
      <c r="C3725" s="138" t="s">
        <v>234</v>
      </c>
      <c r="D3725" s="138" t="s">
        <v>1556</v>
      </c>
      <c r="E3725" s="138" t="s">
        <v>1538</v>
      </c>
      <c r="F3725" s="138"/>
      <c r="G3725" s="138" t="s">
        <v>1648</v>
      </c>
      <c r="H3725" s="138" t="s">
        <v>1649</v>
      </c>
      <c r="I3725" s="138" t="s">
        <v>195</v>
      </c>
      <c r="J3725" s="138">
        <v>2040</v>
      </c>
      <c r="K3725" s="139">
        <v>1.154636162790698</v>
      </c>
    </row>
    <row r="3726" spans="1:11" x14ac:dyDescent="0.25">
      <c r="A3726" s="138" t="s">
        <v>1643</v>
      </c>
      <c r="B3726" s="138" t="s">
        <v>1644</v>
      </c>
      <c r="C3726" s="138" t="s">
        <v>234</v>
      </c>
      <c r="D3726" s="138" t="s">
        <v>1556</v>
      </c>
      <c r="E3726" s="138" t="s">
        <v>1538</v>
      </c>
      <c r="F3726" s="138"/>
      <c r="G3726" s="138" t="s">
        <v>1648</v>
      </c>
      <c r="H3726" s="138" t="s">
        <v>1649</v>
      </c>
      <c r="I3726" s="138" t="s">
        <v>195</v>
      </c>
      <c r="J3726" s="138">
        <v>2050</v>
      </c>
      <c r="K3726" s="139">
        <v>0.92741860465116288</v>
      </c>
    </row>
    <row r="3727" spans="1:11" x14ac:dyDescent="0.25">
      <c r="A3727" s="138" t="s">
        <v>1643</v>
      </c>
      <c r="B3727" s="138" t="s">
        <v>1644</v>
      </c>
      <c r="C3727" s="138" t="s">
        <v>234</v>
      </c>
      <c r="D3727" s="138" t="s">
        <v>1650</v>
      </c>
      <c r="E3727" s="138" t="s">
        <v>1651</v>
      </c>
      <c r="F3727" s="138"/>
      <c r="G3727" s="138"/>
      <c r="H3727" s="138"/>
      <c r="I3727" s="138" t="s">
        <v>195</v>
      </c>
      <c r="J3727" s="138">
        <v>2015</v>
      </c>
      <c r="K3727" s="139" t="s">
        <v>1549</v>
      </c>
    </row>
    <row r="3728" spans="1:11" x14ac:dyDescent="0.25">
      <c r="A3728" s="138" t="s">
        <v>1643</v>
      </c>
      <c r="B3728" s="138" t="s">
        <v>1644</v>
      </c>
      <c r="C3728" s="138" t="s">
        <v>234</v>
      </c>
      <c r="D3728" s="138" t="s">
        <v>1650</v>
      </c>
      <c r="E3728" s="138" t="s">
        <v>1651</v>
      </c>
      <c r="F3728" s="138"/>
      <c r="G3728" s="138"/>
      <c r="H3728" s="138"/>
      <c r="I3728" s="138" t="s">
        <v>195</v>
      </c>
      <c r="J3728" s="138">
        <v>2020</v>
      </c>
      <c r="K3728" s="139">
        <v>0</v>
      </c>
    </row>
    <row r="3729" spans="1:11" x14ac:dyDescent="0.25">
      <c r="A3729" s="138" t="s">
        <v>1643</v>
      </c>
      <c r="B3729" s="138" t="s">
        <v>1644</v>
      </c>
      <c r="C3729" s="138" t="s">
        <v>234</v>
      </c>
      <c r="D3729" s="138" t="s">
        <v>1650</v>
      </c>
      <c r="E3729" s="138" t="s">
        <v>1651</v>
      </c>
      <c r="F3729" s="138"/>
      <c r="G3729" s="138"/>
      <c r="H3729" s="138"/>
      <c r="I3729" s="138" t="s">
        <v>195</v>
      </c>
      <c r="J3729" s="138">
        <v>2030</v>
      </c>
      <c r="K3729" s="139">
        <v>0</v>
      </c>
    </row>
    <row r="3730" spans="1:11" x14ac:dyDescent="0.25">
      <c r="A3730" s="138" t="s">
        <v>1643</v>
      </c>
      <c r="B3730" s="138" t="s">
        <v>1644</v>
      </c>
      <c r="C3730" s="138" t="s">
        <v>234</v>
      </c>
      <c r="D3730" s="138" t="s">
        <v>1650</v>
      </c>
      <c r="E3730" s="138" t="s">
        <v>1651</v>
      </c>
      <c r="F3730" s="138"/>
      <c r="G3730" s="138"/>
      <c r="H3730" s="138"/>
      <c r="I3730" s="138" t="s">
        <v>195</v>
      </c>
      <c r="J3730" s="138">
        <v>2040</v>
      </c>
      <c r="K3730" s="139">
        <v>0</v>
      </c>
    </row>
    <row r="3731" spans="1:11" x14ac:dyDescent="0.25">
      <c r="A3731" s="138" t="s">
        <v>1643</v>
      </c>
      <c r="B3731" s="138" t="s">
        <v>1644</v>
      </c>
      <c r="C3731" s="138" t="s">
        <v>234</v>
      </c>
      <c r="D3731" s="138" t="s">
        <v>1650</v>
      </c>
      <c r="E3731" s="138" t="s">
        <v>1651</v>
      </c>
      <c r="F3731" s="138"/>
      <c r="G3731" s="138"/>
      <c r="H3731" s="138"/>
      <c r="I3731" s="138" t="s">
        <v>195</v>
      </c>
      <c r="J3731" s="138">
        <v>2050</v>
      </c>
      <c r="K3731" s="139">
        <v>0</v>
      </c>
    </row>
    <row r="3732" spans="1:11" x14ac:dyDescent="0.25">
      <c r="A3732" s="138" t="s">
        <v>1643</v>
      </c>
      <c r="B3732" s="138" t="s">
        <v>1644</v>
      </c>
      <c r="C3732" s="138" t="s">
        <v>234</v>
      </c>
      <c r="D3732" s="138" t="s">
        <v>1559</v>
      </c>
      <c r="E3732" s="138" t="s">
        <v>1470</v>
      </c>
      <c r="F3732" s="138"/>
      <c r="G3732" s="138" t="s">
        <v>1528</v>
      </c>
      <c r="H3732" s="138">
        <v>5</v>
      </c>
      <c r="I3732" s="138" t="s">
        <v>990</v>
      </c>
      <c r="J3732" s="138">
        <v>2020</v>
      </c>
      <c r="K3732" s="139">
        <v>0.75</v>
      </c>
    </row>
    <row r="3733" spans="1:11" x14ac:dyDescent="0.25">
      <c r="A3733" s="138" t="s">
        <v>1643</v>
      </c>
      <c r="B3733" s="138" t="s">
        <v>1644</v>
      </c>
      <c r="C3733" s="138" t="s">
        <v>234</v>
      </c>
      <c r="D3733" s="138" t="s">
        <v>1559</v>
      </c>
      <c r="E3733" s="138" t="s">
        <v>1470</v>
      </c>
      <c r="F3733" s="138"/>
      <c r="G3733" s="138" t="s">
        <v>1528</v>
      </c>
      <c r="H3733" s="138">
        <v>5</v>
      </c>
      <c r="I3733" s="138" t="s">
        <v>990</v>
      </c>
      <c r="J3733" s="138">
        <v>2050</v>
      </c>
      <c r="K3733" s="139">
        <v>0.75</v>
      </c>
    </row>
    <row r="3734" spans="1:11" x14ac:dyDescent="0.25">
      <c r="A3734" s="138" t="s">
        <v>1643</v>
      </c>
      <c r="B3734" s="138" t="s">
        <v>1644</v>
      </c>
      <c r="C3734" s="138" t="s">
        <v>234</v>
      </c>
      <c r="D3734" s="138" t="s">
        <v>1559</v>
      </c>
      <c r="E3734" s="138" t="s">
        <v>1470</v>
      </c>
      <c r="F3734" s="138"/>
      <c r="G3734" s="138" t="s">
        <v>1528</v>
      </c>
      <c r="H3734" s="138">
        <v>5</v>
      </c>
      <c r="I3734" s="138" t="s">
        <v>991</v>
      </c>
      <c r="J3734" s="138">
        <v>2020</v>
      </c>
      <c r="K3734" s="139">
        <v>1.25</v>
      </c>
    </row>
    <row r="3735" spans="1:11" x14ac:dyDescent="0.25">
      <c r="A3735" s="138" t="s">
        <v>1643</v>
      </c>
      <c r="B3735" s="138" t="s">
        <v>1644</v>
      </c>
      <c r="C3735" s="138" t="s">
        <v>234</v>
      </c>
      <c r="D3735" s="138" t="s">
        <v>1559</v>
      </c>
      <c r="E3735" s="138" t="s">
        <v>1470</v>
      </c>
      <c r="F3735" s="138"/>
      <c r="G3735" s="138" t="s">
        <v>1528</v>
      </c>
      <c r="H3735" s="138">
        <v>5</v>
      </c>
      <c r="I3735" s="138" t="s">
        <v>991</v>
      </c>
      <c r="J3735" s="138">
        <v>2050</v>
      </c>
      <c r="K3735" s="139">
        <v>1.25</v>
      </c>
    </row>
    <row r="3736" spans="1:11" x14ac:dyDescent="0.25">
      <c r="A3736" s="138" t="s">
        <v>1643</v>
      </c>
      <c r="B3736" s="138" t="s">
        <v>1644</v>
      </c>
      <c r="C3736" s="138" t="s">
        <v>234</v>
      </c>
      <c r="D3736" s="138" t="s">
        <v>1559</v>
      </c>
      <c r="E3736" s="138" t="s">
        <v>1470</v>
      </c>
      <c r="F3736" s="138"/>
      <c r="G3736" s="138" t="s">
        <v>1528</v>
      </c>
      <c r="H3736" s="138">
        <v>5</v>
      </c>
      <c r="I3736" s="138" t="s">
        <v>195</v>
      </c>
      <c r="J3736" s="138">
        <v>2015</v>
      </c>
      <c r="K3736" s="139" t="s">
        <v>1549</v>
      </c>
    </row>
    <row r="3737" spans="1:11" x14ac:dyDescent="0.25">
      <c r="A3737" s="138" t="s">
        <v>1643</v>
      </c>
      <c r="B3737" s="138" t="s">
        <v>1644</v>
      </c>
      <c r="C3737" s="138" t="s">
        <v>234</v>
      </c>
      <c r="D3737" s="138" t="s">
        <v>1559</v>
      </c>
      <c r="E3737" s="138" t="s">
        <v>1470</v>
      </c>
      <c r="F3737" s="138"/>
      <c r="G3737" s="138" t="s">
        <v>1528</v>
      </c>
      <c r="H3737" s="138">
        <v>5</v>
      </c>
      <c r="I3737" s="138" t="s">
        <v>195</v>
      </c>
      <c r="J3737" s="138">
        <v>2020</v>
      </c>
      <c r="K3737" s="139">
        <v>1.306046511627907</v>
      </c>
    </row>
    <row r="3738" spans="1:11" x14ac:dyDescent="0.25">
      <c r="A3738" s="138" t="s">
        <v>1643</v>
      </c>
      <c r="B3738" s="138" t="s">
        <v>1644</v>
      </c>
      <c r="C3738" s="138" t="s">
        <v>234</v>
      </c>
      <c r="D3738" s="138" t="s">
        <v>1559</v>
      </c>
      <c r="E3738" s="138" t="s">
        <v>1470</v>
      </c>
      <c r="F3738" s="138"/>
      <c r="G3738" s="138" t="s">
        <v>1528</v>
      </c>
      <c r="H3738" s="138">
        <v>5</v>
      </c>
      <c r="I3738" s="138" t="s">
        <v>195</v>
      </c>
      <c r="J3738" s="138">
        <v>2030</v>
      </c>
      <c r="K3738" s="139">
        <v>1.306046511627907</v>
      </c>
    </row>
    <row r="3739" spans="1:11" x14ac:dyDescent="0.25">
      <c r="A3739" s="138" t="s">
        <v>1643</v>
      </c>
      <c r="B3739" s="138" t="s">
        <v>1644</v>
      </c>
      <c r="C3739" s="138" t="s">
        <v>234</v>
      </c>
      <c r="D3739" s="138" t="s">
        <v>1559</v>
      </c>
      <c r="E3739" s="138" t="s">
        <v>1470</v>
      </c>
      <c r="F3739" s="138"/>
      <c r="G3739" s="138" t="s">
        <v>1528</v>
      </c>
      <c r="H3739" s="138">
        <v>5</v>
      </c>
      <c r="I3739" s="138" t="s">
        <v>195</v>
      </c>
      <c r="J3739" s="138">
        <v>2040</v>
      </c>
      <c r="K3739" s="139">
        <v>1.306046511627907</v>
      </c>
    </row>
    <row r="3740" spans="1:11" x14ac:dyDescent="0.25">
      <c r="A3740" s="138" t="s">
        <v>1643</v>
      </c>
      <c r="B3740" s="138" t="s">
        <v>1644</v>
      </c>
      <c r="C3740" s="138" t="s">
        <v>234</v>
      </c>
      <c r="D3740" s="138" t="s">
        <v>1559</v>
      </c>
      <c r="E3740" s="138" t="s">
        <v>1470</v>
      </c>
      <c r="F3740" s="138"/>
      <c r="G3740" s="138" t="s">
        <v>1528</v>
      </c>
      <c r="H3740" s="138">
        <v>5</v>
      </c>
      <c r="I3740" s="138" t="s">
        <v>195</v>
      </c>
      <c r="J3740" s="138">
        <v>2050</v>
      </c>
      <c r="K3740" s="139">
        <v>1.306046511627907</v>
      </c>
    </row>
    <row r="3741" spans="1:11" x14ac:dyDescent="0.25">
      <c r="A3741" s="138" t="s">
        <v>1643</v>
      </c>
      <c r="B3741" s="138" t="s">
        <v>1644</v>
      </c>
      <c r="C3741" s="138" t="s">
        <v>1377</v>
      </c>
      <c r="D3741" s="138" t="s">
        <v>1365</v>
      </c>
      <c r="E3741" s="138" t="s">
        <v>1206</v>
      </c>
      <c r="F3741" s="138"/>
      <c r="G3741" s="138"/>
      <c r="H3741" s="138"/>
      <c r="I3741" s="138" t="s">
        <v>195</v>
      </c>
      <c r="J3741" s="138">
        <v>2015</v>
      </c>
      <c r="K3741" s="139" t="s">
        <v>1549</v>
      </c>
    </row>
    <row r="3742" spans="1:11" x14ac:dyDescent="0.25">
      <c r="A3742" s="138" t="s">
        <v>1643</v>
      </c>
      <c r="B3742" s="138" t="s">
        <v>1644</v>
      </c>
      <c r="C3742" s="138" t="s">
        <v>1377</v>
      </c>
      <c r="D3742" s="138" t="s">
        <v>1365</v>
      </c>
      <c r="E3742" s="138" t="s">
        <v>1206</v>
      </c>
      <c r="F3742" s="138"/>
      <c r="G3742" s="138"/>
      <c r="H3742" s="138"/>
      <c r="I3742" s="138" t="s">
        <v>195</v>
      </c>
      <c r="J3742" s="138">
        <v>2020</v>
      </c>
      <c r="K3742" s="139">
        <v>75</v>
      </c>
    </row>
    <row r="3743" spans="1:11" x14ac:dyDescent="0.25">
      <c r="A3743" s="138" t="s">
        <v>1643</v>
      </c>
      <c r="B3743" s="138" t="s">
        <v>1644</v>
      </c>
      <c r="C3743" s="138" t="s">
        <v>1377</v>
      </c>
      <c r="D3743" s="138" t="s">
        <v>1365</v>
      </c>
      <c r="E3743" s="138" t="s">
        <v>1206</v>
      </c>
      <c r="F3743" s="138"/>
      <c r="G3743" s="138"/>
      <c r="H3743" s="138"/>
      <c r="I3743" s="138" t="s">
        <v>195</v>
      </c>
      <c r="J3743" s="138">
        <v>2030</v>
      </c>
      <c r="K3743" s="139">
        <v>75</v>
      </c>
    </row>
    <row r="3744" spans="1:11" x14ac:dyDescent="0.25">
      <c r="A3744" s="138" t="s">
        <v>1643</v>
      </c>
      <c r="B3744" s="138" t="s">
        <v>1644</v>
      </c>
      <c r="C3744" s="138" t="s">
        <v>1377</v>
      </c>
      <c r="D3744" s="138" t="s">
        <v>1365</v>
      </c>
      <c r="E3744" s="138" t="s">
        <v>1206</v>
      </c>
      <c r="F3744" s="138"/>
      <c r="G3744" s="138"/>
      <c r="H3744" s="138"/>
      <c r="I3744" s="138" t="s">
        <v>195</v>
      </c>
      <c r="J3744" s="138">
        <v>2040</v>
      </c>
      <c r="K3744" s="139">
        <v>75</v>
      </c>
    </row>
    <row r="3745" spans="1:11" x14ac:dyDescent="0.25">
      <c r="A3745" s="138" t="s">
        <v>1643</v>
      </c>
      <c r="B3745" s="138" t="s">
        <v>1644</v>
      </c>
      <c r="C3745" s="138" t="s">
        <v>1377</v>
      </c>
      <c r="D3745" s="138" t="s">
        <v>1365</v>
      </c>
      <c r="E3745" s="138" t="s">
        <v>1206</v>
      </c>
      <c r="F3745" s="138"/>
      <c r="G3745" s="138"/>
      <c r="H3745" s="138"/>
      <c r="I3745" s="138" t="s">
        <v>195</v>
      </c>
      <c r="J3745" s="138">
        <v>2050</v>
      </c>
      <c r="K3745" s="139">
        <v>75</v>
      </c>
    </row>
    <row r="3746" spans="1:11" x14ac:dyDescent="0.25">
      <c r="A3746" s="138" t="s">
        <v>1643</v>
      </c>
      <c r="B3746" s="138" t="s">
        <v>1644</v>
      </c>
      <c r="C3746" s="138" t="s">
        <v>1377</v>
      </c>
      <c r="D3746" s="138" t="s">
        <v>1366</v>
      </c>
      <c r="E3746" s="138" t="s">
        <v>1206</v>
      </c>
      <c r="F3746" s="138"/>
      <c r="G3746" s="138"/>
      <c r="H3746" s="138"/>
      <c r="I3746" s="138" t="s">
        <v>195</v>
      </c>
      <c r="J3746" s="138">
        <v>2015</v>
      </c>
      <c r="K3746" s="139" t="s">
        <v>1549</v>
      </c>
    </row>
    <row r="3747" spans="1:11" x14ac:dyDescent="0.25">
      <c r="A3747" s="138" t="s">
        <v>1643</v>
      </c>
      <c r="B3747" s="138" t="s">
        <v>1644</v>
      </c>
      <c r="C3747" s="138" t="s">
        <v>1377</v>
      </c>
      <c r="D3747" s="138" t="s">
        <v>1366</v>
      </c>
      <c r="E3747" s="138" t="s">
        <v>1206</v>
      </c>
      <c r="F3747" s="138"/>
      <c r="G3747" s="138"/>
      <c r="H3747" s="138"/>
      <c r="I3747" s="138" t="s">
        <v>195</v>
      </c>
      <c r="J3747" s="138">
        <v>2020</v>
      </c>
      <c r="K3747" s="139">
        <v>25</v>
      </c>
    </row>
    <row r="3748" spans="1:11" x14ac:dyDescent="0.25">
      <c r="A3748" s="138" t="s">
        <v>1643</v>
      </c>
      <c r="B3748" s="138" t="s">
        <v>1644</v>
      </c>
      <c r="C3748" s="138" t="s">
        <v>1377</v>
      </c>
      <c r="D3748" s="138" t="s">
        <v>1366</v>
      </c>
      <c r="E3748" s="138" t="s">
        <v>1206</v>
      </c>
      <c r="F3748" s="138"/>
      <c r="G3748" s="138"/>
      <c r="H3748" s="138"/>
      <c r="I3748" s="138" t="s">
        <v>195</v>
      </c>
      <c r="J3748" s="138">
        <v>2030</v>
      </c>
      <c r="K3748" s="139">
        <v>25</v>
      </c>
    </row>
    <row r="3749" spans="1:11" x14ac:dyDescent="0.25">
      <c r="A3749" s="138" t="s">
        <v>1643</v>
      </c>
      <c r="B3749" s="138" t="s">
        <v>1644</v>
      </c>
      <c r="C3749" s="138" t="s">
        <v>1377</v>
      </c>
      <c r="D3749" s="138" t="s">
        <v>1366</v>
      </c>
      <c r="E3749" s="138" t="s">
        <v>1206</v>
      </c>
      <c r="F3749" s="138"/>
      <c r="G3749" s="138"/>
      <c r="H3749" s="138"/>
      <c r="I3749" s="138" t="s">
        <v>195</v>
      </c>
      <c r="J3749" s="138">
        <v>2040</v>
      </c>
      <c r="K3749" s="139">
        <v>25</v>
      </c>
    </row>
    <row r="3750" spans="1:11" x14ac:dyDescent="0.25">
      <c r="A3750" s="138" t="s">
        <v>1643</v>
      </c>
      <c r="B3750" s="138" t="s">
        <v>1644</v>
      </c>
      <c r="C3750" s="138" t="s">
        <v>1377</v>
      </c>
      <c r="D3750" s="138" t="s">
        <v>1366</v>
      </c>
      <c r="E3750" s="138" t="s">
        <v>1206</v>
      </c>
      <c r="F3750" s="138"/>
      <c r="G3750" s="138"/>
      <c r="H3750" s="138"/>
      <c r="I3750" s="138" t="s">
        <v>195</v>
      </c>
      <c r="J3750" s="138">
        <v>2050</v>
      </c>
      <c r="K3750" s="139">
        <v>25</v>
      </c>
    </row>
    <row r="3751" spans="1:11" x14ac:dyDescent="0.25">
      <c r="A3751" s="138" t="s">
        <v>1643</v>
      </c>
      <c r="B3751" s="138" t="s">
        <v>1644</v>
      </c>
      <c r="C3751" s="138" t="s">
        <v>1377</v>
      </c>
      <c r="D3751" s="138" t="s">
        <v>1560</v>
      </c>
      <c r="E3751" s="138" t="s">
        <v>1541</v>
      </c>
      <c r="F3751" s="138"/>
      <c r="G3751" s="138" t="s">
        <v>1528</v>
      </c>
      <c r="H3751" s="138">
        <v>5</v>
      </c>
      <c r="I3751" s="138" t="s">
        <v>990</v>
      </c>
      <c r="J3751" s="138">
        <v>2020</v>
      </c>
      <c r="K3751" s="139">
        <v>0.75</v>
      </c>
    </row>
    <row r="3752" spans="1:11" x14ac:dyDescent="0.25">
      <c r="A3752" s="138" t="s">
        <v>1643</v>
      </c>
      <c r="B3752" s="138" t="s">
        <v>1644</v>
      </c>
      <c r="C3752" s="138" t="s">
        <v>1377</v>
      </c>
      <c r="D3752" s="138" t="s">
        <v>1560</v>
      </c>
      <c r="E3752" s="138" t="s">
        <v>1541</v>
      </c>
      <c r="F3752" s="138"/>
      <c r="G3752" s="138" t="s">
        <v>1528</v>
      </c>
      <c r="H3752" s="138">
        <v>5</v>
      </c>
      <c r="I3752" s="138" t="s">
        <v>990</v>
      </c>
      <c r="J3752" s="138">
        <v>2050</v>
      </c>
      <c r="K3752" s="139">
        <v>0.75</v>
      </c>
    </row>
    <row r="3753" spans="1:11" x14ac:dyDescent="0.25">
      <c r="A3753" s="138" t="s">
        <v>1643</v>
      </c>
      <c r="B3753" s="138" t="s">
        <v>1644</v>
      </c>
      <c r="C3753" s="138" t="s">
        <v>1377</v>
      </c>
      <c r="D3753" s="138" t="s">
        <v>1560</v>
      </c>
      <c r="E3753" s="138" t="s">
        <v>1541</v>
      </c>
      <c r="F3753" s="138"/>
      <c r="G3753" s="138" t="s">
        <v>1528</v>
      </c>
      <c r="H3753" s="138">
        <v>5</v>
      </c>
      <c r="I3753" s="138" t="s">
        <v>991</v>
      </c>
      <c r="J3753" s="138">
        <v>2020</v>
      </c>
      <c r="K3753" s="139">
        <v>1.25</v>
      </c>
    </row>
    <row r="3754" spans="1:11" x14ac:dyDescent="0.25">
      <c r="A3754" s="138" t="s">
        <v>1643</v>
      </c>
      <c r="B3754" s="138" t="s">
        <v>1644</v>
      </c>
      <c r="C3754" s="138" t="s">
        <v>1377</v>
      </c>
      <c r="D3754" s="138" t="s">
        <v>1560</v>
      </c>
      <c r="E3754" s="138" t="s">
        <v>1541</v>
      </c>
      <c r="F3754" s="138"/>
      <c r="G3754" s="138" t="s">
        <v>1528</v>
      </c>
      <c r="H3754" s="138">
        <v>5</v>
      </c>
      <c r="I3754" s="138" t="s">
        <v>991</v>
      </c>
      <c r="J3754" s="138">
        <v>2050</v>
      </c>
      <c r="K3754" s="139">
        <v>1.25</v>
      </c>
    </row>
    <row r="3755" spans="1:11" x14ac:dyDescent="0.25">
      <c r="A3755" s="138" t="s">
        <v>1643</v>
      </c>
      <c r="B3755" s="138" t="s">
        <v>1644</v>
      </c>
      <c r="C3755" s="138" t="s">
        <v>1377</v>
      </c>
      <c r="D3755" s="138" t="s">
        <v>1560</v>
      </c>
      <c r="E3755" s="138" t="s">
        <v>1541</v>
      </c>
      <c r="F3755" s="138"/>
      <c r="G3755" s="138" t="s">
        <v>1528</v>
      </c>
      <c r="H3755" s="138">
        <v>5</v>
      </c>
      <c r="I3755" s="138" t="s">
        <v>195</v>
      </c>
      <c r="J3755" s="138">
        <v>2015</v>
      </c>
      <c r="K3755" s="139" t="s">
        <v>1549</v>
      </c>
    </row>
    <row r="3756" spans="1:11" x14ac:dyDescent="0.25">
      <c r="A3756" s="138" t="s">
        <v>1643</v>
      </c>
      <c r="B3756" s="138" t="s">
        <v>1644</v>
      </c>
      <c r="C3756" s="138" t="s">
        <v>1377</v>
      </c>
      <c r="D3756" s="138" t="s">
        <v>1560</v>
      </c>
      <c r="E3756" s="138" t="s">
        <v>1541</v>
      </c>
      <c r="F3756" s="138"/>
      <c r="G3756" s="138" t="s">
        <v>1528</v>
      </c>
      <c r="H3756" s="138">
        <v>5</v>
      </c>
      <c r="I3756" s="138" t="s">
        <v>195</v>
      </c>
      <c r="J3756" s="138">
        <v>2020</v>
      </c>
      <c r="K3756" s="139">
        <v>3.9E-2</v>
      </c>
    </row>
    <row r="3757" spans="1:11" x14ac:dyDescent="0.25">
      <c r="A3757" s="138" t="s">
        <v>1643</v>
      </c>
      <c r="B3757" s="138" t="s">
        <v>1644</v>
      </c>
      <c r="C3757" s="138" t="s">
        <v>1377</v>
      </c>
      <c r="D3757" s="138" t="s">
        <v>1560</v>
      </c>
      <c r="E3757" s="138" t="s">
        <v>1541</v>
      </c>
      <c r="F3757" s="138"/>
      <c r="G3757" s="138" t="s">
        <v>1528</v>
      </c>
      <c r="H3757" s="138">
        <v>5</v>
      </c>
      <c r="I3757" s="138" t="s">
        <v>195</v>
      </c>
      <c r="J3757" s="138">
        <v>2030</v>
      </c>
      <c r="K3757" s="139">
        <v>3.9E-2</v>
      </c>
    </row>
    <row r="3758" spans="1:11" x14ac:dyDescent="0.25">
      <c r="A3758" s="138" t="s">
        <v>1643</v>
      </c>
      <c r="B3758" s="138" t="s">
        <v>1644</v>
      </c>
      <c r="C3758" s="138" t="s">
        <v>1377</v>
      </c>
      <c r="D3758" s="138" t="s">
        <v>1560</v>
      </c>
      <c r="E3758" s="138" t="s">
        <v>1541</v>
      </c>
      <c r="F3758" s="138"/>
      <c r="G3758" s="138" t="s">
        <v>1528</v>
      </c>
      <c r="H3758" s="138">
        <v>5</v>
      </c>
      <c r="I3758" s="138" t="s">
        <v>195</v>
      </c>
      <c r="J3758" s="138">
        <v>2040</v>
      </c>
      <c r="K3758" s="139">
        <v>3.9E-2</v>
      </c>
    </row>
    <row r="3759" spans="1:11" x14ac:dyDescent="0.25">
      <c r="A3759" s="138" t="s">
        <v>1643</v>
      </c>
      <c r="B3759" s="138" t="s">
        <v>1644</v>
      </c>
      <c r="C3759" s="138" t="s">
        <v>1377</v>
      </c>
      <c r="D3759" s="138" t="s">
        <v>1560</v>
      </c>
      <c r="E3759" s="138" t="s">
        <v>1541</v>
      </c>
      <c r="F3759" s="138"/>
      <c r="G3759" s="138" t="s">
        <v>1528</v>
      </c>
      <c r="H3759" s="138">
        <v>5</v>
      </c>
      <c r="I3759" s="138" t="s">
        <v>195</v>
      </c>
      <c r="J3759" s="138">
        <v>2050</v>
      </c>
      <c r="K3759" s="139">
        <v>3.9E-2</v>
      </c>
    </row>
    <row r="3760" spans="1:11" x14ac:dyDescent="0.25">
      <c r="A3760" s="138" t="s">
        <v>1643</v>
      </c>
      <c r="B3760" s="138" t="s">
        <v>1644</v>
      </c>
      <c r="C3760" s="138" t="s">
        <v>1377</v>
      </c>
      <c r="D3760" s="138" t="s">
        <v>1379</v>
      </c>
      <c r="E3760" s="138" t="s">
        <v>1380</v>
      </c>
      <c r="F3760" s="138"/>
      <c r="G3760" s="138"/>
      <c r="H3760" s="138"/>
      <c r="I3760" s="138" t="s">
        <v>195</v>
      </c>
      <c r="J3760" s="138">
        <v>2015</v>
      </c>
      <c r="K3760" s="139">
        <v>0.78</v>
      </c>
    </row>
    <row r="3761" spans="1:11" x14ac:dyDescent="0.25">
      <c r="A3761" s="138" t="s">
        <v>1643</v>
      </c>
      <c r="B3761" s="138" t="s">
        <v>1644</v>
      </c>
      <c r="C3761" s="138" t="s">
        <v>1377</v>
      </c>
      <c r="D3761" s="138" t="s">
        <v>1379</v>
      </c>
      <c r="E3761" s="138" t="s">
        <v>1380</v>
      </c>
      <c r="F3761" s="138"/>
      <c r="G3761" s="138"/>
      <c r="H3761" s="138"/>
      <c r="I3761" s="138" t="s">
        <v>195</v>
      </c>
      <c r="J3761" s="138">
        <v>2020</v>
      </c>
      <c r="K3761" s="139">
        <v>0.78</v>
      </c>
    </row>
    <row r="3762" spans="1:11" x14ac:dyDescent="0.25">
      <c r="A3762" s="138" t="s">
        <v>1643</v>
      </c>
      <c r="B3762" s="138" t="s">
        <v>1644</v>
      </c>
      <c r="C3762" s="138" t="s">
        <v>1377</v>
      </c>
      <c r="D3762" s="138" t="s">
        <v>1379</v>
      </c>
      <c r="E3762" s="138" t="s">
        <v>1380</v>
      </c>
      <c r="F3762" s="138"/>
      <c r="G3762" s="138"/>
      <c r="H3762" s="138"/>
      <c r="I3762" s="138" t="s">
        <v>195</v>
      </c>
      <c r="J3762" s="138">
        <v>2030</v>
      </c>
      <c r="K3762" s="139">
        <v>0.78</v>
      </c>
    </row>
    <row r="3763" spans="1:11" x14ac:dyDescent="0.25">
      <c r="A3763" s="138" t="s">
        <v>1643</v>
      </c>
      <c r="B3763" s="138" t="s">
        <v>1644</v>
      </c>
      <c r="C3763" s="138" t="s">
        <v>1377</v>
      </c>
      <c r="D3763" s="138" t="s">
        <v>1379</v>
      </c>
      <c r="E3763" s="138" t="s">
        <v>1380</v>
      </c>
      <c r="F3763" s="138"/>
      <c r="G3763" s="138"/>
      <c r="H3763" s="138"/>
      <c r="I3763" s="138" t="s">
        <v>195</v>
      </c>
      <c r="J3763" s="138">
        <v>2040</v>
      </c>
      <c r="K3763" s="139">
        <v>0.78</v>
      </c>
    </row>
    <row r="3764" spans="1:11" x14ac:dyDescent="0.25">
      <c r="A3764" s="138" t="s">
        <v>1643</v>
      </c>
      <c r="B3764" s="138" t="s">
        <v>1644</v>
      </c>
      <c r="C3764" s="138" t="s">
        <v>1377</v>
      </c>
      <c r="D3764" s="138" t="s">
        <v>1379</v>
      </c>
      <c r="E3764" s="138" t="s">
        <v>1380</v>
      </c>
      <c r="F3764" s="138"/>
      <c r="G3764" s="138"/>
      <c r="H3764" s="138"/>
      <c r="I3764" s="138" t="s">
        <v>195</v>
      </c>
      <c r="J3764" s="138">
        <v>2050</v>
      </c>
      <c r="K3764" s="139">
        <v>0.78</v>
      </c>
    </row>
    <row r="3765" spans="1:11" x14ac:dyDescent="0.25">
      <c r="A3765" s="138" t="s">
        <v>1643</v>
      </c>
      <c r="B3765" s="138" t="s">
        <v>1644</v>
      </c>
      <c r="C3765" s="138" t="s">
        <v>1377</v>
      </c>
      <c r="D3765" s="138" t="s">
        <v>1506</v>
      </c>
      <c r="E3765" s="138" t="s">
        <v>1214</v>
      </c>
      <c r="F3765" s="138"/>
      <c r="G3765" s="138"/>
      <c r="H3765" s="138"/>
      <c r="I3765" s="138" t="s">
        <v>195</v>
      </c>
      <c r="J3765" s="138">
        <v>2015</v>
      </c>
      <c r="K3765" s="139">
        <v>43</v>
      </c>
    </row>
    <row r="3766" spans="1:11" x14ac:dyDescent="0.25">
      <c r="A3766" s="138" t="s">
        <v>1643</v>
      </c>
      <c r="B3766" s="138" t="s">
        <v>1644</v>
      </c>
      <c r="C3766" s="138" t="s">
        <v>1377</v>
      </c>
      <c r="D3766" s="138" t="s">
        <v>1506</v>
      </c>
      <c r="E3766" s="138" t="s">
        <v>1214</v>
      </c>
      <c r="F3766" s="138"/>
      <c r="G3766" s="138"/>
      <c r="H3766" s="138"/>
      <c r="I3766" s="138" t="s">
        <v>195</v>
      </c>
      <c r="J3766" s="138">
        <v>2020</v>
      </c>
      <c r="K3766" s="139">
        <v>43</v>
      </c>
    </row>
    <row r="3767" spans="1:11" x14ac:dyDescent="0.25">
      <c r="A3767" s="138" t="s">
        <v>1643</v>
      </c>
      <c r="B3767" s="138" t="s">
        <v>1644</v>
      </c>
      <c r="C3767" s="138" t="s">
        <v>1377</v>
      </c>
      <c r="D3767" s="138" t="s">
        <v>1506</v>
      </c>
      <c r="E3767" s="138" t="s">
        <v>1214</v>
      </c>
      <c r="F3767" s="138"/>
      <c r="G3767" s="138"/>
      <c r="H3767" s="138"/>
      <c r="I3767" s="138" t="s">
        <v>195</v>
      </c>
      <c r="J3767" s="138">
        <v>2030</v>
      </c>
      <c r="K3767" s="139">
        <v>43</v>
      </c>
    </row>
    <row r="3768" spans="1:11" x14ac:dyDescent="0.25">
      <c r="A3768" s="138" t="s">
        <v>1643</v>
      </c>
      <c r="B3768" s="138" t="s">
        <v>1644</v>
      </c>
      <c r="C3768" s="138" t="s">
        <v>1377</v>
      </c>
      <c r="D3768" s="138" t="s">
        <v>1506</v>
      </c>
      <c r="E3768" s="138" t="s">
        <v>1214</v>
      </c>
      <c r="F3768" s="138"/>
      <c r="G3768" s="138"/>
      <c r="H3768" s="138"/>
      <c r="I3768" s="138" t="s">
        <v>195</v>
      </c>
      <c r="J3768" s="138">
        <v>2040</v>
      </c>
      <c r="K3768" s="139">
        <v>43</v>
      </c>
    </row>
    <row r="3769" spans="1:11" x14ac:dyDescent="0.25">
      <c r="A3769" s="138" t="s">
        <v>1643</v>
      </c>
      <c r="B3769" s="138" t="s">
        <v>1644</v>
      </c>
      <c r="C3769" s="138" t="s">
        <v>1377</v>
      </c>
      <c r="D3769" s="138" t="s">
        <v>1506</v>
      </c>
      <c r="E3769" s="138" t="s">
        <v>1214</v>
      </c>
      <c r="F3769" s="138"/>
      <c r="G3769" s="138"/>
      <c r="H3769" s="138"/>
      <c r="I3769" s="138" t="s">
        <v>195</v>
      </c>
      <c r="J3769" s="138">
        <v>2050</v>
      </c>
      <c r="K3769" s="139">
        <v>43</v>
      </c>
    </row>
    <row r="3770" spans="1:11" x14ac:dyDescent="0.25">
      <c r="A3770" s="138" t="s">
        <v>1643</v>
      </c>
      <c r="B3770" s="138" t="s">
        <v>1644</v>
      </c>
      <c r="C3770" s="138" t="s">
        <v>1377</v>
      </c>
      <c r="D3770" s="138" t="s">
        <v>1652</v>
      </c>
      <c r="E3770" s="138" t="s">
        <v>1653</v>
      </c>
      <c r="F3770" s="138"/>
      <c r="G3770" s="138" t="s">
        <v>1648</v>
      </c>
      <c r="H3770" s="138" t="s">
        <v>1649</v>
      </c>
      <c r="I3770" s="138" t="s">
        <v>990</v>
      </c>
      <c r="J3770" s="138">
        <v>2020</v>
      </c>
      <c r="K3770" s="139">
        <v>0.75</v>
      </c>
    </row>
    <row r="3771" spans="1:11" x14ac:dyDescent="0.25">
      <c r="A3771" s="138" t="s">
        <v>1643</v>
      </c>
      <c r="B3771" s="138" t="s">
        <v>1644</v>
      </c>
      <c r="C3771" s="138" t="s">
        <v>1377</v>
      </c>
      <c r="D3771" s="138" t="s">
        <v>1652</v>
      </c>
      <c r="E3771" s="138" t="s">
        <v>1653</v>
      </c>
      <c r="F3771" s="138"/>
      <c r="G3771" s="138" t="s">
        <v>1648</v>
      </c>
      <c r="H3771" s="138" t="s">
        <v>1649</v>
      </c>
      <c r="I3771" s="138" t="s">
        <v>990</v>
      </c>
      <c r="J3771" s="138">
        <v>2050</v>
      </c>
      <c r="K3771" s="139">
        <v>0.75</v>
      </c>
    </row>
    <row r="3772" spans="1:11" x14ac:dyDescent="0.25">
      <c r="A3772" s="138" t="s">
        <v>1643</v>
      </c>
      <c r="B3772" s="138" t="s">
        <v>1644</v>
      </c>
      <c r="C3772" s="138" t="s">
        <v>1377</v>
      </c>
      <c r="D3772" s="138" t="s">
        <v>1652</v>
      </c>
      <c r="E3772" s="138" t="s">
        <v>1653</v>
      </c>
      <c r="F3772" s="138"/>
      <c r="G3772" s="138" t="s">
        <v>1648</v>
      </c>
      <c r="H3772" s="138" t="s">
        <v>1649</v>
      </c>
      <c r="I3772" s="138" t="s">
        <v>991</v>
      </c>
      <c r="J3772" s="138">
        <v>2020</v>
      </c>
      <c r="K3772" s="139">
        <v>1.25</v>
      </c>
    </row>
    <row r="3773" spans="1:11" x14ac:dyDescent="0.25">
      <c r="A3773" s="138" t="s">
        <v>1643</v>
      </c>
      <c r="B3773" s="138" t="s">
        <v>1644</v>
      </c>
      <c r="C3773" s="138" t="s">
        <v>1377</v>
      </c>
      <c r="D3773" s="138" t="s">
        <v>1652</v>
      </c>
      <c r="E3773" s="138" t="s">
        <v>1653</v>
      </c>
      <c r="F3773" s="138"/>
      <c r="G3773" s="138" t="s">
        <v>1648</v>
      </c>
      <c r="H3773" s="138" t="s">
        <v>1649</v>
      </c>
      <c r="I3773" s="138" t="s">
        <v>991</v>
      </c>
      <c r="J3773" s="138">
        <v>2050</v>
      </c>
      <c r="K3773" s="139">
        <v>1.25</v>
      </c>
    </row>
    <row r="3774" spans="1:11" x14ac:dyDescent="0.25">
      <c r="A3774" s="138" t="s">
        <v>1643</v>
      </c>
      <c r="B3774" s="138" t="s">
        <v>1644</v>
      </c>
      <c r="C3774" s="138" t="s">
        <v>1377</v>
      </c>
      <c r="D3774" s="138" t="s">
        <v>1652</v>
      </c>
      <c r="E3774" s="138" t="s">
        <v>1653</v>
      </c>
      <c r="F3774" s="138"/>
      <c r="G3774" s="138" t="s">
        <v>1648</v>
      </c>
      <c r="H3774" s="138" t="s">
        <v>1649</v>
      </c>
      <c r="I3774" s="138" t="s">
        <v>195</v>
      </c>
      <c r="J3774" s="138">
        <v>2015</v>
      </c>
      <c r="K3774" s="139" t="s">
        <v>1549</v>
      </c>
    </row>
    <row r="3775" spans="1:11" x14ac:dyDescent="0.25">
      <c r="A3775" s="138" t="s">
        <v>1643</v>
      </c>
      <c r="B3775" s="138" t="s">
        <v>1644</v>
      </c>
      <c r="C3775" s="138" t="s">
        <v>1377</v>
      </c>
      <c r="D3775" s="138" t="s">
        <v>1652</v>
      </c>
      <c r="E3775" s="138" t="s">
        <v>1653</v>
      </c>
      <c r="F3775" s="138"/>
      <c r="G3775" s="138" t="s">
        <v>1648</v>
      </c>
      <c r="H3775" s="138" t="s">
        <v>1649</v>
      </c>
      <c r="I3775" s="138" t="s">
        <v>195</v>
      </c>
      <c r="J3775" s="138">
        <v>2020</v>
      </c>
      <c r="K3775" s="139">
        <v>3.9562499999999998</v>
      </c>
    </row>
    <row r="3776" spans="1:11" x14ac:dyDescent="0.25">
      <c r="A3776" s="138" t="s">
        <v>1643</v>
      </c>
      <c r="B3776" s="138" t="s">
        <v>1644</v>
      </c>
      <c r="C3776" s="138" t="s">
        <v>1377</v>
      </c>
      <c r="D3776" s="138" t="s">
        <v>1652</v>
      </c>
      <c r="E3776" s="138" t="s">
        <v>1653</v>
      </c>
      <c r="F3776" s="138"/>
      <c r="G3776" s="138" t="s">
        <v>1648</v>
      </c>
      <c r="H3776" s="138" t="s">
        <v>1649</v>
      </c>
      <c r="I3776" s="138" t="s">
        <v>195</v>
      </c>
      <c r="J3776" s="138">
        <v>2030</v>
      </c>
      <c r="K3776" s="139">
        <v>2.2418749999999998</v>
      </c>
    </row>
    <row r="3777" spans="1:11" x14ac:dyDescent="0.25">
      <c r="A3777" s="138" t="s">
        <v>1643</v>
      </c>
      <c r="B3777" s="138" t="s">
        <v>1644</v>
      </c>
      <c r="C3777" s="138" t="s">
        <v>1377</v>
      </c>
      <c r="D3777" s="138" t="s">
        <v>1652</v>
      </c>
      <c r="E3777" s="138" t="s">
        <v>1653</v>
      </c>
      <c r="F3777" s="138"/>
      <c r="G3777" s="138" t="s">
        <v>1648</v>
      </c>
      <c r="H3777" s="138" t="s">
        <v>1649</v>
      </c>
      <c r="I3777" s="138" t="s">
        <v>195</v>
      </c>
      <c r="J3777" s="138">
        <v>2040</v>
      </c>
      <c r="K3777" s="139">
        <v>1.64184375</v>
      </c>
    </row>
    <row r="3778" spans="1:11" x14ac:dyDescent="0.25">
      <c r="A3778" s="138" t="s">
        <v>1643</v>
      </c>
      <c r="B3778" s="138" t="s">
        <v>1644</v>
      </c>
      <c r="C3778" s="138" t="s">
        <v>1377</v>
      </c>
      <c r="D3778" s="138" t="s">
        <v>1652</v>
      </c>
      <c r="E3778" s="138" t="s">
        <v>1653</v>
      </c>
      <c r="F3778" s="138"/>
      <c r="G3778" s="138" t="s">
        <v>1648</v>
      </c>
      <c r="H3778" s="138" t="s">
        <v>1649</v>
      </c>
      <c r="I3778" s="138" t="s">
        <v>195</v>
      </c>
      <c r="J3778" s="138">
        <v>2050</v>
      </c>
      <c r="K3778" s="139">
        <v>1.3187500000000001</v>
      </c>
    </row>
    <row r="3779" spans="1:11" x14ac:dyDescent="0.25">
      <c r="A3779" s="138" t="s">
        <v>1643</v>
      </c>
      <c r="B3779" s="138" t="s">
        <v>1644</v>
      </c>
      <c r="C3779" s="138" t="s">
        <v>1377</v>
      </c>
      <c r="D3779" s="138" t="s">
        <v>1650</v>
      </c>
      <c r="E3779" s="138" t="s">
        <v>1651</v>
      </c>
      <c r="F3779" s="138"/>
      <c r="G3779" s="138"/>
      <c r="H3779" s="138"/>
      <c r="I3779" s="138" t="s">
        <v>195</v>
      </c>
      <c r="J3779" s="138">
        <v>2015</v>
      </c>
      <c r="K3779" s="139" t="s">
        <v>1549</v>
      </c>
    </row>
    <row r="3780" spans="1:11" x14ac:dyDescent="0.25">
      <c r="A3780" s="138" t="s">
        <v>1643</v>
      </c>
      <c r="B3780" s="138" t="s">
        <v>1644</v>
      </c>
      <c r="C3780" s="138" t="s">
        <v>1377</v>
      </c>
      <c r="D3780" s="138" t="s">
        <v>1650</v>
      </c>
      <c r="E3780" s="138" t="s">
        <v>1651</v>
      </c>
      <c r="F3780" s="138"/>
      <c r="G3780" s="138"/>
      <c r="H3780" s="138"/>
      <c r="I3780" s="138" t="s">
        <v>195</v>
      </c>
      <c r="J3780" s="138">
        <v>2020</v>
      </c>
      <c r="K3780" s="139">
        <v>0</v>
      </c>
    </row>
    <row r="3781" spans="1:11" x14ac:dyDescent="0.25">
      <c r="A3781" s="138" t="s">
        <v>1643</v>
      </c>
      <c r="B3781" s="138" t="s">
        <v>1644</v>
      </c>
      <c r="C3781" s="138" t="s">
        <v>1377</v>
      </c>
      <c r="D3781" s="138" t="s">
        <v>1650</v>
      </c>
      <c r="E3781" s="138" t="s">
        <v>1651</v>
      </c>
      <c r="F3781" s="138"/>
      <c r="G3781" s="138"/>
      <c r="H3781" s="138"/>
      <c r="I3781" s="138" t="s">
        <v>195</v>
      </c>
      <c r="J3781" s="138">
        <v>2030</v>
      </c>
      <c r="K3781" s="139">
        <v>0</v>
      </c>
    </row>
    <row r="3782" spans="1:11" x14ac:dyDescent="0.25">
      <c r="A3782" s="138" t="s">
        <v>1643</v>
      </c>
      <c r="B3782" s="138" t="s">
        <v>1644</v>
      </c>
      <c r="C3782" s="138" t="s">
        <v>1377</v>
      </c>
      <c r="D3782" s="138" t="s">
        <v>1650</v>
      </c>
      <c r="E3782" s="138" t="s">
        <v>1651</v>
      </c>
      <c r="F3782" s="138"/>
      <c r="G3782" s="138"/>
      <c r="H3782" s="138"/>
      <c r="I3782" s="138" t="s">
        <v>195</v>
      </c>
      <c r="J3782" s="138">
        <v>2040</v>
      </c>
      <c r="K3782" s="139">
        <v>0</v>
      </c>
    </row>
    <row r="3783" spans="1:11" x14ac:dyDescent="0.25">
      <c r="A3783" s="138" t="s">
        <v>1643</v>
      </c>
      <c r="B3783" s="138" t="s">
        <v>1644</v>
      </c>
      <c r="C3783" s="138" t="s">
        <v>1377</v>
      </c>
      <c r="D3783" s="138" t="s">
        <v>1650</v>
      </c>
      <c r="E3783" s="138" t="s">
        <v>1651</v>
      </c>
      <c r="F3783" s="138"/>
      <c r="G3783" s="138"/>
      <c r="H3783" s="138"/>
      <c r="I3783" s="138" t="s">
        <v>195</v>
      </c>
      <c r="J3783" s="138">
        <v>2050</v>
      </c>
      <c r="K3783" s="139">
        <v>0</v>
      </c>
    </row>
    <row r="3784" spans="1:11" x14ac:dyDescent="0.25">
      <c r="A3784" s="138" t="s">
        <v>1643</v>
      </c>
      <c r="B3784" s="138" t="s">
        <v>1644</v>
      </c>
      <c r="C3784" s="138" t="s">
        <v>1377</v>
      </c>
      <c r="D3784" s="138" t="s">
        <v>1654</v>
      </c>
      <c r="E3784" s="138" t="s">
        <v>1655</v>
      </c>
      <c r="F3784" s="138"/>
      <c r="G3784" s="138" t="s">
        <v>1528</v>
      </c>
      <c r="H3784" s="138">
        <v>5</v>
      </c>
      <c r="I3784" s="138" t="s">
        <v>990</v>
      </c>
      <c r="J3784" s="138">
        <v>2020</v>
      </c>
      <c r="K3784" s="139">
        <v>0.75</v>
      </c>
    </row>
    <row r="3785" spans="1:11" x14ac:dyDescent="0.25">
      <c r="A3785" s="138" t="s">
        <v>1643</v>
      </c>
      <c r="B3785" s="138" t="s">
        <v>1644</v>
      </c>
      <c r="C3785" s="138" t="s">
        <v>1377</v>
      </c>
      <c r="D3785" s="138" t="s">
        <v>1654</v>
      </c>
      <c r="E3785" s="138" t="s">
        <v>1655</v>
      </c>
      <c r="F3785" s="138"/>
      <c r="G3785" s="138" t="s">
        <v>1528</v>
      </c>
      <c r="H3785" s="138">
        <v>5</v>
      </c>
      <c r="I3785" s="138" t="s">
        <v>990</v>
      </c>
      <c r="J3785" s="138">
        <v>2050</v>
      </c>
      <c r="K3785" s="139">
        <v>0.75</v>
      </c>
    </row>
    <row r="3786" spans="1:11" x14ac:dyDescent="0.25">
      <c r="A3786" s="138" t="s">
        <v>1643</v>
      </c>
      <c r="B3786" s="138" t="s">
        <v>1644</v>
      </c>
      <c r="C3786" s="138" t="s">
        <v>1377</v>
      </c>
      <c r="D3786" s="138" t="s">
        <v>1654</v>
      </c>
      <c r="E3786" s="138" t="s">
        <v>1655</v>
      </c>
      <c r="F3786" s="138"/>
      <c r="G3786" s="138" t="s">
        <v>1528</v>
      </c>
      <c r="H3786" s="138">
        <v>5</v>
      </c>
      <c r="I3786" s="138" t="s">
        <v>991</v>
      </c>
      <c r="J3786" s="138">
        <v>2020</v>
      </c>
      <c r="K3786" s="139">
        <v>1.25</v>
      </c>
    </row>
    <row r="3787" spans="1:11" x14ac:dyDescent="0.25">
      <c r="A3787" s="138" t="s">
        <v>1643</v>
      </c>
      <c r="B3787" s="138" t="s">
        <v>1644</v>
      </c>
      <c r="C3787" s="138" t="s">
        <v>1377</v>
      </c>
      <c r="D3787" s="138" t="s">
        <v>1654</v>
      </c>
      <c r="E3787" s="138" t="s">
        <v>1655</v>
      </c>
      <c r="F3787" s="138"/>
      <c r="G3787" s="138" t="s">
        <v>1528</v>
      </c>
      <c r="H3787" s="138">
        <v>5</v>
      </c>
      <c r="I3787" s="138" t="s">
        <v>991</v>
      </c>
      <c r="J3787" s="138">
        <v>2050</v>
      </c>
      <c r="K3787" s="139">
        <v>1.25</v>
      </c>
    </row>
    <row r="3788" spans="1:11" x14ac:dyDescent="0.25">
      <c r="A3788" s="138" t="s">
        <v>1643</v>
      </c>
      <c r="B3788" s="138" t="s">
        <v>1644</v>
      </c>
      <c r="C3788" s="138" t="s">
        <v>1377</v>
      </c>
      <c r="D3788" s="138" t="s">
        <v>1654</v>
      </c>
      <c r="E3788" s="138" t="s">
        <v>1655</v>
      </c>
      <c r="F3788" s="138"/>
      <c r="G3788" s="138" t="s">
        <v>1528</v>
      </c>
      <c r="H3788" s="138">
        <v>5</v>
      </c>
      <c r="I3788" s="138" t="s">
        <v>195</v>
      </c>
      <c r="J3788" s="138">
        <v>2015</v>
      </c>
      <c r="K3788" s="139" t="s">
        <v>1549</v>
      </c>
    </row>
    <row r="3789" spans="1:11" x14ac:dyDescent="0.25">
      <c r="A3789" s="138" t="s">
        <v>1643</v>
      </c>
      <c r="B3789" s="138" t="s">
        <v>1644</v>
      </c>
      <c r="C3789" s="138" t="s">
        <v>1377</v>
      </c>
      <c r="D3789" s="138" t="s">
        <v>1654</v>
      </c>
      <c r="E3789" s="138" t="s">
        <v>1655</v>
      </c>
      <c r="F3789" s="138"/>
      <c r="G3789" s="138" t="s">
        <v>1528</v>
      </c>
      <c r="H3789" s="138">
        <v>5</v>
      </c>
      <c r="I3789" s="138" t="s">
        <v>195</v>
      </c>
      <c r="J3789" s="138">
        <v>2020</v>
      </c>
      <c r="K3789" s="139">
        <v>1.5599999999999999E-2</v>
      </c>
    </row>
    <row r="3790" spans="1:11" x14ac:dyDescent="0.25">
      <c r="A3790" s="138" t="s">
        <v>1643</v>
      </c>
      <c r="B3790" s="138" t="s">
        <v>1644</v>
      </c>
      <c r="C3790" s="138" t="s">
        <v>1377</v>
      </c>
      <c r="D3790" s="138" t="s">
        <v>1654</v>
      </c>
      <c r="E3790" s="138" t="s">
        <v>1655</v>
      </c>
      <c r="F3790" s="138"/>
      <c r="G3790" s="138" t="s">
        <v>1528</v>
      </c>
      <c r="H3790" s="138">
        <v>5</v>
      </c>
      <c r="I3790" s="138" t="s">
        <v>195</v>
      </c>
      <c r="J3790" s="138">
        <v>2030</v>
      </c>
      <c r="K3790" s="139">
        <v>1.5599999999999999E-2</v>
      </c>
    </row>
    <row r="3791" spans="1:11" x14ac:dyDescent="0.25">
      <c r="A3791" s="138" t="s">
        <v>1643</v>
      </c>
      <c r="B3791" s="138" t="s">
        <v>1644</v>
      </c>
      <c r="C3791" s="138" t="s">
        <v>1377</v>
      </c>
      <c r="D3791" s="138" t="s">
        <v>1654</v>
      </c>
      <c r="E3791" s="138" t="s">
        <v>1655</v>
      </c>
      <c r="F3791" s="138"/>
      <c r="G3791" s="138" t="s">
        <v>1528</v>
      </c>
      <c r="H3791" s="138">
        <v>5</v>
      </c>
      <c r="I3791" s="138" t="s">
        <v>195</v>
      </c>
      <c r="J3791" s="138">
        <v>2040</v>
      </c>
      <c r="K3791" s="139">
        <v>1.5599999999999999E-2</v>
      </c>
    </row>
    <row r="3792" spans="1:11" x14ac:dyDescent="0.25">
      <c r="A3792" s="138" t="s">
        <v>1643</v>
      </c>
      <c r="B3792" s="138" t="s">
        <v>1644</v>
      </c>
      <c r="C3792" s="138" t="s">
        <v>1377</v>
      </c>
      <c r="D3792" s="138" t="s">
        <v>1654</v>
      </c>
      <c r="E3792" s="138" t="s">
        <v>1655</v>
      </c>
      <c r="F3792" s="138"/>
      <c r="G3792" s="138" t="s">
        <v>1528</v>
      </c>
      <c r="H3792" s="138">
        <v>5</v>
      </c>
      <c r="I3792" s="138" t="s">
        <v>195</v>
      </c>
      <c r="J3792" s="138">
        <v>2050</v>
      </c>
      <c r="K3792" s="139">
        <v>1.5599999999999999E-2</v>
      </c>
    </row>
    <row r="3793" spans="1:11" x14ac:dyDescent="0.25">
      <c r="A3793" s="138" t="s">
        <v>1656</v>
      </c>
      <c r="B3793" s="138" t="s">
        <v>1657</v>
      </c>
      <c r="C3793" s="138" t="s">
        <v>196</v>
      </c>
      <c r="D3793" s="138" t="s">
        <v>1658</v>
      </c>
      <c r="E3793" s="138" t="s">
        <v>1354</v>
      </c>
      <c r="F3793" s="138"/>
      <c r="G3793" s="138" t="s">
        <v>211</v>
      </c>
      <c r="H3793" s="138">
        <v>1</v>
      </c>
      <c r="I3793" s="138" t="s">
        <v>990</v>
      </c>
      <c r="J3793" s="138">
        <v>2020</v>
      </c>
      <c r="K3793" s="139">
        <v>0.9</v>
      </c>
    </row>
    <row r="3794" spans="1:11" x14ac:dyDescent="0.25">
      <c r="A3794" s="138" t="s">
        <v>1656</v>
      </c>
      <c r="B3794" s="138" t="s">
        <v>1657</v>
      </c>
      <c r="C3794" s="138" t="s">
        <v>196</v>
      </c>
      <c r="D3794" s="138" t="s">
        <v>1658</v>
      </c>
      <c r="E3794" s="138" t="s">
        <v>1354</v>
      </c>
      <c r="F3794" s="138"/>
      <c r="G3794" s="138" t="s">
        <v>211</v>
      </c>
      <c r="H3794" s="138">
        <v>1</v>
      </c>
      <c r="I3794" s="138" t="s">
        <v>990</v>
      </c>
      <c r="J3794" s="138">
        <v>2050</v>
      </c>
      <c r="K3794" s="139">
        <v>0.9</v>
      </c>
    </row>
    <row r="3795" spans="1:11" x14ac:dyDescent="0.25">
      <c r="A3795" s="138" t="s">
        <v>1656</v>
      </c>
      <c r="B3795" s="138" t="s">
        <v>1657</v>
      </c>
      <c r="C3795" s="138" t="s">
        <v>196</v>
      </c>
      <c r="D3795" s="138" t="s">
        <v>1658</v>
      </c>
      <c r="E3795" s="138" t="s">
        <v>1354</v>
      </c>
      <c r="F3795" s="138"/>
      <c r="G3795" s="138" t="s">
        <v>211</v>
      </c>
      <c r="H3795" s="138">
        <v>1</v>
      </c>
      <c r="I3795" s="138" t="s">
        <v>991</v>
      </c>
      <c r="J3795" s="138">
        <v>2020</v>
      </c>
      <c r="K3795" s="139">
        <v>1.1000000000000001</v>
      </c>
    </row>
    <row r="3796" spans="1:11" x14ac:dyDescent="0.25">
      <c r="A3796" s="138" t="s">
        <v>1656</v>
      </c>
      <c r="B3796" s="138" t="s">
        <v>1657</v>
      </c>
      <c r="C3796" s="138" t="s">
        <v>196</v>
      </c>
      <c r="D3796" s="138" t="s">
        <v>1658</v>
      </c>
      <c r="E3796" s="138" t="s">
        <v>1354</v>
      </c>
      <c r="F3796" s="138"/>
      <c r="G3796" s="138" t="s">
        <v>211</v>
      </c>
      <c r="H3796" s="138">
        <v>1</v>
      </c>
      <c r="I3796" s="138" t="s">
        <v>991</v>
      </c>
      <c r="J3796" s="138">
        <v>2050</v>
      </c>
      <c r="K3796" s="139">
        <v>1.1000000000000001</v>
      </c>
    </row>
    <row r="3797" spans="1:11" x14ac:dyDescent="0.25">
      <c r="A3797" s="138" t="s">
        <v>1656</v>
      </c>
      <c r="B3797" s="138" t="s">
        <v>1657</v>
      </c>
      <c r="C3797" s="138" t="s">
        <v>196</v>
      </c>
      <c r="D3797" s="138" t="s">
        <v>1658</v>
      </c>
      <c r="E3797" s="138" t="s">
        <v>1354</v>
      </c>
      <c r="F3797" s="138"/>
      <c r="G3797" s="138" t="s">
        <v>211</v>
      </c>
      <c r="H3797" s="138">
        <v>1</v>
      </c>
      <c r="I3797" s="138" t="s">
        <v>195</v>
      </c>
      <c r="J3797" s="138">
        <v>2015</v>
      </c>
      <c r="K3797" s="139" t="s">
        <v>1549</v>
      </c>
    </row>
    <row r="3798" spans="1:11" x14ac:dyDescent="0.25">
      <c r="A3798" s="138" t="s">
        <v>1656</v>
      </c>
      <c r="B3798" s="138" t="s">
        <v>1657</v>
      </c>
      <c r="C3798" s="138" t="s">
        <v>196</v>
      </c>
      <c r="D3798" s="138" t="s">
        <v>1658</v>
      </c>
      <c r="E3798" s="138" t="s">
        <v>1354</v>
      </c>
      <c r="F3798" s="138"/>
      <c r="G3798" s="138" t="s">
        <v>211</v>
      </c>
      <c r="H3798" s="138">
        <v>1</v>
      </c>
      <c r="I3798" s="138" t="s">
        <v>195</v>
      </c>
      <c r="J3798" s="138">
        <v>2020</v>
      </c>
      <c r="K3798" s="139">
        <v>0.13</v>
      </c>
    </row>
    <row r="3799" spans="1:11" x14ac:dyDescent="0.25">
      <c r="A3799" s="138" t="s">
        <v>1656</v>
      </c>
      <c r="B3799" s="138" t="s">
        <v>1657</v>
      </c>
      <c r="C3799" s="138" t="s">
        <v>196</v>
      </c>
      <c r="D3799" s="138" t="s">
        <v>1658</v>
      </c>
      <c r="E3799" s="138" t="s">
        <v>1354</v>
      </c>
      <c r="F3799" s="138"/>
      <c r="G3799" s="138" t="s">
        <v>211</v>
      </c>
      <c r="H3799" s="138">
        <v>1</v>
      </c>
      <c r="I3799" s="138" t="s">
        <v>195</v>
      </c>
      <c r="J3799" s="138">
        <v>2030</v>
      </c>
      <c r="K3799" s="139">
        <v>0.13</v>
      </c>
    </row>
    <row r="3800" spans="1:11" x14ac:dyDescent="0.25">
      <c r="A3800" s="138" t="s">
        <v>1656</v>
      </c>
      <c r="B3800" s="138" t="s">
        <v>1657</v>
      </c>
      <c r="C3800" s="138" t="s">
        <v>196</v>
      </c>
      <c r="D3800" s="138" t="s">
        <v>1658</v>
      </c>
      <c r="E3800" s="138" t="s">
        <v>1354</v>
      </c>
      <c r="F3800" s="138"/>
      <c r="G3800" s="138" t="s">
        <v>211</v>
      </c>
      <c r="H3800" s="138">
        <v>1</v>
      </c>
      <c r="I3800" s="138" t="s">
        <v>195</v>
      </c>
      <c r="J3800" s="138">
        <v>2040</v>
      </c>
      <c r="K3800" s="139">
        <v>0.13</v>
      </c>
    </row>
    <row r="3801" spans="1:11" x14ac:dyDescent="0.25">
      <c r="A3801" s="138" t="s">
        <v>1656</v>
      </c>
      <c r="B3801" s="138" t="s">
        <v>1657</v>
      </c>
      <c r="C3801" s="138" t="s">
        <v>196</v>
      </c>
      <c r="D3801" s="138" t="s">
        <v>1658</v>
      </c>
      <c r="E3801" s="138" t="s">
        <v>1354</v>
      </c>
      <c r="F3801" s="138"/>
      <c r="G3801" s="138" t="s">
        <v>211</v>
      </c>
      <c r="H3801" s="138">
        <v>1</v>
      </c>
      <c r="I3801" s="138" t="s">
        <v>195</v>
      </c>
      <c r="J3801" s="138">
        <v>2050</v>
      </c>
      <c r="K3801" s="139">
        <v>0.13</v>
      </c>
    </row>
    <row r="3802" spans="1:11" x14ac:dyDescent="0.25">
      <c r="A3802" s="138" t="s">
        <v>1656</v>
      </c>
      <c r="B3802" s="138" t="s">
        <v>1657</v>
      </c>
      <c r="C3802" s="138" t="s">
        <v>196</v>
      </c>
      <c r="D3802" s="138" t="s">
        <v>1659</v>
      </c>
      <c r="E3802" s="138" t="s">
        <v>1354</v>
      </c>
      <c r="F3802" s="138"/>
      <c r="G3802" s="138" t="s">
        <v>211</v>
      </c>
      <c r="H3802" s="138">
        <v>1</v>
      </c>
      <c r="I3802" s="138" t="s">
        <v>990</v>
      </c>
      <c r="J3802" s="138">
        <v>2020</v>
      </c>
      <c r="K3802" s="139">
        <v>0.9</v>
      </c>
    </row>
    <row r="3803" spans="1:11" x14ac:dyDescent="0.25">
      <c r="A3803" s="138" t="s">
        <v>1656</v>
      </c>
      <c r="B3803" s="138" t="s">
        <v>1657</v>
      </c>
      <c r="C3803" s="138" t="s">
        <v>196</v>
      </c>
      <c r="D3803" s="138" t="s">
        <v>1659</v>
      </c>
      <c r="E3803" s="138" t="s">
        <v>1354</v>
      </c>
      <c r="F3803" s="138"/>
      <c r="G3803" s="138" t="s">
        <v>211</v>
      </c>
      <c r="H3803" s="138">
        <v>1</v>
      </c>
      <c r="I3803" s="138" t="s">
        <v>990</v>
      </c>
      <c r="J3803" s="138">
        <v>2050</v>
      </c>
      <c r="K3803" s="139">
        <v>0.9</v>
      </c>
    </row>
    <row r="3804" spans="1:11" x14ac:dyDescent="0.25">
      <c r="A3804" s="138" t="s">
        <v>1656</v>
      </c>
      <c r="B3804" s="138" t="s">
        <v>1657</v>
      </c>
      <c r="C3804" s="138" t="s">
        <v>196</v>
      </c>
      <c r="D3804" s="138" t="s">
        <v>1659</v>
      </c>
      <c r="E3804" s="138" t="s">
        <v>1354</v>
      </c>
      <c r="F3804" s="138"/>
      <c r="G3804" s="138" t="s">
        <v>211</v>
      </c>
      <c r="H3804" s="138">
        <v>1</v>
      </c>
      <c r="I3804" s="138" t="s">
        <v>991</v>
      </c>
      <c r="J3804" s="138">
        <v>2020</v>
      </c>
      <c r="K3804" s="139">
        <v>1.1000000000000001</v>
      </c>
    </row>
    <row r="3805" spans="1:11" x14ac:dyDescent="0.25">
      <c r="A3805" s="138" t="s">
        <v>1656</v>
      </c>
      <c r="B3805" s="138" t="s">
        <v>1657</v>
      </c>
      <c r="C3805" s="138" t="s">
        <v>196</v>
      </c>
      <c r="D3805" s="138" t="s">
        <v>1659</v>
      </c>
      <c r="E3805" s="138" t="s">
        <v>1354</v>
      </c>
      <c r="F3805" s="138"/>
      <c r="G3805" s="138" t="s">
        <v>211</v>
      </c>
      <c r="H3805" s="138">
        <v>1</v>
      </c>
      <c r="I3805" s="138" t="s">
        <v>991</v>
      </c>
      <c r="J3805" s="138">
        <v>2050</v>
      </c>
      <c r="K3805" s="139">
        <v>1.1000000000000001</v>
      </c>
    </row>
    <row r="3806" spans="1:11" x14ac:dyDescent="0.25">
      <c r="A3806" s="138" t="s">
        <v>1656</v>
      </c>
      <c r="B3806" s="138" t="s">
        <v>1657</v>
      </c>
      <c r="C3806" s="138" t="s">
        <v>196</v>
      </c>
      <c r="D3806" s="138" t="s">
        <v>1659</v>
      </c>
      <c r="E3806" s="138" t="s">
        <v>1354</v>
      </c>
      <c r="F3806" s="138"/>
      <c r="G3806" s="138" t="s">
        <v>211</v>
      </c>
      <c r="H3806" s="138">
        <v>1</v>
      </c>
      <c r="I3806" s="138" t="s">
        <v>195</v>
      </c>
      <c r="J3806" s="138">
        <v>2015</v>
      </c>
      <c r="K3806" s="139" t="s">
        <v>1549</v>
      </c>
    </row>
    <row r="3807" spans="1:11" x14ac:dyDescent="0.25">
      <c r="A3807" s="138" t="s">
        <v>1656</v>
      </c>
      <c r="B3807" s="138" t="s">
        <v>1657</v>
      </c>
      <c r="C3807" s="138" t="s">
        <v>196</v>
      </c>
      <c r="D3807" s="138" t="s">
        <v>1659</v>
      </c>
      <c r="E3807" s="138" t="s">
        <v>1354</v>
      </c>
      <c r="F3807" s="138"/>
      <c r="G3807" s="138" t="s">
        <v>211</v>
      </c>
      <c r="H3807" s="138">
        <v>1</v>
      </c>
      <c r="I3807" s="138" t="s">
        <v>195</v>
      </c>
      <c r="J3807" s="138">
        <v>2020</v>
      </c>
      <c r="K3807" s="139">
        <v>0.18</v>
      </c>
    </row>
    <row r="3808" spans="1:11" x14ac:dyDescent="0.25">
      <c r="A3808" s="138" t="s">
        <v>1656</v>
      </c>
      <c r="B3808" s="138" t="s">
        <v>1657</v>
      </c>
      <c r="C3808" s="138" t="s">
        <v>196</v>
      </c>
      <c r="D3808" s="138" t="s">
        <v>1659</v>
      </c>
      <c r="E3808" s="138" t="s">
        <v>1354</v>
      </c>
      <c r="F3808" s="138"/>
      <c r="G3808" s="138" t="s">
        <v>211</v>
      </c>
      <c r="H3808" s="138">
        <v>1</v>
      </c>
      <c r="I3808" s="138" t="s">
        <v>195</v>
      </c>
      <c r="J3808" s="138">
        <v>2030</v>
      </c>
      <c r="K3808" s="139">
        <v>0.18</v>
      </c>
    </row>
    <row r="3809" spans="1:11" x14ac:dyDescent="0.25">
      <c r="A3809" s="138" t="s">
        <v>1656</v>
      </c>
      <c r="B3809" s="138" t="s">
        <v>1657</v>
      </c>
      <c r="C3809" s="138" t="s">
        <v>196</v>
      </c>
      <c r="D3809" s="138" t="s">
        <v>1659</v>
      </c>
      <c r="E3809" s="138" t="s">
        <v>1354</v>
      </c>
      <c r="F3809" s="138"/>
      <c r="G3809" s="138" t="s">
        <v>211</v>
      </c>
      <c r="H3809" s="138">
        <v>1</v>
      </c>
      <c r="I3809" s="138" t="s">
        <v>195</v>
      </c>
      <c r="J3809" s="138">
        <v>2040</v>
      </c>
      <c r="K3809" s="139">
        <v>0.18</v>
      </c>
    </row>
    <row r="3810" spans="1:11" x14ac:dyDescent="0.25">
      <c r="A3810" s="138" t="s">
        <v>1656</v>
      </c>
      <c r="B3810" s="138" t="s">
        <v>1657</v>
      </c>
      <c r="C3810" s="138" t="s">
        <v>196</v>
      </c>
      <c r="D3810" s="138" t="s">
        <v>1659</v>
      </c>
      <c r="E3810" s="138" t="s">
        <v>1354</v>
      </c>
      <c r="F3810" s="138"/>
      <c r="G3810" s="138" t="s">
        <v>211</v>
      </c>
      <c r="H3810" s="138">
        <v>1</v>
      </c>
      <c r="I3810" s="138" t="s">
        <v>195</v>
      </c>
      <c r="J3810" s="138">
        <v>2050</v>
      </c>
      <c r="K3810" s="139">
        <v>0.18</v>
      </c>
    </row>
    <row r="3811" spans="1:11" x14ac:dyDescent="0.25">
      <c r="A3811" s="138" t="s">
        <v>1656</v>
      </c>
      <c r="B3811" s="138" t="s">
        <v>1657</v>
      </c>
      <c r="C3811" s="138" t="s">
        <v>196</v>
      </c>
      <c r="D3811" s="138" t="s">
        <v>1534</v>
      </c>
      <c r="E3811" s="138" t="s">
        <v>1354</v>
      </c>
      <c r="F3811" s="138"/>
      <c r="G3811" s="138" t="s">
        <v>211</v>
      </c>
      <c r="H3811" s="138">
        <v>1</v>
      </c>
      <c r="I3811" s="138" t="s">
        <v>990</v>
      </c>
      <c r="J3811" s="138">
        <v>2020</v>
      </c>
      <c r="K3811" s="139">
        <v>0.9</v>
      </c>
    </row>
    <row r="3812" spans="1:11" x14ac:dyDescent="0.25">
      <c r="A3812" s="138" t="s">
        <v>1656</v>
      </c>
      <c r="B3812" s="138" t="s">
        <v>1657</v>
      </c>
      <c r="C3812" s="138" t="s">
        <v>196</v>
      </c>
      <c r="D3812" s="138" t="s">
        <v>1534</v>
      </c>
      <c r="E3812" s="138" t="s">
        <v>1354</v>
      </c>
      <c r="F3812" s="138"/>
      <c r="G3812" s="138" t="s">
        <v>211</v>
      </c>
      <c r="H3812" s="138">
        <v>1</v>
      </c>
      <c r="I3812" s="138" t="s">
        <v>990</v>
      </c>
      <c r="J3812" s="138">
        <v>2050</v>
      </c>
      <c r="K3812" s="139">
        <v>0.9</v>
      </c>
    </row>
    <row r="3813" spans="1:11" x14ac:dyDescent="0.25">
      <c r="A3813" s="138" t="s">
        <v>1656</v>
      </c>
      <c r="B3813" s="138" t="s">
        <v>1657</v>
      </c>
      <c r="C3813" s="138" t="s">
        <v>196</v>
      </c>
      <c r="D3813" s="138" t="s">
        <v>1534</v>
      </c>
      <c r="E3813" s="138" t="s">
        <v>1354</v>
      </c>
      <c r="F3813" s="138"/>
      <c r="G3813" s="138" t="s">
        <v>211</v>
      </c>
      <c r="H3813" s="138">
        <v>1</v>
      </c>
      <c r="I3813" s="138" t="s">
        <v>991</v>
      </c>
      <c r="J3813" s="138">
        <v>2020</v>
      </c>
      <c r="K3813" s="139">
        <v>1.5</v>
      </c>
    </row>
    <row r="3814" spans="1:11" x14ac:dyDescent="0.25">
      <c r="A3814" s="138" t="s">
        <v>1656</v>
      </c>
      <c r="B3814" s="138" t="s">
        <v>1657</v>
      </c>
      <c r="C3814" s="138" t="s">
        <v>196</v>
      </c>
      <c r="D3814" s="138" t="s">
        <v>1534</v>
      </c>
      <c r="E3814" s="138" t="s">
        <v>1354</v>
      </c>
      <c r="F3814" s="138"/>
      <c r="G3814" s="138" t="s">
        <v>211</v>
      </c>
      <c r="H3814" s="138">
        <v>1</v>
      </c>
      <c r="I3814" s="138" t="s">
        <v>991</v>
      </c>
      <c r="J3814" s="138">
        <v>2050</v>
      </c>
      <c r="K3814" s="139">
        <v>1.25</v>
      </c>
    </row>
    <row r="3815" spans="1:11" x14ac:dyDescent="0.25">
      <c r="A3815" s="138" t="s">
        <v>1656</v>
      </c>
      <c r="B3815" s="138" t="s">
        <v>1657</v>
      </c>
      <c r="C3815" s="138" t="s">
        <v>196</v>
      </c>
      <c r="D3815" s="138" t="s">
        <v>1534</v>
      </c>
      <c r="E3815" s="138" t="s">
        <v>1354</v>
      </c>
      <c r="F3815" s="138"/>
      <c r="G3815" s="138" t="s">
        <v>211</v>
      </c>
      <c r="H3815" s="138">
        <v>1</v>
      </c>
      <c r="I3815" s="138" t="s">
        <v>195</v>
      </c>
      <c r="J3815" s="138">
        <v>2015</v>
      </c>
      <c r="K3815" s="139" t="s">
        <v>1549</v>
      </c>
    </row>
    <row r="3816" spans="1:11" x14ac:dyDescent="0.25">
      <c r="A3816" s="138" t="s">
        <v>1656</v>
      </c>
      <c r="B3816" s="138" t="s">
        <v>1657</v>
      </c>
      <c r="C3816" s="138" t="s">
        <v>196</v>
      </c>
      <c r="D3816" s="138" t="s">
        <v>1534</v>
      </c>
      <c r="E3816" s="138" t="s">
        <v>1354</v>
      </c>
      <c r="F3816" s="138"/>
      <c r="G3816" s="138" t="s">
        <v>211</v>
      </c>
      <c r="H3816" s="138">
        <v>1</v>
      </c>
      <c r="I3816" s="138" t="s">
        <v>195</v>
      </c>
      <c r="J3816" s="138">
        <v>2020</v>
      </c>
      <c r="K3816" s="139">
        <v>0.77</v>
      </c>
    </row>
    <row r="3817" spans="1:11" x14ac:dyDescent="0.25">
      <c r="A3817" s="138" t="s">
        <v>1656</v>
      </c>
      <c r="B3817" s="138" t="s">
        <v>1657</v>
      </c>
      <c r="C3817" s="138" t="s">
        <v>196</v>
      </c>
      <c r="D3817" s="138" t="s">
        <v>1534</v>
      </c>
      <c r="E3817" s="138" t="s">
        <v>1354</v>
      </c>
      <c r="F3817" s="138"/>
      <c r="G3817" s="138" t="s">
        <v>211</v>
      </c>
      <c r="H3817" s="138">
        <v>1</v>
      </c>
      <c r="I3817" s="138" t="s">
        <v>195</v>
      </c>
      <c r="J3817" s="138">
        <v>2030</v>
      </c>
      <c r="K3817" s="139">
        <v>0.77</v>
      </c>
    </row>
    <row r="3818" spans="1:11" x14ac:dyDescent="0.25">
      <c r="A3818" s="138" t="s">
        <v>1656</v>
      </c>
      <c r="B3818" s="138" t="s">
        <v>1657</v>
      </c>
      <c r="C3818" s="138" t="s">
        <v>196</v>
      </c>
      <c r="D3818" s="138" t="s">
        <v>1534</v>
      </c>
      <c r="E3818" s="138" t="s">
        <v>1354</v>
      </c>
      <c r="F3818" s="138"/>
      <c r="G3818" s="138" t="s">
        <v>211</v>
      </c>
      <c r="H3818" s="138">
        <v>1</v>
      </c>
      <c r="I3818" s="138" t="s">
        <v>195</v>
      </c>
      <c r="J3818" s="138">
        <v>2040</v>
      </c>
      <c r="K3818" s="139">
        <v>0.77</v>
      </c>
    </row>
    <row r="3819" spans="1:11" x14ac:dyDescent="0.25">
      <c r="A3819" s="138" t="s">
        <v>1656</v>
      </c>
      <c r="B3819" s="138" t="s">
        <v>1657</v>
      </c>
      <c r="C3819" s="138" t="s">
        <v>196</v>
      </c>
      <c r="D3819" s="138" t="s">
        <v>1534</v>
      </c>
      <c r="E3819" s="138" t="s">
        <v>1354</v>
      </c>
      <c r="F3819" s="138"/>
      <c r="G3819" s="138" t="s">
        <v>211</v>
      </c>
      <c r="H3819" s="138">
        <v>1</v>
      </c>
      <c r="I3819" s="138" t="s">
        <v>195</v>
      </c>
      <c r="J3819" s="138">
        <v>2050</v>
      </c>
      <c r="K3819" s="139">
        <v>0.77</v>
      </c>
    </row>
    <row r="3820" spans="1:11" x14ac:dyDescent="0.25">
      <c r="A3820" s="138" t="s">
        <v>1656</v>
      </c>
      <c r="B3820" s="138" t="s">
        <v>1657</v>
      </c>
      <c r="C3820" s="138" t="s">
        <v>196</v>
      </c>
      <c r="D3820" s="138" t="s">
        <v>1660</v>
      </c>
      <c r="E3820" s="138" t="s">
        <v>1354</v>
      </c>
      <c r="F3820" s="138"/>
      <c r="G3820" s="138" t="s">
        <v>211</v>
      </c>
      <c r="H3820" s="138">
        <v>1</v>
      </c>
      <c r="I3820" s="138" t="s">
        <v>990</v>
      </c>
      <c r="J3820" s="138">
        <v>2020</v>
      </c>
      <c r="K3820" s="139">
        <v>0.9</v>
      </c>
    </row>
    <row r="3821" spans="1:11" x14ac:dyDescent="0.25">
      <c r="A3821" s="138" t="s">
        <v>1656</v>
      </c>
      <c r="B3821" s="138" t="s">
        <v>1657</v>
      </c>
      <c r="C3821" s="138" t="s">
        <v>196</v>
      </c>
      <c r="D3821" s="138" t="s">
        <v>1660</v>
      </c>
      <c r="E3821" s="138" t="s">
        <v>1354</v>
      </c>
      <c r="F3821" s="138"/>
      <c r="G3821" s="138" t="s">
        <v>211</v>
      </c>
      <c r="H3821" s="138">
        <v>1</v>
      </c>
      <c r="I3821" s="138" t="s">
        <v>990</v>
      </c>
      <c r="J3821" s="138">
        <v>2050</v>
      </c>
      <c r="K3821" s="139">
        <v>0.9</v>
      </c>
    </row>
    <row r="3822" spans="1:11" x14ac:dyDescent="0.25">
      <c r="A3822" s="138" t="s">
        <v>1656</v>
      </c>
      <c r="B3822" s="138" t="s">
        <v>1657</v>
      </c>
      <c r="C3822" s="138" t="s">
        <v>196</v>
      </c>
      <c r="D3822" s="138" t="s">
        <v>1660</v>
      </c>
      <c r="E3822" s="138" t="s">
        <v>1354</v>
      </c>
      <c r="F3822" s="138"/>
      <c r="G3822" s="138" t="s">
        <v>211</v>
      </c>
      <c r="H3822" s="138">
        <v>1</v>
      </c>
      <c r="I3822" s="138" t="s">
        <v>991</v>
      </c>
      <c r="J3822" s="138">
        <v>2020</v>
      </c>
      <c r="K3822" s="139">
        <v>1.1000000000000001</v>
      </c>
    </row>
    <row r="3823" spans="1:11" x14ac:dyDescent="0.25">
      <c r="A3823" s="138" t="s">
        <v>1656</v>
      </c>
      <c r="B3823" s="138" t="s">
        <v>1657</v>
      </c>
      <c r="C3823" s="138" t="s">
        <v>196</v>
      </c>
      <c r="D3823" s="138" t="s">
        <v>1660</v>
      </c>
      <c r="E3823" s="138" t="s">
        <v>1354</v>
      </c>
      <c r="F3823" s="138"/>
      <c r="G3823" s="138" t="s">
        <v>211</v>
      </c>
      <c r="H3823" s="138">
        <v>1</v>
      </c>
      <c r="I3823" s="138" t="s">
        <v>991</v>
      </c>
      <c r="J3823" s="138">
        <v>2050</v>
      </c>
      <c r="K3823" s="139">
        <v>1.1000000000000001</v>
      </c>
    </row>
    <row r="3824" spans="1:11" x14ac:dyDescent="0.25">
      <c r="A3824" s="138" t="s">
        <v>1656</v>
      </c>
      <c r="B3824" s="138" t="s">
        <v>1657</v>
      </c>
      <c r="C3824" s="138" t="s">
        <v>196</v>
      </c>
      <c r="D3824" s="138" t="s">
        <v>1660</v>
      </c>
      <c r="E3824" s="138" t="s">
        <v>1354</v>
      </c>
      <c r="F3824" s="138"/>
      <c r="G3824" s="138" t="s">
        <v>211</v>
      </c>
      <c r="H3824" s="138">
        <v>1</v>
      </c>
      <c r="I3824" s="138" t="s">
        <v>195</v>
      </c>
      <c r="J3824" s="138">
        <v>2015</v>
      </c>
      <c r="K3824" s="139" t="s">
        <v>1549</v>
      </c>
    </row>
    <row r="3825" spans="1:11" x14ac:dyDescent="0.25">
      <c r="A3825" s="138" t="s">
        <v>1656</v>
      </c>
      <c r="B3825" s="138" t="s">
        <v>1657</v>
      </c>
      <c r="C3825" s="138" t="s">
        <v>196</v>
      </c>
      <c r="D3825" s="138" t="s">
        <v>1660</v>
      </c>
      <c r="E3825" s="138" t="s">
        <v>1354</v>
      </c>
      <c r="F3825" s="138"/>
      <c r="G3825" s="138" t="s">
        <v>211</v>
      </c>
      <c r="H3825" s="138">
        <v>1</v>
      </c>
      <c r="I3825" s="138" t="s">
        <v>195</v>
      </c>
      <c r="J3825" s="138">
        <v>2020</v>
      </c>
      <c r="K3825" s="139">
        <v>0.31</v>
      </c>
    </row>
    <row r="3826" spans="1:11" x14ac:dyDescent="0.25">
      <c r="A3826" s="138" t="s">
        <v>1656</v>
      </c>
      <c r="B3826" s="138" t="s">
        <v>1657</v>
      </c>
      <c r="C3826" s="138" t="s">
        <v>196</v>
      </c>
      <c r="D3826" s="138" t="s">
        <v>1660</v>
      </c>
      <c r="E3826" s="138" t="s">
        <v>1354</v>
      </c>
      <c r="F3826" s="138"/>
      <c r="G3826" s="138" t="s">
        <v>211</v>
      </c>
      <c r="H3826" s="138">
        <v>1</v>
      </c>
      <c r="I3826" s="138" t="s">
        <v>195</v>
      </c>
      <c r="J3826" s="138">
        <v>2030</v>
      </c>
      <c r="K3826" s="139">
        <v>0.31</v>
      </c>
    </row>
    <row r="3827" spans="1:11" x14ac:dyDescent="0.25">
      <c r="A3827" s="138" t="s">
        <v>1656</v>
      </c>
      <c r="B3827" s="138" t="s">
        <v>1657</v>
      </c>
      <c r="C3827" s="138" t="s">
        <v>196</v>
      </c>
      <c r="D3827" s="138" t="s">
        <v>1660</v>
      </c>
      <c r="E3827" s="138" t="s">
        <v>1354</v>
      </c>
      <c r="F3827" s="138"/>
      <c r="G3827" s="138" t="s">
        <v>211</v>
      </c>
      <c r="H3827" s="138">
        <v>1</v>
      </c>
      <c r="I3827" s="138" t="s">
        <v>195</v>
      </c>
      <c r="J3827" s="138">
        <v>2040</v>
      </c>
      <c r="K3827" s="139">
        <v>0.31</v>
      </c>
    </row>
    <row r="3828" spans="1:11" x14ac:dyDescent="0.25">
      <c r="A3828" s="138" t="s">
        <v>1656</v>
      </c>
      <c r="B3828" s="138" t="s">
        <v>1657</v>
      </c>
      <c r="C3828" s="138" t="s">
        <v>196</v>
      </c>
      <c r="D3828" s="138" t="s">
        <v>1660</v>
      </c>
      <c r="E3828" s="138" t="s">
        <v>1354</v>
      </c>
      <c r="F3828" s="138"/>
      <c r="G3828" s="138" t="s">
        <v>211</v>
      </c>
      <c r="H3828" s="138">
        <v>1</v>
      </c>
      <c r="I3828" s="138" t="s">
        <v>195</v>
      </c>
      <c r="J3828" s="138">
        <v>2050</v>
      </c>
      <c r="K3828" s="139">
        <v>0.31</v>
      </c>
    </row>
    <row r="3829" spans="1:11" x14ac:dyDescent="0.25">
      <c r="A3829" s="138" t="s">
        <v>1656</v>
      </c>
      <c r="B3829" s="138" t="s">
        <v>1657</v>
      </c>
      <c r="C3829" s="138" t="s">
        <v>196</v>
      </c>
      <c r="D3829" s="138" t="s">
        <v>1613</v>
      </c>
      <c r="E3829" s="138" t="s">
        <v>1354</v>
      </c>
      <c r="F3829" s="138"/>
      <c r="G3829" s="138" t="s">
        <v>211</v>
      </c>
      <c r="H3829" s="138">
        <v>1</v>
      </c>
      <c r="I3829" s="138" t="s">
        <v>990</v>
      </c>
      <c r="J3829" s="138">
        <v>2020</v>
      </c>
      <c r="K3829" s="139">
        <v>0.75</v>
      </c>
    </row>
    <row r="3830" spans="1:11" x14ac:dyDescent="0.25">
      <c r="A3830" s="138" t="s">
        <v>1656</v>
      </c>
      <c r="B3830" s="138" t="s">
        <v>1657</v>
      </c>
      <c r="C3830" s="138" t="s">
        <v>196</v>
      </c>
      <c r="D3830" s="138" t="s">
        <v>1613</v>
      </c>
      <c r="E3830" s="138" t="s">
        <v>1354</v>
      </c>
      <c r="F3830" s="138"/>
      <c r="G3830" s="138" t="s">
        <v>211</v>
      </c>
      <c r="H3830" s="138">
        <v>1</v>
      </c>
      <c r="I3830" s="138" t="s">
        <v>990</v>
      </c>
      <c r="J3830" s="138">
        <v>2050</v>
      </c>
      <c r="K3830" s="139">
        <v>0.75</v>
      </c>
    </row>
    <row r="3831" spans="1:11" x14ac:dyDescent="0.25">
      <c r="A3831" s="138" t="s">
        <v>1656</v>
      </c>
      <c r="B3831" s="138" t="s">
        <v>1657</v>
      </c>
      <c r="C3831" s="138" t="s">
        <v>196</v>
      </c>
      <c r="D3831" s="138" t="s">
        <v>1613</v>
      </c>
      <c r="E3831" s="138" t="s">
        <v>1354</v>
      </c>
      <c r="F3831" s="138"/>
      <c r="G3831" s="138" t="s">
        <v>211</v>
      </c>
      <c r="H3831" s="138">
        <v>1</v>
      </c>
      <c r="I3831" s="138" t="s">
        <v>991</v>
      </c>
      <c r="J3831" s="138">
        <v>2020</v>
      </c>
      <c r="K3831" s="139">
        <v>1.25</v>
      </c>
    </row>
    <row r="3832" spans="1:11" x14ac:dyDescent="0.25">
      <c r="A3832" s="138" t="s">
        <v>1656</v>
      </c>
      <c r="B3832" s="138" t="s">
        <v>1657</v>
      </c>
      <c r="C3832" s="138" t="s">
        <v>196</v>
      </c>
      <c r="D3832" s="138" t="s">
        <v>1613</v>
      </c>
      <c r="E3832" s="138" t="s">
        <v>1354</v>
      </c>
      <c r="F3832" s="138"/>
      <c r="G3832" s="138" t="s">
        <v>211</v>
      </c>
      <c r="H3832" s="138">
        <v>1</v>
      </c>
      <c r="I3832" s="138" t="s">
        <v>991</v>
      </c>
      <c r="J3832" s="138">
        <v>2050</v>
      </c>
      <c r="K3832" s="139">
        <v>1.25</v>
      </c>
    </row>
    <row r="3833" spans="1:11" x14ac:dyDescent="0.25">
      <c r="A3833" s="138" t="s">
        <v>1656</v>
      </c>
      <c r="B3833" s="138" t="s">
        <v>1657</v>
      </c>
      <c r="C3833" s="138" t="s">
        <v>196</v>
      </c>
      <c r="D3833" s="138" t="s">
        <v>1613</v>
      </c>
      <c r="E3833" s="138" t="s">
        <v>1354</v>
      </c>
      <c r="F3833" s="138"/>
      <c r="G3833" s="138" t="s">
        <v>211</v>
      </c>
      <c r="H3833" s="138">
        <v>1</v>
      </c>
      <c r="I3833" s="138" t="s">
        <v>195</v>
      </c>
      <c r="J3833" s="138">
        <v>2015</v>
      </c>
      <c r="K3833" s="139" t="s">
        <v>1549</v>
      </c>
    </row>
    <row r="3834" spans="1:11" x14ac:dyDescent="0.25">
      <c r="A3834" s="138" t="s">
        <v>1656</v>
      </c>
      <c r="B3834" s="138" t="s">
        <v>1657</v>
      </c>
      <c r="C3834" s="138" t="s">
        <v>196</v>
      </c>
      <c r="D3834" s="138" t="s">
        <v>1613</v>
      </c>
      <c r="E3834" s="138" t="s">
        <v>1354</v>
      </c>
      <c r="F3834" s="138"/>
      <c r="G3834" s="138" t="s">
        <v>211</v>
      </c>
      <c r="H3834" s="138">
        <v>1</v>
      </c>
      <c r="I3834" s="138" t="s">
        <v>195</v>
      </c>
      <c r="J3834" s="138">
        <v>2020</v>
      </c>
      <c r="K3834" s="139">
        <v>0.23</v>
      </c>
    </row>
    <row r="3835" spans="1:11" x14ac:dyDescent="0.25">
      <c r="A3835" s="138" t="s">
        <v>1656</v>
      </c>
      <c r="B3835" s="138" t="s">
        <v>1657</v>
      </c>
      <c r="C3835" s="138" t="s">
        <v>196</v>
      </c>
      <c r="D3835" s="138" t="s">
        <v>1613</v>
      </c>
      <c r="E3835" s="138" t="s">
        <v>1354</v>
      </c>
      <c r="F3835" s="138"/>
      <c r="G3835" s="138" t="s">
        <v>211</v>
      </c>
      <c r="H3835" s="138">
        <v>1</v>
      </c>
      <c r="I3835" s="138" t="s">
        <v>195</v>
      </c>
      <c r="J3835" s="138">
        <v>2030</v>
      </c>
      <c r="K3835" s="139">
        <v>0.23</v>
      </c>
    </row>
    <row r="3836" spans="1:11" x14ac:dyDescent="0.25">
      <c r="A3836" s="138" t="s">
        <v>1656</v>
      </c>
      <c r="B3836" s="138" t="s">
        <v>1657</v>
      </c>
      <c r="C3836" s="138" t="s">
        <v>196</v>
      </c>
      <c r="D3836" s="138" t="s">
        <v>1613</v>
      </c>
      <c r="E3836" s="138" t="s">
        <v>1354</v>
      </c>
      <c r="F3836" s="138"/>
      <c r="G3836" s="138" t="s">
        <v>211</v>
      </c>
      <c r="H3836" s="138">
        <v>1</v>
      </c>
      <c r="I3836" s="138" t="s">
        <v>195</v>
      </c>
      <c r="J3836" s="138">
        <v>2040</v>
      </c>
      <c r="K3836" s="139">
        <v>0.23</v>
      </c>
    </row>
    <row r="3837" spans="1:11" x14ac:dyDescent="0.25">
      <c r="A3837" s="138" t="s">
        <v>1656</v>
      </c>
      <c r="B3837" s="138" t="s">
        <v>1657</v>
      </c>
      <c r="C3837" s="138" t="s">
        <v>196</v>
      </c>
      <c r="D3837" s="138" t="s">
        <v>1613</v>
      </c>
      <c r="E3837" s="138" t="s">
        <v>1354</v>
      </c>
      <c r="F3837" s="138"/>
      <c r="G3837" s="138" t="s">
        <v>211</v>
      </c>
      <c r="H3837" s="138">
        <v>1</v>
      </c>
      <c r="I3837" s="138" t="s">
        <v>195</v>
      </c>
      <c r="J3837" s="138">
        <v>2050</v>
      </c>
      <c r="K3837" s="139">
        <v>0.23</v>
      </c>
    </row>
    <row r="3838" spans="1:11" x14ac:dyDescent="0.25">
      <c r="A3838" s="138" t="s">
        <v>1656</v>
      </c>
      <c r="B3838" s="138" t="s">
        <v>1657</v>
      </c>
      <c r="C3838" s="138" t="s">
        <v>196</v>
      </c>
      <c r="D3838" s="138" t="s">
        <v>1661</v>
      </c>
      <c r="E3838" s="138" t="s">
        <v>1354</v>
      </c>
      <c r="F3838" s="138"/>
      <c r="G3838" s="138" t="s">
        <v>211</v>
      </c>
      <c r="H3838" s="138">
        <v>1</v>
      </c>
      <c r="I3838" s="138" t="s">
        <v>990</v>
      </c>
      <c r="J3838" s="138">
        <v>2020</v>
      </c>
      <c r="K3838" s="139">
        <v>0.9</v>
      </c>
    </row>
    <row r="3839" spans="1:11" x14ac:dyDescent="0.25">
      <c r="A3839" s="138" t="s">
        <v>1656</v>
      </c>
      <c r="B3839" s="138" t="s">
        <v>1657</v>
      </c>
      <c r="C3839" s="138" t="s">
        <v>196</v>
      </c>
      <c r="D3839" s="138" t="s">
        <v>1661</v>
      </c>
      <c r="E3839" s="138" t="s">
        <v>1354</v>
      </c>
      <c r="F3839" s="138"/>
      <c r="G3839" s="138" t="s">
        <v>211</v>
      </c>
      <c r="H3839" s="138">
        <v>1</v>
      </c>
      <c r="I3839" s="138" t="s">
        <v>990</v>
      </c>
      <c r="J3839" s="138">
        <v>2050</v>
      </c>
      <c r="K3839" s="139">
        <v>0.9</v>
      </c>
    </row>
    <row r="3840" spans="1:11" x14ac:dyDescent="0.25">
      <c r="A3840" s="138" t="s">
        <v>1656</v>
      </c>
      <c r="B3840" s="138" t="s">
        <v>1657</v>
      </c>
      <c r="C3840" s="138" t="s">
        <v>196</v>
      </c>
      <c r="D3840" s="138" t="s">
        <v>1661</v>
      </c>
      <c r="E3840" s="138" t="s">
        <v>1354</v>
      </c>
      <c r="F3840" s="138"/>
      <c r="G3840" s="138" t="s">
        <v>211</v>
      </c>
      <c r="H3840" s="138">
        <v>1</v>
      </c>
      <c r="I3840" s="138" t="s">
        <v>991</v>
      </c>
      <c r="J3840" s="138">
        <v>2020</v>
      </c>
      <c r="K3840" s="139">
        <v>1.1000000000000001</v>
      </c>
    </row>
    <row r="3841" spans="1:11" x14ac:dyDescent="0.25">
      <c r="A3841" s="138" t="s">
        <v>1656</v>
      </c>
      <c r="B3841" s="138" t="s">
        <v>1657</v>
      </c>
      <c r="C3841" s="138" t="s">
        <v>196</v>
      </c>
      <c r="D3841" s="138" t="s">
        <v>1661</v>
      </c>
      <c r="E3841" s="138" t="s">
        <v>1354</v>
      </c>
      <c r="F3841" s="138"/>
      <c r="G3841" s="138" t="s">
        <v>211</v>
      </c>
      <c r="H3841" s="138">
        <v>1</v>
      </c>
      <c r="I3841" s="138" t="s">
        <v>991</v>
      </c>
      <c r="J3841" s="138">
        <v>2050</v>
      </c>
      <c r="K3841" s="139">
        <v>1.1000000000000001</v>
      </c>
    </row>
    <row r="3842" spans="1:11" x14ac:dyDescent="0.25">
      <c r="A3842" s="138" t="s">
        <v>1656</v>
      </c>
      <c r="B3842" s="138" t="s">
        <v>1657</v>
      </c>
      <c r="C3842" s="138" t="s">
        <v>196</v>
      </c>
      <c r="D3842" s="138" t="s">
        <v>1661</v>
      </c>
      <c r="E3842" s="138" t="s">
        <v>1354</v>
      </c>
      <c r="F3842" s="138"/>
      <c r="G3842" s="138" t="s">
        <v>211</v>
      </c>
      <c r="H3842" s="138">
        <v>1</v>
      </c>
      <c r="I3842" s="138" t="s">
        <v>195</v>
      </c>
      <c r="J3842" s="138">
        <v>2015</v>
      </c>
      <c r="K3842" s="139" t="s">
        <v>1549</v>
      </c>
    </row>
    <row r="3843" spans="1:11" x14ac:dyDescent="0.25">
      <c r="A3843" s="138" t="s">
        <v>1656</v>
      </c>
      <c r="B3843" s="138" t="s">
        <v>1657</v>
      </c>
      <c r="C3843" s="138" t="s">
        <v>196</v>
      </c>
      <c r="D3843" s="138" t="s">
        <v>1661</v>
      </c>
      <c r="E3843" s="138" t="s">
        <v>1354</v>
      </c>
      <c r="F3843" s="138"/>
      <c r="G3843" s="138" t="s">
        <v>211</v>
      </c>
      <c r="H3843" s="138">
        <v>1</v>
      </c>
      <c r="I3843" s="138" t="s">
        <v>195</v>
      </c>
      <c r="J3843" s="138">
        <v>2020</v>
      </c>
      <c r="K3843" s="139">
        <v>0.38</v>
      </c>
    </row>
    <row r="3844" spans="1:11" x14ac:dyDescent="0.25">
      <c r="A3844" s="138" t="s">
        <v>1656</v>
      </c>
      <c r="B3844" s="138" t="s">
        <v>1657</v>
      </c>
      <c r="C3844" s="138" t="s">
        <v>196</v>
      </c>
      <c r="D3844" s="138" t="s">
        <v>1661</v>
      </c>
      <c r="E3844" s="138" t="s">
        <v>1354</v>
      </c>
      <c r="F3844" s="138"/>
      <c r="G3844" s="138" t="s">
        <v>211</v>
      </c>
      <c r="H3844" s="138">
        <v>1</v>
      </c>
      <c r="I3844" s="138" t="s">
        <v>195</v>
      </c>
      <c r="J3844" s="138">
        <v>2030</v>
      </c>
      <c r="K3844" s="139">
        <v>0.38</v>
      </c>
    </row>
    <row r="3845" spans="1:11" x14ac:dyDescent="0.25">
      <c r="A3845" s="138" t="s">
        <v>1656</v>
      </c>
      <c r="B3845" s="138" t="s">
        <v>1657</v>
      </c>
      <c r="C3845" s="138" t="s">
        <v>196</v>
      </c>
      <c r="D3845" s="138" t="s">
        <v>1661</v>
      </c>
      <c r="E3845" s="138" t="s">
        <v>1354</v>
      </c>
      <c r="F3845" s="138"/>
      <c r="G3845" s="138" t="s">
        <v>211</v>
      </c>
      <c r="H3845" s="138">
        <v>1</v>
      </c>
      <c r="I3845" s="138" t="s">
        <v>195</v>
      </c>
      <c r="J3845" s="138">
        <v>2040</v>
      </c>
      <c r="K3845" s="139">
        <v>0.38</v>
      </c>
    </row>
    <row r="3846" spans="1:11" x14ac:dyDescent="0.25">
      <c r="A3846" s="138" t="s">
        <v>1656</v>
      </c>
      <c r="B3846" s="138" t="s">
        <v>1657</v>
      </c>
      <c r="C3846" s="138" t="s">
        <v>196</v>
      </c>
      <c r="D3846" s="138" t="s">
        <v>1661</v>
      </c>
      <c r="E3846" s="138" t="s">
        <v>1354</v>
      </c>
      <c r="F3846" s="138"/>
      <c r="G3846" s="138" t="s">
        <v>211</v>
      </c>
      <c r="H3846" s="138">
        <v>1</v>
      </c>
      <c r="I3846" s="138" t="s">
        <v>195</v>
      </c>
      <c r="J3846" s="138">
        <v>2050</v>
      </c>
      <c r="K3846" s="139">
        <v>0.38</v>
      </c>
    </row>
    <row r="3847" spans="1:11" x14ac:dyDescent="0.25">
      <c r="A3847" s="138" t="s">
        <v>1656</v>
      </c>
      <c r="B3847" s="138" t="s">
        <v>1657</v>
      </c>
      <c r="C3847" s="138" t="s">
        <v>196</v>
      </c>
      <c r="D3847" s="138" t="s">
        <v>1662</v>
      </c>
      <c r="E3847" s="138" t="s">
        <v>1663</v>
      </c>
      <c r="F3847" s="138"/>
      <c r="G3847" s="138" t="s">
        <v>1361</v>
      </c>
      <c r="H3847" s="138" t="s">
        <v>970</v>
      </c>
      <c r="I3847" s="138" t="s">
        <v>990</v>
      </c>
      <c r="J3847" s="138">
        <v>2020</v>
      </c>
      <c r="K3847" s="139">
        <v>0.5</v>
      </c>
    </row>
    <row r="3848" spans="1:11" x14ac:dyDescent="0.25">
      <c r="A3848" s="138" t="s">
        <v>1656</v>
      </c>
      <c r="B3848" s="138" t="s">
        <v>1657</v>
      </c>
      <c r="C3848" s="138" t="s">
        <v>196</v>
      </c>
      <c r="D3848" s="138" t="s">
        <v>1662</v>
      </c>
      <c r="E3848" s="138" t="s">
        <v>1663</v>
      </c>
      <c r="F3848" s="138"/>
      <c r="G3848" s="138" t="s">
        <v>1361</v>
      </c>
      <c r="H3848" s="138" t="s">
        <v>970</v>
      </c>
      <c r="I3848" s="138" t="s">
        <v>990</v>
      </c>
      <c r="J3848" s="138">
        <v>2050</v>
      </c>
      <c r="K3848" s="139">
        <v>0.75</v>
      </c>
    </row>
    <row r="3849" spans="1:11" x14ac:dyDescent="0.25">
      <c r="A3849" s="138" t="s">
        <v>1656</v>
      </c>
      <c r="B3849" s="138" t="s">
        <v>1657</v>
      </c>
      <c r="C3849" s="138" t="s">
        <v>196</v>
      </c>
      <c r="D3849" s="138" t="s">
        <v>1662</v>
      </c>
      <c r="E3849" s="138" t="s">
        <v>1663</v>
      </c>
      <c r="F3849" s="138"/>
      <c r="G3849" s="138" t="s">
        <v>1361</v>
      </c>
      <c r="H3849" s="138" t="s">
        <v>970</v>
      </c>
      <c r="I3849" s="138" t="s">
        <v>991</v>
      </c>
      <c r="J3849" s="138">
        <v>2020</v>
      </c>
      <c r="K3849" s="139">
        <v>1.25</v>
      </c>
    </row>
    <row r="3850" spans="1:11" x14ac:dyDescent="0.25">
      <c r="A3850" s="138" t="s">
        <v>1656</v>
      </c>
      <c r="B3850" s="138" t="s">
        <v>1657</v>
      </c>
      <c r="C3850" s="138" t="s">
        <v>196</v>
      </c>
      <c r="D3850" s="138" t="s">
        <v>1662</v>
      </c>
      <c r="E3850" s="138" t="s">
        <v>1663</v>
      </c>
      <c r="F3850" s="138"/>
      <c r="G3850" s="138" t="s">
        <v>1361</v>
      </c>
      <c r="H3850" s="138" t="s">
        <v>970</v>
      </c>
      <c r="I3850" s="138" t="s">
        <v>991</v>
      </c>
      <c r="J3850" s="138">
        <v>2050</v>
      </c>
      <c r="K3850" s="139">
        <v>1.25</v>
      </c>
    </row>
    <row r="3851" spans="1:11" x14ac:dyDescent="0.25">
      <c r="A3851" s="138" t="s">
        <v>1656</v>
      </c>
      <c r="B3851" s="138" t="s">
        <v>1657</v>
      </c>
      <c r="C3851" s="138" t="s">
        <v>196</v>
      </c>
      <c r="D3851" s="138" t="s">
        <v>1662</v>
      </c>
      <c r="E3851" s="138" t="s">
        <v>1663</v>
      </c>
      <c r="F3851" s="138"/>
      <c r="G3851" s="138" t="s">
        <v>1361</v>
      </c>
      <c r="H3851" s="138" t="s">
        <v>970</v>
      </c>
      <c r="I3851" s="138" t="s">
        <v>195</v>
      </c>
      <c r="J3851" s="138">
        <v>2015</v>
      </c>
      <c r="K3851" s="139" t="s">
        <v>1549</v>
      </c>
    </row>
    <row r="3852" spans="1:11" x14ac:dyDescent="0.25">
      <c r="A3852" s="138" t="s">
        <v>1656</v>
      </c>
      <c r="B3852" s="138" t="s">
        <v>1657</v>
      </c>
      <c r="C3852" s="138" t="s">
        <v>196</v>
      </c>
      <c r="D3852" s="138" t="s">
        <v>1662</v>
      </c>
      <c r="E3852" s="138" t="s">
        <v>1663</v>
      </c>
      <c r="F3852" s="138"/>
      <c r="G3852" s="138" t="s">
        <v>1361</v>
      </c>
      <c r="H3852" s="138" t="s">
        <v>970</v>
      </c>
      <c r="I3852" s="138" t="s">
        <v>195</v>
      </c>
      <c r="J3852" s="138">
        <v>2020</v>
      </c>
      <c r="K3852" s="139">
        <v>40</v>
      </c>
    </row>
    <row r="3853" spans="1:11" x14ac:dyDescent="0.25">
      <c r="A3853" s="138" t="s">
        <v>1656</v>
      </c>
      <c r="B3853" s="138" t="s">
        <v>1657</v>
      </c>
      <c r="C3853" s="138" t="s">
        <v>196</v>
      </c>
      <c r="D3853" s="138" t="s">
        <v>1662</v>
      </c>
      <c r="E3853" s="138" t="s">
        <v>1663</v>
      </c>
      <c r="F3853" s="138"/>
      <c r="G3853" s="138" t="s">
        <v>1361</v>
      </c>
      <c r="H3853" s="138" t="s">
        <v>970</v>
      </c>
      <c r="I3853" s="138" t="s">
        <v>195</v>
      </c>
      <c r="J3853" s="138">
        <v>2030</v>
      </c>
      <c r="K3853" s="139">
        <v>80</v>
      </c>
    </row>
    <row r="3854" spans="1:11" x14ac:dyDescent="0.25">
      <c r="A3854" s="138" t="s">
        <v>1656</v>
      </c>
      <c r="B3854" s="138" t="s">
        <v>1657</v>
      </c>
      <c r="C3854" s="138" t="s">
        <v>196</v>
      </c>
      <c r="D3854" s="138" t="s">
        <v>1662</v>
      </c>
      <c r="E3854" s="138" t="s">
        <v>1663</v>
      </c>
      <c r="F3854" s="138"/>
      <c r="G3854" s="138" t="s">
        <v>1361</v>
      </c>
      <c r="H3854" s="138" t="s">
        <v>970</v>
      </c>
      <c r="I3854" s="138" t="s">
        <v>195</v>
      </c>
      <c r="J3854" s="138">
        <v>2040</v>
      </c>
      <c r="K3854" s="139">
        <v>120</v>
      </c>
    </row>
    <row r="3855" spans="1:11" x14ac:dyDescent="0.25">
      <c r="A3855" s="138" t="s">
        <v>1656</v>
      </c>
      <c r="B3855" s="138" t="s">
        <v>1657</v>
      </c>
      <c r="C3855" s="138" t="s">
        <v>196</v>
      </c>
      <c r="D3855" s="138" t="s">
        <v>1662</v>
      </c>
      <c r="E3855" s="138" t="s">
        <v>1663</v>
      </c>
      <c r="F3855" s="138"/>
      <c r="G3855" s="138" t="s">
        <v>1361</v>
      </c>
      <c r="H3855" s="138" t="s">
        <v>970</v>
      </c>
      <c r="I3855" s="138" t="s">
        <v>195</v>
      </c>
      <c r="J3855" s="138">
        <v>2050</v>
      </c>
      <c r="K3855" s="139">
        <v>160</v>
      </c>
    </row>
    <row r="3856" spans="1:11" x14ac:dyDescent="0.25">
      <c r="A3856" s="138" t="s">
        <v>1656</v>
      </c>
      <c r="B3856" s="138" t="s">
        <v>1657</v>
      </c>
      <c r="C3856" s="138" t="s">
        <v>196</v>
      </c>
      <c r="D3856" s="138" t="s">
        <v>1553</v>
      </c>
      <c r="E3856" s="138" t="s">
        <v>1222</v>
      </c>
      <c r="F3856" s="138"/>
      <c r="G3856" s="138" t="s">
        <v>1364</v>
      </c>
      <c r="H3856" s="138" t="s">
        <v>970</v>
      </c>
      <c r="I3856" s="138" t="s">
        <v>990</v>
      </c>
      <c r="J3856" s="138">
        <v>2020</v>
      </c>
      <c r="K3856" s="139">
        <v>0.5</v>
      </c>
    </row>
    <row r="3857" spans="1:11" x14ac:dyDescent="0.25">
      <c r="A3857" s="138" t="s">
        <v>1656</v>
      </c>
      <c r="B3857" s="138" t="s">
        <v>1657</v>
      </c>
      <c r="C3857" s="138" t="s">
        <v>196</v>
      </c>
      <c r="D3857" s="138" t="s">
        <v>1553</v>
      </c>
      <c r="E3857" s="138" t="s">
        <v>1222</v>
      </c>
      <c r="F3857" s="138"/>
      <c r="G3857" s="138" t="s">
        <v>1364</v>
      </c>
      <c r="H3857" s="138" t="s">
        <v>970</v>
      </c>
      <c r="I3857" s="138" t="s">
        <v>990</v>
      </c>
      <c r="J3857" s="138">
        <v>2050</v>
      </c>
      <c r="K3857" s="139">
        <v>0.75</v>
      </c>
    </row>
    <row r="3858" spans="1:11" x14ac:dyDescent="0.25">
      <c r="A3858" s="138" t="s">
        <v>1656</v>
      </c>
      <c r="B3858" s="138" t="s">
        <v>1657</v>
      </c>
      <c r="C3858" s="138" t="s">
        <v>196</v>
      </c>
      <c r="D3858" s="138" t="s">
        <v>1553</v>
      </c>
      <c r="E3858" s="138" t="s">
        <v>1222</v>
      </c>
      <c r="F3858" s="138"/>
      <c r="G3858" s="138" t="s">
        <v>1364</v>
      </c>
      <c r="H3858" s="138" t="s">
        <v>970</v>
      </c>
      <c r="I3858" s="138" t="s">
        <v>991</v>
      </c>
      <c r="J3858" s="138">
        <v>2020</v>
      </c>
      <c r="K3858" s="139">
        <v>1.25</v>
      </c>
    </row>
    <row r="3859" spans="1:11" x14ac:dyDescent="0.25">
      <c r="A3859" s="138" t="s">
        <v>1656</v>
      </c>
      <c r="B3859" s="138" t="s">
        <v>1657</v>
      </c>
      <c r="C3859" s="138" t="s">
        <v>196</v>
      </c>
      <c r="D3859" s="138" t="s">
        <v>1553</v>
      </c>
      <c r="E3859" s="138" t="s">
        <v>1222</v>
      </c>
      <c r="F3859" s="138"/>
      <c r="G3859" s="138" t="s">
        <v>1364</v>
      </c>
      <c r="H3859" s="138" t="s">
        <v>970</v>
      </c>
      <c r="I3859" s="138" t="s">
        <v>991</v>
      </c>
      <c r="J3859" s="138">
        <v>2050</v>
      </c>
      <c r="K3859" s="139">
        <v>1.25</v>
      </c>
    </row>
    <row r="3860" spans="1:11" x14ac:dyDescent="0.25">
      <c r="A3860" s="138" t="s">
        <v>1656</v>
      </c>
      <c r="B3860" s="138" t="s">
        <v>1657</v>
      </c>
      <c r="C3860" s="138" t="s">
        <v>196</v>
      </c>
      <c r="D3860" s="138" t="s">
        <v>1553</v>
      </c>
      <c r="E3860" s="138" t="s">
        <v>1222</v>
      </c>
      <c r="F3860" s="138"/>
      <c r="G3860" s="138" t="s">
        <v>1364</v>
      </c>
      <c r="H3860" s="138" t="s">
        <v>970</v>
      </c>
      <c r="I3860" s="138" t="s">
        <v>195</v>
      </c>
      <c r="J3860" s="138">
        <v>2015</v>
      </c>
      <c r="K3860" s="139" t="s">
        <v>1549</v>
      </c>
    </row>
    <row r="3861" spans="1:11" x14ac:dyDescent="0.25">
      <c r="A3861" s="138" t="s">
        <v>1656</v>
      </c>
      <c r="B3861" s="138" t="s">
        <v>1657</v>
      </c>
      <c r="C3861" s="138" t="s">
        <v>196</v>
      </c>
      <c r="D3861" s="138" t="s">
        <v>1553</v>
      </c>
      <c r="E3861" s="138" t="s">
        <v>1222</v>
      </c>
      <c r="F3861" s="138"/>
      <c r="G3861" s="138" t="s">
        <v>1364</v>
      </c>
      <c r="H3861" s="138" t="s">
        <v>970</v>
      </c>
      <c r="I3861" s="138" t="s">
        <v>195</v>
      </c>
      <c r="J3861" s="138">
        <v>2020</v>
      </c>
      <c r="K3861" s="139">
        <v>57</v>
      </c>
    </row>
    <row r="3862" spans="1:11" x14ac:dyDescent="0.25">
      <c r="A3862" s="138" t="s">
        <v>1656</v>
      </c>
      <c r="B3862" s="138" t="s">
        <v>1657</v>
      </c>
      <c r="C3862" s="138" t="s">
        <v>196</v>
      </c>
      <c r="D3862" s="138" t="s">
        <v>1553</v>
      </c>
      <c r="E3862" s="138" t="s">
        <v>1222</v>
      </c>
      <c r="F3862" s="138"/>
      <c r="G3862" s="138" t="s">
        <v>1364</v>
      </c>
      <c r="H3862" s="138" t="s">
        <v>970</v>
      </c>
      <c r="I3862" s="138" t="s">
        <v>195</v>
      </c>
      <c r="J3862" s="138">
        <v>2030</v>
      </c>
      <c r="K3862" s="139">
        <v>114</v>
      </c>
    </row>
    <row r="3863" spans="1:11" x14ac:dyDescent="0.25">
      <c r="A3863" s="138" t="s">
        <v>1656</v>
      </c>
      <c r="B3863" s="138" t="s">
        <v>1657</v>
      </c>
      <c r="C3863" s="138" t="s">
        <v>196</v>
      </c>
      <c r="D3863" s="138" t="s">
        <v>1553</v>
      </c>
      <c r="E3863" s="138" t="s">
        <v>1222</v>
      </c>
      <c r="F3863" s="138"/>
      <c r="G3863" s="138" t="s">
        <v>1364</v>
      </c>
      <c r="H3863" s="138" t="s">
        <v>970</v>
      </c>
      <c r="I3863" s="138" t="s">
        <v>195</v>
      </c>
      <c r="J3863" s="138">
        <v>2040</v>
      </c>
      <c r="K3863" s="139">
        <v>171</v>
      </c>
    </row>
    <row r="3864" spans="1:11" x14ac:dyDescent="0.25">
      <c r="A3864" s="138" t="s">
        <v>1656</v>
      </c>
      <c r="B3864" s="138" t="s">
        <v>1657</v>
      </c>
      <c r="C3864" s="138" t="s">
        <v>196</v>
      </c>
      <c r="D3864" s="138" t="s">
        <v>1553</v>
      </c>
      <c r="E3864" s="138" t="s">
        <v>1222</v>
      </c>
      <c r="F3864" s="138"/>
      <c r="G3864" s="138" t="s">
        <v>1364</v>
      </c>
      <c r="H3864" s="138" t="s">
        <v>970</v>
      </c>
      <c r="I3864" s="138" t="s">
        <v>195</v>
      </c>
      <c r="J3864" s="138">
        <v>2050</v>
      </c>
      <c r="K3864" s="139">
        <v>228</v>
      </c>
    </row>
    <row r="3865" spans="1:11" x14ac:dyDescent="0.25">
      <c r="A3865" s="138" t="s">
        <v>1656</v>
      </c>
      <c r="B3865" s="138" t="s">
        <v>1657</v>
      </c>
      <c r="C3865" s="138" t="s">
        <v>234</v>
      </c>
      <c r="D3865" s="138" t="s">
        <v>1365</v>
      </c>
      <c r="E3865" s="138" t="s">
        <v>1206</v>
      </c>
      <c r="F3865" s="138"/>
      <c r="G3865" s="138"/>
      <c r="H3865" s="138"/>
      <c r="I3865" s="138" t="s">
        <v>195</v>
      </c>
      <c r="J3865" s="138">
        <v>2015</v>
      </c>
      <c r="K3865" s="139" t="s">
        <v>1549</v>
      </c>
    </row>
    <row r="3866" spans="1:11" x14ac:dyDescent="0.25">
      <c r="A3866" s="138" t="s">
        <v>1656</v>
      </c>
      <c r="B3866" s="138" t="s">
        <v>1657</v>
      </c>
      <c r="C3866" s="138" t="s">
        <v>234</v>
      </c>
      <c r="D3866" s="138" t="s">
        <v>1365</v>
      </c>
      <c r="E3866" s="138" t="s">
        <v>1206</v>
      </c>
      <c r="F3866" s="138"/>
      <c r="G3866" s="138"/>
      <c r="H3866" s="138"/>
      <c r="I3866" s="138" t="s">
        <v>195</v>
      </c>
      <c r="J3866" s="138">
        <v>2020</v>
      </c>
      <c r="K3866" s="139">
        <v>75</v>
      </c>
    </row>
    <row r="3867" spans="1:11" x14ac:dyDescent="0.25">
      <c r="A3867" s="138" t="s">
        <v>1656</v>
      </c>
      <c r="B3867" s="138" t="s">
        <v>1657</v>
      </c>
      <c r="C3867" s="138" t="s">
        <v>234</v>
      </c>
      <c r="D3867" s="138" t="s">
        <v>1365</v>
      </c>
      <c r="E3867" s="138" t="s">
        <v>1206</v>
      </c>
      <c r="F3867" s="138"/>
      <c r="G3867" s="138"/>
      <c r="H3867" s="138"/>
      <c r="I3867" s="138" t="s">
        <v>195</v>
      </c>
      <c r="J3867" s="138">
        <v>2030</v>
      </c>
      <c r="K3867" s="139">
        <v>75</v>
      </c>
    </row>
    <row r="3868" spans="1:11" x14ac:dyDescent="0.25">
      <c r="A3868" s="138" t="s">
        <v>1656</v>
      </c>
      <c r="B3868" s="138" t="s">
        <v>1657</v>
      </c>
      <c r="C3868" s="138" t="s">
        <v>234</v>
      </c>
      <c r="D3868" s="138" t="s">
        <v>1365</v>
      </c>
      <c r="E3868" s="138" t="s">
        <v>1206</v>
      </c>
      <c r="F3868" s="138"/>
      <c r="G3868" s="138"/>
      <c r="H3868" s="138"/>
      <c r="I3868" s="138" t="s">
        <v>195</v>
      </c>
      <c r="J3868" s="138">
        <v>2040</v>
      </c>
      <c r="K3868" s="139">
        <v>75</v>
      </c>
    </row>
    <row r="3869" spans="1:11" x14ac:dyDescent="0.25">
      <c r="A3869" s="138" t="s">
        <v>1656</v>
      </c>
      <c r="B3869" s="138" t="s">
        <v>1657</v>
      </c>
      <c r="C3869" s="138" t="s">
        <v>234</v>
      </c>
      <c r="D3869" s="138" t="s">
        <v>1365</v>
      </c>
      <c r="E3869" s="138" t="s">
        <v>1206</v>
      </c>
      <c r="F3869" s="138"/>
      <c r="G3869" s="138"/>
      <c r="H3869" s="138"/>
      <c r="I3869" s="138" t="s">
        <v>195</v>
      </c>
      <c r="J3869" s="138">
        <v>2050</v>
      </c>
      <c r="K3869" s="139">
        <v>75</v>
      </c>
    </row>
    <row r="3870" spans="1:11" x14ac:dyDescent="0.25">
      <c r="A3870" s="138" t="s">
        <v>1656</v>
      </c>
      <c r="B3870" s="138" t="s">
        <v>1657</v>
      </c>
      <c r="C3870" s="138" t="s">
        <v>234</v>
      </c>
      <c r="D3870" s="138" t="s">
        <v>1366</v>
      </c>
      <c r="E3870" s="138" t="s">
        <v>1206</v>
      </c>
      <c r="F3870" s="138"/>
      <c r="G3870" s="138"/>
      <c r="H3870" s="138"/>
      <c r="I3870" s="138" t="s">
        <v>195</v>
      </c>
      <c r="J3870" s="138">
        <v>2015</v>
      </c>
      <c r="K3870" s="139" t="s">
        <v>1549</v>
      </c>
    </row>
    <row r="3871" spans="1:11" x14ac:dyDescent="0.25">
      <c r="A3871" s="138" t="s">
        <v>1656</v>
      </c>
      <c r="B3871" s="138" t="s">
        <v>1657</v>
      </c>
      <c r="C3871" s="138" t="s">
        <v>234</v>
      </c>
      <c r="D3871" s="138" t="s">
        <v>1366</v>
      </c>
      <c r="E3871" s="138" t="s">
        <v>1206</v>
      </c>
      <c r="F3871" s="138"/>
      <c r="G3871" s="138"/>
      <c r="H3871" s="138"/>
      <c r="I3871" s="138" t="s">
        <v>195</v>
      </c>
      <c r="J3871" s="138">
        <v>2020</v>
      </c>
      <c r="K3871" s="139">
        <v>25</v>
      </c>
    </row>
    <row r="3872" spans="1:11" x14ac:dyDescent="0.25">
      <c r="A3872" s="138" t="s">
        <v>1656</v>
      </c>
      <c r="B3872" s="138" t="s">
        <v>1657</v>
      </c>
      <c r="C3872" s="138" t="s">
        <v>234</v>
      </c>
      <c r="D3872" s="138" t="s">
        <v>1366</v>
      </c>
      <c r="E3872" s="138" t="s">
        <v>1206</v>
      </c>
      <c r="F3872" s="138"/>
      <c r="G3872" s="138"/>
      <c r="H3872" s="138"/>
      <c r="I3872" s="138" t="s">
        <v>195</v>
      </c>
      <c r="J3872" s="138">
        <v>2030</v>
      </c>
      <c r="K3872" s="139">
        <v>25</v>
      </c>
    </row>
    <row r="3873" spans="1:11" x14ac:dyDescent="0.25">
      <c r="A3873" s="138" t="s">
        <v>1656</v>
      </c>
      <c r="B3873" s="138" t="s">
        <v>1657</v>
      </c>
      <c r="C3873" s="138" t="s">
        <v>234</v>
      </c>
      <c r="D3873" s="138" t="s">
        <v>1366</v>
      </c>
      <c r="E3873" s="138" t="s">
        <v>1206</v>
      </c>
      <c r="F3873" s="138"/>
      <c r="G3873" s="138"/>
      <c r="H3873" s="138"/>
      <c r="I3873" s="138" t="s">
        <v>195</v>
      </c>
      <c r="J3873" s="138">
        <v>2040</v>
      </c>
      <c r="K3873" s="139">
        <v>25</v>
      </c>
    </row>
    <row r="3874" spans="1:11" x14ac:dyDescent="0.25">
      <c r="A3874" s="138" t="s">
        <v>1656</v>
      </c>
      <c r="B3874" s="138" t="s">
        <v>1657</v>
      </c>
      <c r="C3874" s="138" t="s">
        <v>234</v>
      </c>
      <c r="D3874" s="138" t="s">
        <v>1366</v>
      </c>
      <c r="E3874" s="138" t="s">
        <v>1206</v>
      </c>
      <c r="F3874" s="138"/>
      <c r="G3874" s="138"/>
      <c r="H3874" s="138"/>
      <c r="I3874" s="138" t="s">
        <v>195</v>
      </c>
      <c r="J3874" s="138">
        <v>2050</v>
      </c>
      <c r="K3874" s="139">
        <v>25</v>
      </c>
    </row>
    <row r="3875" spans="1:11" x14ac:dyDescent="0.25">
      <c r="A3875" s="138" t="s">
        <v>1656</v>
      </c>
      <c r="B3875" s="138" t="s">
        <v>1657</v>
      </c>
      <c r="C3875" s="138" t="s">
        <v>234</v>
      </c>
      <c r="D3875" s="138" t="s">
        <v>1664</v>
      </c>
      <c r="E3875" s="138" t="s">
        <v>1665</v>
      </c>
      <c r="F3875" s="138"/>
      <c r="G3875" s="138" t="s">
        <v>1528</v>
      </c>
      <c r="H3875" s="138">
        <v>5</v>
      </c>
      <c r="I3875" s="138" t="s">
        <v>990</v>
      </c>
      <c r="J3875" s="138">
        <v>2020</v>
      </c>
      <c r="K3875" s="139">
        <v>0.75</v>
      </c>
    </row>
    <row r="3876" spans="1:11" x14ac:dyDescent="0.25">
      <c r="A3876" s="138" t="s">
        <v>1656</v>
      </c>
      <c r="B3876" s="138" t="s">
        <v>1657</v>
      </c>
      <c r="C3876" s="138" t="s">
        <v>234</v>
      </c>
      <c r="D3876" s="138" t="s">
        <v>1664</v>
      </c>
      <c r="E3876" s="138" t="s">
        <v>1665</v>
      </c>
      <c r="F3876" s="138"/>
      <c r="G3876" s="138" t="s">
        <v>1528</v>
      </c>
      <c r="H3876" s="138">
        <v>5</v>
      </c>
      <c r="I3876" s="138" t="s">
        <v>990</v>
      </c>
      <c r="J3876" s="138">
        <v>2050</v>
      </c>
      <c r="K3876" s="139">
        <v>0.75</v>
      </c>
    </row>
    <row r="3877" spans="1:11" x14ac:dyDescent="0.25">
      <c r="A3877" s="138" t="s">
        <v>1656</v>
      </c>
      <c r="B3877" s="138" t="s">
        <v>1657</v>
      </c>
      <c r="C3877" s="138" t="s">
        <v>234</v>
      </c>
      <c r="D3877" s="138" t="s">
        <v>1664</v>
      </c>
      <c r="E3877" s="138" t="s">
        <v>1665</v>
      </c>
      <c r="F3877" s="138"/>
      <c r="G3877" s="138" t="s">
        <v>1528</v>
      </c>
      <c r="H3877" s="138">
        <v>5</v>
      </c>
      <c r="I3877" s="138" t="s">
        <v>991</v>
      </c>
      <c r="J3877" s="138">
        <v>2020</v>
      </c>
      <c r="K3877" s="139">
        <v>1.25</v>
      </c>
    </row>
    <row r="3878" spans="1:11" x14ac:dyDescent="0.25">
      <c r="A3878" s="138" t="s">
        <v>1656</v>
      </c>
      <c r="B3878" s="138" t="s">
        <v>1657</v>
      </c>
      <c r="C3878" s="138" t="s">
        <v>234</v>
      </c>
      <c r="D3878" s="138" t="s">
        <v>1664</v>
      </c>
      <c r="E3878" s="138" t="s">
        <v>1665</v>
      </c>
      <c r="F3878" s="138"/>
      <c r="G3878" s="138" t="s">
        <v>1528</v>
      </c>
      <c r="H3878" s="138">
        <v>5</v>
      </c>
      <c r="I3878" s="138" t="s">
        <v>991</v>
      </c>
      <c r="J3878" s="138">
        <v>2050</v>
      </c>
      <c r="K3878" s="139">
        <v>1.25</v>
      </c>
    </row>
    <row r="3879" spans="1:11" x14ac:dyDescent="0.25">
      <c r="A3879" s="138" t="s">
        <v>1656</v>
      </c>
      <c r="B3879" s="138" t="s">
        <v>1657</v>
      </c>
      <c r="C3879" s="138" t="s">
        <v>234</v>
      </c>
      <c r="D3879" s="138" t="s">
        <v>1664</v>
      </c>
      <c r="E3879" s="138" t="s">
        <v>1665</v>
      </c>
      <c r="F3879" s="138"/>
      <c r="G3879" s="138" t="s">
        <v>1528</v>
      </c>
      <c r="H3879" s="138">
        <v>5</v>
      </c>
      <c r="I3879" s="138" t="s">
        <v>195</v>
      </c>
      <c r="J3879" s="138">
        <v>2015</v>
      </c>
      <c r="K3879" s="139" t="s">
        <v>1549</v>
      </c>
    </row>
    <row r="3880" spans="1:11" x14ac:dyDescent="0.25">
      <c r="A3880" s="138" t="s">
        <v>1656</v>
      </c>
      <c r="B3880" s="138" t="s">
        <v>1657</v>
      </c>
      <c r="C3880" s="138" t="s">
        <v>234</v>
      </c>
      <c r="D3880" s="138" t="s">
        <v>1664</v>
      </c>
      <c r="E3880" s="138" t="s">
        <v>1665</v>
      </c>
      <c r="F3880" s="138"/>
      <c r="G3880" s="138" t="s">
        <v>1528</v>
      </c>
      <c r="H3880" s="138">
        <v>5</v>
      </c>
      <c r="I3880" s="138" t="s">
        <v>195</v>
      </c>
      <c r="J3880" s="138">
        <v>2020</v>
      </c>
      <c r="K3880" s="139">
        <v>44</v>
      </c>
    </row>
    <row r="3881" spans="1:11" x14ac:dyDescent="0.25">
      <c r="A3881" s="138" t="s">
        <v>1656</v>
      </c>
      <c r="B3881" s="138" t="s">
        <v>1657</v>
      </c>
      <c r="C3881" s="138" t="s">
        <v>234</v>
      </c>
      <c r="D3881" s="138" t="s">
        <v>1664</v>
      </c>
      <c r="E3881" s="138" t="s">
        <v>1665</v>
      </c>
      <c r="F3881" s="138"/>
      <c r="G3881" s="138" t="s">
        <v>1528</v>
      </c>
      <c r="H3881" s="138">
        <v>5</v>
      </c>
      <c r="I3881" s="138" t="s">
        <v>195</v>
      </c>
      <c r="J3881" s="138">
        <v>2030</v>
      </c>
      <c r="K3881" s="139">
        <v>44</v>
      </c>
    </row>
    <row r="3882" spans="1:11" x14ac:dyDescent="0.25">
      <c r="A3882" s="138" t="s">
        <v>1656</v>
      </c>
      <c r="B3882" s="138" t="s">
        <v>1657</v>
      </c>
      <c r="C3882" s="138" t="s">
        <v>234</v>
      </c>
      <c r="D3882" s="138" t="s">
        <v>1664</v>
      </c>
      <c r="E3882" s="138" t="s">
        <v>1665</v>
      </c>
      <c r="F3882" s="138"/>
      <c r="G3882" s="138" t="s">
        <v>1528</v>
      </c>
      <c r="H3882" s="138">
        <v>5</v>
      </c>
      <c r="I3882" s="138" t="s">
        <v>195</v>
      </c>
      <c r="J3882" s="138">
        <v>2040</v>
      </c>
      <c r="K3882" s="139">
        <v>44</v>
      </c>
    </row>
    <row r="3883" spans="1:11" x14ac:dyDescent="0.25">
      <c r="A3883" s="138" t="s">
        <v>1656</v>
      </c>
      <c r="B3883" s="138" t="s">
        <v>1657</v>
      </c>
      <c r="C3883" s="138" t="s">
        <v>234</v>
      </c>
      <c r="D3883" s="138" t="s">
        <v>1664</v>
      </c>
      <c r="E3883" s="138" t="s">
        <v>1665</v>
      </c>
      <c r="F3883" s="138"/>
      <c r="G3883" s="138" t="s">
        <v>1528</v>
      </c>
      <c r="H3883" s="138">
        <v>5</v>
      </c>
      <c r="I3883" s="138" t="s">
        <v>195</v>
      </c>
      <c r="J3883" s="138">
        <v>2050</v>
      </c>
      <c r="K3883" s="139">
        <v>44</v>
      </c>
    </row>
    <row r="3884" spans="1:11" x14ac:dyDescent="0.25">
      <c r="A3884" s="138" t="s">
        <v>1656</v>
      </c>
      <c r="B3884" s="138" t="s">
        <v>1657</v>
      </c>
      <c r="C3884" s="138" t="s">
        <v>234</v>
      </c>
      <c r="D3884" s="138" t="s">
        <v>1666</v>
      </c>
      <c r="E3884" s="138" t="s">
        <v>1667</v>
      </c>
      <c r="F3884" s="138"/>
      <c r="G3884" s="138" t="s">
        <v>1668</v>
      </c>
      <c r="H3884" s="138" t="s">
        <v>1649</v>
      </c>
      <c r="I3884" s="138" t="s">
        <v>990</v>
      </c>
      <c r="J3884" s="138">
        <v>2020</v>
      </c>
      <c r="K3884" s="139">
        <v>0.75</v>
      </c>
    </row>
    <row r="3885" spans="1:11" x14ac:dyDescent="0.25">
      <c r="A3885" s="138" t="s">
        <v>1656</v>
      </c>
      <c r="B3885" s="138" t="s">
        <v>1657</v>
      </c>
      <c r="C3885" s="138" t="s">
        <v>234</v>
      </c>
      <c r="D3885" s="138" t="s">
        <v>1666</v>
      </c>
      <c r="E3885" s="138" t="s">
        <v>1667</v>
      </c>
      <c r="F3885" s="138"/>
      <c r="G3885" s="138" t="s">
        <v>1668</v>
      </c>
      <c r="H3885" s="138" t="s">
        <v>1649</v>
      </c>
      <c r="I3885" s="138" t="s">
        <v>990</v>
      </c>
      <c r="J3885" s="138">
        <v>2050</v>
      </c>
      <c r="K3885" s="139">
        <v>0.75</v>
      </c>
    </row>
    <row r="3886" spans="1:11" x14ac:dyDescent="0.25">
      <c r="A3886" s="138" t="s">
        <v>1656</v>
      </c>
      <c r="B3886" s="138" t="s">
        <v>1657</v>
      </c>
      <c r="C3886" s="138" t="s">
        <v>234</v>
      </c>
      <c r="D3886" s="138" t="s">
        <v>1666</v>
      </c>
      <c r="E3886" s="138" t="s">
        <v>1667</v>
      </c>
      <c r="F3886" s="138"/>
      <c r="G3886" s="138" t="s">
        <v>1668</v>
      </c>
      <c r="H3886" s="138" t="s">
        <v>1649</v>
      </c>
      <c r="I3886" s="138" t="s">
        <v>991</v>
      </c>
      <c r="J3886" s="138">
        <v>2020</v>
      </c>
      <c r="K3886" s="139">
        <v>1.25</v>
      </c>
    </row>
    <row r="3887" spans="1:11" x14ac:dyDescent="0.25">
      <c r="A3887" s="138" t="s">
        <v>1656</v>
      </c>
      <c r="B3887" s="138" t="s">
        <v>1657</v>
      </c>
      <c r="C3887" s="138" t="s">
        <v>234</v>
      </c>
      <c r="D3887" s="138" t="s">
        <v>1666</v>
      </c>
      <c r="E3887" s="138" t="s">
        <v>1667</v>
      </c>
      <c r="F3887" s="138"/>
      <c r="G3887" s="138" t="s">
        <v>1668</v>
      </c>
      <c r="H3887" s="138" t="s">
        <v>1649</v>
      </c>
      <c r="I3887" s="138" t="s">
        <v>991</v>
      </c>
      <c r="J3887" s="138">
        <v>2050</v>
      </c>
      <c r="K3887" s="139">
        <v>1.25</v>
      </c>
    </row>
    <row r="3888" spans="1:11" x14ac:dyDescent="0.25">
      <c r="A3888" s="138" t="s">
        <v>1656</v>
      </c>
      <c r="B3888" s="138" t="s">
        <v>1657</v>
      </c>
      <c r="C3888" s="138" t="s">
        <v>234</v>
      </c>
      <c r="D3888" s="138" t="s">
        <v>1666</v>
      </c>
      <c r="E3888" s="138" t="s">
        <v>1667</v>
      </c>
      <c r="F3888" s="138"/>
      <c r="G3888" s="138" t="s">
        <v>1668</v>
      </c>
      <c r="H3888" s="138" t="s">
        <v>1649</v>
      </c>
      <c r="I3888" s="138" t="s">
        <v>195</v>
      </c>
      <c r="J3888" s="138">
        <v>2015</v>
      </c>
      <c r="K3888" s="139" t="s">
        <v>1549</v>
      </c>
    </row>
    <row r="3889" spans="1:11" x14ac:dyDescent="0.25">
      <c r="A3889" s="138" t="s">
        <v>1656</v>
      </c>
      <c r="B3889" s="138" t="s">
        <v>1657</v>
      </c>
      <c r="C3889" s="138" t="s">
        <v>234</v>
      </c>
      <c r="D3889" s="138" t="s">
        <v>1666</v>
      </c>
      <c r="E3889" s="138" t="s">
        <v>1667</v>
      </c>
      <c r="F3889" s="138"/>
      <c r="G3889" s="138" t="s">
        <v>1668</v>
      </c>
      <c r="H3889" s="138" t="s">
        <v>1649</v>
      </c>
      <c r="I3889" s="138" t="s">
        <v>195</v>
      </c>
      <c r="J3889" s="138">
        <v>2020</v>
      </c>
      <c r="K3889" s="139">
        <v>2.1800000000000002</v>
      </c>
    </row>
    <row r="3890" spans="1:11" x14ac:dyDescent="0.25">
      <c r="A3890" s="138" t="s">
        <v>1656</v>
      </c>
      <c r="B3890" s="138" t="s">
        <v>1657</v>
      </c>
      <c r="C3890" s="138" t="s">
        <v>234</v>
      </c>
      <c r="D3890" s="138" t="s">
        <v>1666</v>
      </c>
      <c r="E3890" s="138" t="s">
        <v>1667</v>
      </c>
      <c r="F3890" s="138"/>
      <c r="G3890" s="138" t="s">
        <v>1668</v>
      </c>
      <c r="H3890" s="138" t="s">
        <v>1649</v>
      </c>
      <c r="I3890" s="138" t="s">
        <v>195</v>
      </c>
      <c r="J3890" s="138">
        <v>2030</v>
      </c>
      <c r="K3890" s="139">
        <v>1.23</v>
      </c>
    </row>
    <row r="3891" spans="1:11" x14ac:dyDescent="0.25">
      <c r="A3891" s="138" t="s">
        <v>1656</v>
      </c>
      <c r="B3891" s="138" t="s">
        <v>1657</v>
      </c>
      <c r="C3891" s="138" t="s">
        <v>234</v>
      </c>
      <c r="D3891" s="138" t="s">
        <v>1666</v>
      </c>
      <c r="E3891" s="138" t="s">
        <v>1667</v>
      </c>
      <c r="F3891" s="138"/>
      <c r="G3891" s="138" t="s">
        <v>1668</v>
      </c>
      <c r="H3891" s="138" t="s">
        <v>1649</v>
      </c>
      <c r="I3891" s="138" t="s">
        <v>195</v>
      </c>
      <c r="J3891" s="138">
        <v>2040</v>
      </c>
      <c r="K3891" s="139">
        <v>0.9</v>
      </c>
    </row>
    <row r="3892" spans="1:11" x14ac:dyDescent="0.25">
      <c r="A3892" s="138" t="s">
        <v>1656</v>
      </c>
      <c r="B3892" s="138" t="s">
        <v>1657</v>
      </c>
      <c r="C3892" s="138" t="s">
        <v>234</v>
      </c>
      <c r="D3892" s="138" t="s">
        <v>1666</v>
      </c>
      <c r="E3892" s="138" t="s">
        <v>1667</v>
      </c>
      <c r="F3892" s="138"/>
      <c r="G3892" s="138" t="s">
        <v>1668</v>
      </c>
      <c r="H3892" s="138" t="s">
        <v>1649</v>
      </c>
      <c r="I3892" s="138" t="s">
        <v>195</v>
      </c>
      <c r="J3892" s="138">
        <v>2050</v>
      </c>
      <c r="K3892" s="139">
        <v>0.73</v>
      </c>
    </row>
    <row r="3893" spans="1:11" x14ac:dyDescent="0.25">
      <c r="A3893" s="138" t="s">
        <v>1656</v>
      </c>
      <c r="B3893" s="138" t="s">
        <v>1657</v>
      </c>
      <c r="C3893" s="138" t="s">
        <v>234</v>
      </c>
      <c r="D3893" s="138" t="s">
        <v>1669</v>
      </c>
      <c r="E3893" s="138" t="s">
        <v>1651</v>
      </c>
      <c r="F3893" s="138"/>
      <c r="G3893" s="138"/>
      <c r="H3893" s="138"/>
      <c r="I3893" s="138" t="s">
        <v>195</v>
      </c>
      <c r="J3893" s="138">
        <v>2015</v>
      </c>
      <c r="K3893" s="139" t="s">
        <v>1549</v>
      </c>
    </row>
    <row r="3894" spans="1:11" x14ac:dyDescent="0.25">
      <c r="A3894" s="138" t="s">
        <v>1656</v>
      </c>
      <c r="B3894" s="138" t="s">
        <v>1657</v>
      </c>
      <c r="C3894" s="138" t="s">
        <v>234</v>
      </c>
      <c r="D3894" s="138" t="s">
        <v>1669</v>
      </c>
      <c r="E3894" s="138" t="s">
        <v>1651</v>
      </c>
      <c r="F3894" s="138"/>
      <c r="G3894" s="138"/>
      <c r="H3894" s="138"/>
      <c r="I3894" s="138" t="s">
        <v>195</v>
      </c>
      <c r="J3894" s="138">
        <v>2020</v>
      </c>
      <c r="K3894" s="139">
        <v>0</v>
      </c>
    </row>
    <row r="3895" spans="1:11" x14ac:dyDescent="0.25">
      <c r="A3895" s="138" t="s">
        <v>1656</v>
      </c>
      <c r="B3895" s="138" t="s">
        <v>1657</v>
      </c>
      <c r="C3895" s="138" t="s">
        <v>234</v>
      </c>
      <c r="D3895" s="138" t="s">
        <v>1669</v>
      </c>
      <c r="E3895" s="138" t="s">
        <v>1651</v>
      </c>
      <c r="F3895" s="138"/>
      <c r="G3895" s="138"/>
      <c r="H3895" s="138"/>
      <c r="I3895" s="138" t="s">
        <v>195</v>
      </c>
      <c r="J3895" s="138">
        <v>2030</v>
      </c>
      <c r="K3895" s="139">
        <v>0</v>
      </c>
    </row>
    <row r="3896" spans="1:11" x14ac:dyDescent="0.25">
      <c r="A3896" s="138" t="s">
        <v>1656</v>
      </c>
      <c r="B3896" s="138" t="s">
        <v>1657</v>
      </c>
      <c r="C3896" s="138" t="s">
        <v>234</v>
      </c>
      <c r="D3896" s="138" t="s">
        <v>1669</v>
      </c>
      <c r="E3896" s="138" t="s">
        <v>1651</v>
      </c>
      <c r="F3896" s="138"/>
      <c r="G3896" s="138"/>
      <c r="H3896" s="138"/>
      <c r="I3896" s="138" t="s">
        <v>195</v>
      </c>
      <c r="J3896" s="138">
        <v>2040</v>
      </c>
      <c r="K3896" s="139">
        <v>0</v>
      </c>
    </row>
    <row r="3897" spans="1:11" x14ac:dyDescent="0.25">
      <c r="A3897" s="138" t="s">
        <v>1656</v>
      </c>
      <c r="B3897" s="138" t="s">
        <v>1657</v>
      </c>
      <c r="C3897" s="138" t="s">
        <v>234</v>
      </c>
      <c r="D3897" s="138" t="s">
        <v>1669</v>
      </c>
      <c r="E3897" s="138" t="s">
        <v>1651</v>
      </c>
      <c r="F3897" s="138"/>
      <c r="G3897" s="138"/>
      <c r="H3897" s="138"/>
      <c r="I3897" s="138" t="s">
        <v>195</v>
      </c>
      <c r="J3897" s="138">
        <v>2050</v>
      </c>
      <c r="K3897" s="139">
        <v>0</v>
      </c>
    </row>
    <row r="3898" spans="1:11" x14ac:dyDescent="0.25">
      <c r="A3898" s="138" t="s">
        <v>1656</v>
      </c>
      <c r="B3898" s="138" t="s">
        <v>1657</v>
      </c>
      <c r="C3898" s="138" t="s">
        <v>234</v>
      </c>
      <c r="D3898" s="138" t="s">
        <v>1670</v>
      </c>
      <c r="E3898" s="138" t="s">
        <v>1470</v>
      </c>
      <c r="F3898" s="138"/>
      <c r="G3898" s="138" t="s">
        <v>1528</v>
      </c>
      <c r="H3898" s="138">
        <v>5</v>
      </c>
      <c r="I3898" s="138" t="s">
        <v>990</v>
      </c>
      <c r="J3898" s="138">
        <v>2020</v>
      </c>
      <c r="K3898" s="139">
        <v>0.75</v>
      </c>
    </row>
    <row r="3899" spans="1:11" x14ac:dyDescent="0.25">
      <c r="A3899" s="138" t="s">
        <v>1656</v>
      </c>
      <c r="B3899" s="138" t="s">
        <v>1657</v>
      </c>
      <c r="C3899" s="138" t="s">
        <v>234</v>
      </c>
      <c r="D3899" s="138" t="s">
        <v>1670</v>
      </c>
      <c r="E3899" s="138" t="s">
        <v>1470</v>
      </c>
      <c r="F3899" s="138"/>
      <c r="G3899" s="138" t="s">
        <v>1528</v>
      </c>
      <c r="H3899" s="138">
        <v>5</v>
      </c>
      <c r="I3899" s="138" t="s">
        <v>990</v>
      </c>
      <c r="J3899" s="138">
        <v>2050</v>
      </c>
      <c r="K3899" s="139">
        <v>0.75</v>
      </c>
    </row>
    <row r="3900" spans="1:11" x14ac:dyDescent="0.25">
      <c r="A3900" s="138" t="s">
        <v>1656</v>
      </c>
      <c r="B3900" s="138" t="s">
        <v>1657</v>
      </c>
      <c r="C3900" s="138" t="s">
        <v>234</v>
      </c>
      <c r="D3900" s="138" t="s">
        <v>1670</v>
      </c>
      <c r="E3900" s="138" t="s">
        <v>1470</v>
      </c>
      <c r="F3900" s="138"/>
      <c r="G3900" s="138" t="s">
        <v>1528</v>
      </c>
      <c r="H3900" s="138">
        <v>5</v>
      </c>
      <c r="I3900" s="138" t="s">
        <v>991</v>
      </c>
      <c r="J3900" s="138">
        <v>2020</v>
      </c>
      <c r="K3900" s="139">
        <v>1.25</v>
      </c>
    </row>
    <row r="3901" spans="1:11" x14ac:dyDescent="0.25">
      <c r="A3901" s="138" t="s">
        <v>1656</v>
      </c>
      <c r="B3901" s="138" t="s">
        <v>1657</v>
      </c>
      <c r="C3901" s="138" t="s">
        <v>234</v>
      </c>
      <c r="D3901" s="138" t="s">
        <v>1670</v>
      </c>
      <c r="E3901" s="138" t="s">
        <v>1470</v>
      </c>
      <c r="F3901" s="138"/>
      <c r="G3901" s="138" t="s">
        <v>1528</v>
      </c>
      <c r="H3901" s="138">
        <v>5</v>
      </c>
      <c r="I3901" s="138" t="s">
        <v>991</v>
      </c>
      <c r="J3901" s="138">
        <v>2050</v>
      </c>
      <c r="K3901" s="139">
        <v>1.25</v>
      </c>
    </row>
    <row r="3902" spans="1:11" x14ac:dyDescent="0.25">
      <c r="A3902" s="138" t="s">
        <v>1656</v>
      </c>
      <c r="B3902" s="138" t="s">
        <v>1657</v>
      </c>
      <c r="C3902" s="138" t="s">
        <v>234</v>
      </c>
      <c r="D3902" s="138" t="s">
        <v>1670</v>
      </c>
      <c r="E3902" s="138" t="s">
        <v>1470</v>
      </c>
      <c r="F3902" s="138"/>
      <c r="G3902" s="138" t="s">
        <v>1528</v>
      </c>
      <c r="H3902" s="138">
        <v>5</v>
      </c>
      <c r="I3902" s="138" t="s">
        <v>195</v>
      </c>
      <c r="J3902" s="138">
        <v>2015</v>
      </c>
      <c r="K3902" s="139" t="s">
        <v>1549</v>
      </c>
    </row>
    <row r="3903" spans="1:11" x14ac:dyDescent="0.25">
      <c r="A3903" s="138" t="s">
        <v>1656</v>
      </c>
      <c r="B3903" s="138" t="s">
        <v>1657</v>
      </c>
      <c r="C3903" s="138" t="s">
        <v>234</v>
      </c>
      <c r="D3903" s="138" t="s">
        <v>1670</v>
      </c>
      <c r="E3903" s="138" t="s">
        <v>1470</v>
      </c>
      <c r="F3903" s="138"/>
      <c r="G3903" s="138" t="s">
        <v>1528</v>
      </c>
      <c r="H3903" s="138">
        <v>5</v>
      </c>
      <c r="I3903" s="138" t="s">
        <v>195</v>
      </c>
      <c r="J3903" s="138">
        <v>2020</v>
      </c>
      <c r="K3903" s="139">
        <v>0.02</v>
      </c>
    </row>
    <row r="3904" spans="1:11" x14ac:dyDescent="0.25">
      <c r="A3904" s="138" t="s">
        <v>1656</v>
      </c>
      <c r="B3904" s="138" t="s">
        <v>1657</v>
      </c>
      <c r="C3904" s="138" t="s">
        <v>234</v>
      </c>
      <c r="D3904" s="138" t="s">
        <v>1670</v>
      </c>
      <c r="E3904" s="138" t="s">
        <v>1470</v>
      </c>
      <c r="F3904" s="138"/>
      <c r="G3904" s="138" t="s">
        <v>1528</v>
      </c>
      <c r="H3904" s="138">
        <v>5</v>
      </c>
      <c r="I3904" s="138" t="s">
        <v>195</v>
      </c>
      <c r="J3904" s="138">
        <v>2030</v>
      </c>
      <c r="K3904" s="139">
        <v>0.02</v>
      </c>
    </row>
    <row r="3905" spans="1:11" x14ac:dyDescent="0.25">
      <c r="A3905" s="138" t="s">
        <v>1656</v>
      </c>
      <c r="B3905" s="138" t="s">
        <v>1657</v>
      </c>
      <c r="C3905" s="138" t="s">
        <v>234</v>
      </c>
      <c r="D3905" s="138" t="s">
        <v>1670</v>
      </c>
      <c r="E3905" s="138" t="s">
        <v>1470</v>
      </c>
      <c r="F3905" s="138"/>
      <c r="G3905" s="138" t="s">
        <v>1528</v>
      </c>
      <c r="H3905" s="138">
        <v>5</v>
      </c>
      <c r="I3905" s="138" t="s">
        <v>195</v>
      </c>
      <c r="J3905" s="138">
        <v>2040</v>
      </c>
      <c r="K3905" s="139">
        <v>0.02</v>
      </c>
    </row>
    <row r="3906" spans="1:11" x14ac:dyDescent="0.25">
      <c r="A3906" s="138" t="s">
        <v>1656</v>
      </c>
      <c r="B3906" s="138" t="s">
        <v>1657</v>
      </c>
      <c r="C3906" s="138" t="s">
        <v>234</v>
      </c>
      <c r="D3906" s="138" t="s">
        <v>1670</v>
      </c>
      <c r="E3906" s="138" t="s">
        <v>1470</v>
      </c>
      <c r="F3906" s="138"/>
      <c r="G3906" s="138" t="s">
        <v>1528</v>
      </c>
      <c r="H3906" s="138">
        <v>5</v>
      </c>
      <c r="I3906" s="138" t="s">
        <v>195</v>
      </c>
      <c r="J3906" s="138">
        <v>2050</v>
      </c>
      <c r="K3906" s="139">
        <v>0.02</v>
      </c>
    </row>
    <row r="3907" spans="1:11" x14ac:dyDescent="0.25">
      <c r="A3907" s="138" t="s">
        <v>1656</v>
      </c>
      <c r="B3907" s="138" t="s">
        <v>1657</v>
      </c>
      <c r="C3907" s="138" t="s">
        <v>1377</v>
      </c>
      <c r="D3907" s="138" t="s">
        <v>1379</v>
      </c>
      <c r="E3907" s="138" t="s">
        <v>1380</v>
      </c>
      <c r="F3907" s="138"/>
      <c r="G3907" s="138"/>
      <c r="H3907" s="138"/>
      <c r="I3907" s="138" t="s">
        <v>195</v>
      </c>
      <c r="J3907" s="138">
        <v>2020</v>
      </c>
      <c r="K3907" s="139">
        <v>0.83</v>
      </c>
    </row>
    <row r="3908" spans="1:11" x14ac:dyDescent="0.25">
      <c r="A3908" s="138" t="s">
        <v>1656</v>
      </c>
      <c r="B3908" s="138" t="s">
        <v>1657</v>
      </c>
      <c r="C3908" s="138" t="s">
        <v>1377</v>
      </c>
      <c r="D3908" s="138" t="s">
        <v>1379</v>
      </c>
      <c r="E3908" s="138" t="s">
        <v>1380</v>
      </c>
      <c r="F3908" s="138"/>
      <c r="G3908" s="138"/>
      <c r="H3908" s="138"/>
      <c r="I3908" s="138" t="s">
        <v>195</v>
      </c>
      <c r="J3908" s="138">
        <v>2030</v>
      </c>
      <c r="K3908" s="139">
        <v>0.83</v>
      </c>
    </row>
    <row r="3909" spans="1:11" x14ac:dyDescent="0.25">
      <c r="A3909" s="138" t="s">
        <v>1656</v>
      </c>
      <c r="B3909" s="138" t="s">
        <v>1657</v>
      </c>
      <c r="C3909" s="138" t="s">
        <v>1377</v>
      </c>
      <c r="D3909" s="138" t="s">
        <v>1379</v>
      </c>
      <c r="E3909" s="138" t="s">
        <v>1380</v>
      </c>
      <c r="F3909" s="138"/>
      <c r="G3909" s="138"/>
      <c r="H3909" s="138"/>
      <c r="I3909" s="138" t="s">
        <v>195</v>
      </c>
      <c r="J3909" s="138">
        <v>2040</v>
      </c>
      <c r="K3909" s="139">
        <v>0.83</v>
      </c>
    </row>
    <row r="3910" spans="1:11" x14ac:dyDescent="0.25">
      <c r="A3910" s="138" t="s">
        <v>1656</v>
      </c>
      <c r="B3910" s="138" t="s">
        <v>1657</v>
      </c>
      <c r="C3910" s="138" t="s">
        <v>1377</v>
      </c>
      <c r="D3910" s="138" t="s">
        <v>1379</v>
      </c>
      <c r="E3910" s="138" t="s">
        <v>1380</v>
      </c>
      <c r="F3910" s="138"/>
      <c r="G3910" s="138"/>
      <c r="H3910" s="138"/>
      <c r="I3910" s="138" t="s">
        <v>195</v>
      </c>
      <c r="J3910" s="138">
        <v>2050</v>
      </c>
      <c r="K3910" s="139">
        <v>0.83</v>
      </c>
    </row>
    <row r="3911" spans="1:11" x14ac:dyDescent="0.25">
      <c r="A3911" s="138" t="s">
        <v>1656</v>
      </c>
      <c r="B3911" s="138" t="s">
        <v>1657</v>
      </c>
      <c r="C3911" s="138" t="s">
        <v>1377</v>
      </c>
      <c r="D3911" s="138" t="s">
        <v>1506</v>
      </c>
      <c r="E3911" s="138" t="s">
        <v>1214</v>
      </c>
      <c r="F3911" s="138"/>
      <c r="G3911" s="138"/>
      <c r="H3911" s="138"/>
      <c r="I3911" s="138" t="s">
        <v>195</v>
      </c>
      <c r="J3911" s="138">
        <v>2020</v>
      </c>
      <c r="K3911" s="139">
        <v>43</v>
      </c>
    </row>
    <row r="3912" spans="1:11" x14ac:dyDescent="0.25">
      <c r="A3912" s="138" t="s">
        <v>1656</v>
      </c>
      <c r="B3912" s="138" t="s">
        <v>1657</v>
      </c>
      <c r="C3912" s="138" t="s">
        <v>1377</v>
      </c>
      <c r="D3912" s="138" t="s">
        <v>1506</v>
      </c>
      <c r="E3912" s="138" t="s">
        <v>1214</v>
      </c>
      <c r="F3912" s="138"/>
      <c r="G3912" s="138"/>
      <c r="H3912" s="138"/>
      <c r="I3912" s="138" t="s">
        <v>195</v>
      </c>
      <c r="J3912" s="138">
        <v>2030</v>
      </c>
      <c r="K3912" s="139">
        <v>43</v>
      </c>
    </row>
    <row r="3913" spans="1:11" x14ac:dyDescent="0.25">
      <c r="A3913" s="138" t="s">
        <v>1656</v>
      </c>
      <c r="B3913" s="138" t="s">
        <v>1657</v>
      </c>
      <c r="C3913" s="138" t="s">
        <v>1377</v>
      </c>
      <c r="D3913" s="138" t="s">
        <v>1506</v>
      </c>
      <c r="E3913" s="138" t="s">
        <v>1214</v>
      </c>
      <c r="F3913" s="138"/>
      <c r="G3913" s="138"/>
      <c r="H3913" s="138"/>
      <c r="I3913" s="138" t="s">
        <v>195</v>
      </c>
      <c r="J3913" s="138">
        <v>2040</v>
      </c>
      <c r="K3913" s="139">
        <v>43</v>
      </c>
    </row>
    <row r="3914" spans="1:11" x14ac:dyDescent="0.25">
      <c r="A3914" s="138" t="s">
        <v>1656</v>
      </c>
      <c r="B3914" s="138" t="s">
        <v>1657</v>
      </c>
      <c r="C3914" s="138" t="s">
        <v>1377</v>
      </c>
      <c r="D3914" s="138" t="s">
        <v>1506</v>
      </c>
      <c r="E3914" s="138" t="s">
        <v>1214</v>
      </c>
      <c r="F3914" s="138"/>
      <c r="G3914" s="138"/>
      <c r="H3914" s="138"/>
      <c r="I3914" s="138" t="s">
        <v>195</v>
      </c>
      <c r="J3914" s="138">
        <v>2050</v>
      </c>
      <c r="K3914" s="139">
        <v>43</v>
      </c>
    </row>
    <row r="3915" spans="1:11" x14ac:dyDescent="0.25">
      <c r="A3915" s="138" t="s">
        <v>1671</v>
      </c>
      <c r="B3915" s="138" t="s">
        <v>1672</v>
      </c>
      <c r="C3915" s="138" t="s">
        <v>196</v>
      </c>
      <c r="D3915" s="138" t="s">
        <v>1673</v>
      </c>
      <c r="E3915" s="138" t="s">
        <v>1674</v>
      </c>
      <c r="F3915" s="138"/>
      <c r="G3915" s="138" t="s">
        <v>1675</v>
      </c>
      <c r="H3915" s="138"/>
      <c r="I3915" s="138" t="s">
        <v>990</v>
      </c>
      <c r="J3915" s="138">
        <v>2020</v>
      </c>
      <c r="K3915" s="139">
        <v>1</v>
      </c>
    </row>
    <row r="3916" spans="1:11" x14ac:dyDescent="0.25">
      <c r="A3916" s="138" t="s">
        <v>1671</v>
      </c>
      <c r="B3916" s="138" t="s">
        <v>1672</v>
      </c>
      <c r="C3916" s="138" t="s">
        <v>196</v>
      </c>
      <c r="D3916" s="138" t="s">
        <v>1673</v>
      </c>
      <c r="E3916" s="138" t="s">
        <v>1674</v>
      </c>
      <c r="F3916" s="138"/>
      <c r="G3916" s="138" t="s">
        <v>1675</v>
      </c>
      <c r="H3916" s="138"/>
      <c r="I3916" s="138" t="s">
        <v>990</v>
      </c>
      <c r="J3916" s="138">
        <v>2050</v>
      </c>
      <c r="K3916" s="139">
        <v>1</v>
      </c>
    </row>
    <row r="3917" spans="1:11" x14ac:dyDescent="0.25">
      <c r="A3917" s="138" t="s">
        <v>1671</v>
      </c>
      <c r="B3917" s="138" t="s">
        <v>1672</v>
      </c>
      <c r="C3917" s="138" t="s">
        <v>196</v>
      </c>
      <c r="D3917" s="138" t="s">
        <v>1673</v>
      </c>
      <c r="E3917" s="138" t="s">
        <v>1674</v>
      </c>
      <c r="F3917" s="138"/>
      <c r="G3917" s="138" t="s">
        <v>1675</v>
      </c>
      <c r="H3917" s="138"/>
      <c r="I3917" s="138" t="s">
        <v>991</v>
      </c>
      <c r="J3917" s="138">
        <v>2020</v>
      </c>
      <c r="K3917" s="139">
        <v>1.1000000000000001</v>
      </c>
    </row>
    <row r="3918" spans="1:11" x14ac:dyDescent="0.25">
      <c r="A3918" s="138" t="s">
        <v>1671</v>
      </c>
      <c r="B3918" s="138" t="s">
        <v>1672</v>
      </c>
      <c r="C3918" s="138" t="s">
        <v>196</v>
      </c>
      <c r="D3918" s="138" t="s">
        <v>1673</v>
      </c>
      <c r="E3918" s="138" t="s">
        <v>1674</v>
      </c>
      <c r="F3918" s="138"/>
      <c r="G3918" s="138" t="s">
        <v>1675</v>
      </c>
      <c r="H3918" s="138"/>
      <c r="I3918" s="138" t="s">
        <v>991</v>
      </c>
      <c r="J3918" s="138">
        <v>2050</v>
      </c>
      <c r="K3918" s="139">
        <v>1.1000000000000001</v>
      </c>
    </row>
    <row r="3919" spans="1:11" x14ac:dyDescent="0.25">
      <c r="A3919" s="138" t="s">
        <v>1671</v>
      </c>
      <c r="B3919" s="138" t="s">
        <v>1672</v>
      </c>
      <c r="C3919" s="138" t="s">
        <v>196</v>
      </c>
      <c r="D3919" s="138" t="s">
        <v>1673</v>
      </c>
      <c r="E3919" s="138" t="s">
        <v>1674</v>
      </c>
      <c r="F3919" s="138"/>
      <c r="G3919" s="138" t="s">
        <v>1675</v>
      </c>
      <c r="H3919" s="138"/>
      <c r="I3919" s="138" t="s">
        <v>195</v>
      </c>
      <c r="J3919" s="138">
        <v>2020</v>
      </c>
      <c r="K3919" s="139">
        <v>4.3</v>
      </c>
    </row>
    <row r="3920" spans="1:11" x14ac:dyDescent="0.25">
      <c r="A3920" s="138" t="s">
        <v>1671</v>
      </c>
      <c r="B3920" s="138" t="s">
        <v>1672</v>
      </c>
      <c r="C3920" s="138" t="s">
        <v>196</v>
      </c>
      <c r="D3920" s="138" t="s">
        <v>1673</v>
      </c>
      <c r="E3920" s="138" t="s">
        <v>1674</v>
      </c>
      <c r="F3920" s="138"/>
      <c r="G3920" s="138" t="s">
        <v>1675</v>
      </c>
      <c r="H3920" s="138"/>
      <c r="I3920" s="138" t="s">
        <v>195</v>
      </c>
      <c r="J3920" s="138">
        <v>2030</v>
      </c>
      <c r="K3920" s="139">
        <v>3.9</v>
      </c>
    </row>
    <row r="3921" spans="1:11" x14ac:dyDescent="0.25">
      <c r="A3921" s="138" t="s">
        <v>1671</v>
      </c>
      <c r="B3921" s="138" t="s">
        <v>1672</v>
      </c>
      <c r="C3921" s="138" t="s">
        <v>196</v>
      </c>
      <c r="D3921" s="138" t="s">
        <v>1673</v>
      </c>
      <c r="E3921" s="138" t="s">
        <v>1674</v>
      </c>
      <c r="F3921" s="138"/>
      <c r="G3921" s="138" t="s">
        <v>1675</v>
      </c>
      <c r="H3921" s="138"/>
      <c r="I3921" s="138" t="s">
        <v>195</v>
      </c>
      <c r="J3921" s="138">
        <v>2040</v>
      </c>
      <c r="K3921" s="139">
        <v>3.6</v>
      </c>
    </row>
    <row r="3922" spans="1:11" x14ac:dyDescent="0.25">
      <c r="A3922" s="138" t="s">
        <v>1671</v>
      </c>
      <c r="B3922" s="138" t="s">
        <v>1672</v>
      </c>
      <c r="C3922" s="138" t="s">
        <v>196</v>
      </c>
      <c r="D3922" s="138" t="s">
        <v>1673</v>
      </c>
      <c r="E3922" s="138" t="s">
        <v>1674</v>
      </c>
      <c r="F3922" s="138"/>
      <c r="G3922" s="138" t="s">
        <v>1675</v>
      </c>
      <c r="H3922" s="138"/>
      <c r="I3922" s="138" t="s">
        <v>195</v>
      </c>
      <c r="J3922" s="138">
        <v>2050</v>
      </c>
      <c r="K3922" s="139">
        <v>3.3</v>
      </c>
    </row>
    <row r="3923" spans="1:11" x14ac:dyDescent="0.25">
      <c r="A3923" s="138" t="s">
        <v>1671</v>
      </c>
      <c r="B3923" s="138" t="s">
        <v>1672</v>
      </c>
      <c r="C3923" s="138" t="s">
        <v>196</v>
      </c>
      <c r="D3923" s="138" t="s">
        <v>201</v>
      </c>
      <c r="E3923" s="138" t="s">
        <v>203</v>
      </c>
      <c r="F3923" s="138"/>
      <c r="G3923" s="138"/>
      <c r="H3923" s="138"/>
      <c r="I3923" s="138" t="s">
        <v>195</v>
      </c>
      <c r="J3923" s="138">
        <v>2020</v>
      </c>
      <c r="K3923" s="139">
        <v>2</v>
      </c>
    </row>
    <row r="3924" spans="1:11" x14ac:dyDescent="0.25">
      <c r="A3924" s="138" t="s">
        <v>1671</v>
      </c>
      <c r="B3924" s="138" t="s">
        <v>1672</v>
      </c>
      <c r="C3924" s="138" t="s">
        <v>196</v>
      </c>
      <c r="D3924" s="138" t="s">
        <v>1676</v>
      </c>
      <c r="E3924" s="138" t="s">
        <v>1354</v>
      </c>
      <c r="F3924" s="138"/>
      <c r="G3924" s="138" t="s">
        <v>393</v>
      </c>
      <c r="H3924" s="138"/>
      <c r="I3924" s="138" t="s">
        <v>990</v>
      </c>
      <c r="J3924" s="138">
        <v>2020</v>
      </c>
      <c r="K3924" s="139">
        <v>0.8</v>
      </c>
    </row>
    <row r="3925" spans="1:11" x14ac:dyDescent="0.25">
      <c r="A3925" s="138" t="s">
        <v>1671</v>
      </c>
      <c r="B3925" s="138" t="s">
        <v>1672</v>
      </c>
      <c r="C3925" s="138" t="s">
        <v>196</v>
      </c>
      <c r="D3925" s="138" t="s">
        <v>1676</v>
      </c>
      <c r="E3925" s="138" t="s">
        <v>1354</v>
      </c>
      <c r="F3925" s="138"/>
      <c r="G3925" s="138" t="s">
        <v>393</v>
      </c>
      <c r="H3925" s="138"/>
      <c r="I3925" s="138" t="s">
        <v>990</v>
      </c>
      <c r="J3925" s="138">
        <v>2050</v>
      </c>
      <c r="K3925" s="139">
        <v>0.8</v>
      </c>
    </row>
    <row r="3926" spans="1:11" x14ac:dyDescent="0.25">
      <c r="A3926" s="138" t="s">
        <v>1671</v>
      </c>
      <c r="B3926" s="138" t="s">
        <v>1672</v>
      </c>
      <c r="C3926" s="138" t="s">
        <v>196</v>
      </c>
      <c r="D3926" s="138" t="s">
        <v>1676</v>
      </c>
      <c r="E3926" s="138" t="s">
        <v>1354</v>
      </c>
      <c r="F3926" s="138"/>
      <c r="G3926" s="138" t="s">
        <v>393</v>
      </c>
      <c r="H3926" s="138"/>
      <c r="I3926" s="138" t="s">
        <v>991</v>
      </c>
      <c r="J3926" s="138">
        <v>2020</v>
      </c>
      <c r="K3926" s="139">
        <v>1.2</v>
      </c>
    </row>
    <row r="3927" spans="1:11" x14ac:dyDescent="0.25">
      <c r="A3927" s="138" t="s">
        <v>1671</v>
      </c>
      <c r="B3927" s="138" t="s">
        <v>1672</v>
      </c>
      <c r="C3927" s="138" t="s">
        <v>196</v>
      </c>
      <c r="D3927" s="138" t="s">
        <v>1676</v>
      </c>
      <c r="E3927" s="138" t="s">
        <v>1354</v>
      </c>
      <c r="F3927" s="138"/>
      <c r="G3927" s="138" t="s">
        <v>393</v>
      </c>
      <c r="H3927" s="138"/>
      <c r="I3927" s="138" t="s">
        <v>991</v>
      </c>
      <c r="J3927" s="138">
        <v>2050</v>
      </c>
      <c r="K3927" s="139">
        <v>1.2</v>
      </c>
    </row>
    <row r="3928" spans="1:11" x14ac:dyDescent="0.25">
      <c r="A3928" s="138" t="s">
        <v>1671</v>
      </c>
      <c r="B3928" s="138" t="s">
        <v>1672</v>
      </c>
      <c r="C3928" s="138" t="s">
        <v>196</v>
      </c>
      <c r="D3928" s="138" t="s">
        <v>1676</v>
      </c>
      <c r="E3928" s="138" t="s">
        <v>1354</v>
      </c>
      <c r="F3928" s="138"/>
      <c r="G3928" s="138" t="s">
        <v>393</v>
      </c>
      <c r="H3928" s="138"/>
      <c r="I3928" s="138" t="s">
        <v>195</v>
      </c>
      <c r="J3928" s="138">
        <v>2020</v>
      </c>
      <c r="K3928" s="139">
        <v>0.25</v>
      </c>
    </row>
    <row r="3929" spans="1:11" x14ac:dyDescent="0.25">
      <c r="A3929" s="138" t="s">
        <v>1671</v>
      </c>
      <c r="B3929" s="138" t="s">
        <v>1672</v>
      </c>
      <c r="C3929" s="138" t="s">
        <v>196</v>
      </c>
      <c r="D3929" s="138" t="s">
        <v>1676</v>
      </c>
      <c r="E3929" s="138" t="s">
        <v>1354</v>
      </c>
      <c r="F3929" s="138"/>
      <c r="G3929" s="138" t="s">
        <v>393</v>
      </c>
      <c r="H3929" s="138"/>
      <c r="I3929" s="138" t="s">
        <v>195</v>
      </c>
      <c r="J3929" s="138">
        <v>2030</v>
      </c>
      <c r="K3929" s="139">
        <v>0.2</v>
      </c>
    </row>
    <row r="3930" spans="1:11" x14ac:dyDescent="0.25">
      <c r="A3930" s="138" t="s">
        <v>1671</v>
      </c>
      <c r="B3930" s="138" t="s">
        <v>1672</v>
      </c>
      <c r="C3930" s="138" t="s">
        <v>196</v>
      </c>
      <c r="D3930" s="138" t="s">
        <v>1676</v>
      </c>
      <c r="E3930" s="138" t="s">
        <v>1354</v>
      </c>
      <c r="F3930" s="138"/>
      <c r="G3930" s="138" t="s">
        <v>393</v>
      </c>
      <c r="H3930" s="138"/>
      <c r="I3930" s="138" t="s">
        <v>195</v>
      </c>
      <c r="J3930" s="138">
        <v>2040</v>
      </c>
      <c r="K3930" s="139">
        <v>0.17</v>
      </c>
    </row>
    <row r="3931" spans="1:11" x14ac:dyDescent="0.25">
      <c r="A3931" s="138" t="s">
        <v>1671</v>
      </c>
      <c r="B3931" s="138" t="s">
        <v>1672</v>
      </c>
      <c r="C3931" s="138" t="s">
        <v>196</v>
      </c>
      <c r="D3931" s="138" t="s">
        <v>1676</v>
      </c>
      <c r="E3931" s="138" t="s">
        <v>1354</v>
      </c>
      <c r="F3931" s="138"/>
      <c r="G3931" s="138" t="s">
        <v>393</v>
      </c>
      <c r="H3931" s="138"/>
      <c r="I3931" s="138" t="s">
        <v>195</v>
      </c>
      <c r="J3931" s="138">
        <v>2050</v>
      </c>
      <c r="K3931" s="139">
        <v>0.15</v>
      </c>
    </row>
    <row r="3932" spans="1:11" x14ac:dyDescent="0.25">
      <c r="A3932" s="138" t="s">
        <v>1671</v>
      </c>
      <c r="B3932" s="138" t="s">
        <v>1672</v>
      </c>
      <c r="C3932" s="138" t="s">
        <v>196</v>
      </c>
      <c r="D3932" s="138" t="s">
        <v>1677</v>
      </c>
      <c r="E3932" s="138" t="s">
        <v>1354</v>
      </c>
      <c r="F3932" s="138"/>
      <c r="G3932" s="138" t="s">
        <v>1678</v>
      </c>
      <c r="H3932" s="138" t="s">
        <v>1679</v>
      </c>
      <c r="I3932" s="138" t="s">
        <v>990</v>
      </c>
      <c r="J3932" s="138">
        <v>2020</v>
      </c>
      <c r="K3932" s="139">
        <v>0.8</v>
      </c>
    </row>
    <row r="3933" spans="1:11" x14ac:dyDescent="0.25">
      <c r="A3933" s="138" t="s">
        <v>1671</v>
      </c>
      <c r="B3933" s="138" t="s">
        <v>1672</v>
      </c>
      <c r="C3933" s="138" t="s">
        <v>196</v>
      </c>
      <c r="D3933" s="138" t="s">
        <v>1677</v>
      </c>
      <c r="E3933" s="138" t="s">
        <v>1354</v>
      </c>
      <c r="F3933" s="138"/>
      <c r="G3933" s="138" t="s">
        <v>1678</v>
      </c>
      <c r="H3933" s="138" t="s">
        <v>1679</v>
      </c>
      <c r="I3933" s="138" t="s">
        <v>990</v>
      </c>
      <c r="J3933" s="138">
        <v>2050</v>
      </c>
      <c r="K3933" s="139">
        <v>0.8</v>
      </c>
    </row>
    <row r="3934" spans="1:11" x14ac:dyDescent="0.25">
      <c r="A3934" s="138" t="s">
        <v>1671</v>
      </c>
      <c r="B3934" s="138" t="s">
        <v>1672</v>
      </c>
      <c r="C3934" s="138" t="s">
        <v>196</v>
      </c>
      <c r="D3934" s="138" t="s">
        <v>1677</v>
      </c>
      <c r="E3934" s="138" t="s">
        <v>1354</v>
      </c>
      <c r="F3934" s="138"/>
      <c r="G3934" s="138" t="s">
        <v>1678</v>
      </c>
      <c r="H3934" s="138" t="s">
        <v>1679</v>
      </c>
      <c r="I3934" s="138" t="s">
        <v>991</v>
      </c>
      <c r="J3934" s="138">
        <v>2020</v>
      </c>
      <c r="K3934" s="139">
        <v>1.2</v>
      </c>
    </row>
    <row r="3935" spans="1:11" x14ac:dyDescent="0.25">
      <c r="A3935" s="138" t="s">
        <v>1671</v>
      </c>
      <c r="B3935" s="138" t="s">
        <v>1672</v>
      </c>
      <c r="C3935" s="138" t="s">
        <v>196</v>
      </c>
      <c r="D3935" s="138" t="s">
        <v>1677</v>
      </c>
      <c r="E3935" s="138" t="s">
        <v>1354</v>
      </c>
      <c r="F3935" s="138"/>
      <c r="G3935" s="138" t="s">
        <v>1678</v>
      </c>
      <c r="H3935" s="138" t="s">
        <v>1679</v>
      </c>
      <c r="I3935" s="138" t="s">
        <v>991</v>
      </c>
      <c r="J3935" s="138">
        <v>2050</v>
      </c>
      <c r="K3935" s="139">
        <v>1.2</v>
      </c>
    </row>
    <row r="3936" spans="1:11" x14ac:dyDescent="0.25">
      <c r="A3936" s="138" t="s">
        <v>1671</v>
      </c>
      <c r="B3936" s="138" t="s">
        <v>1672</v>
      </c>
      <c r="C3936" s="138" t="s">
        <v>196</v>
      </c>
      <c r="D3936" s="138" t="s">
        <v>1677</v>
      </c>
      <c r="E3936" s="138" t="s">
        <v>1354</v>
      </c>
      <c r="F3936" s="138"/>
      <c r="G3936" s="138" t="s">
        <v>1678</v>
      </c>
      <c r="H3936" s="138" t="s">
        <v>1679</v>
      </c>
      <c r="I3936" s="138" t="s">
        <v>195</v>
      </c>
      <c r="J3936" s="138">
        <v>2020</v>
      </c>
      <c r="K3936" s="139">
        <v>0.65</v>
      </c>
    </row>
    <row r="3937" spans="1:11" x14ac:dyDescent="0.25">
      <c r="A3937" s="138" t="s">
        <v>1671</v>
      </c>
      <c r="B3937" s="138" t="s">
        <v>1672</v>
      </c>
      <c r="C3937" s="138" t="s">
        <v>196</v>
      </c>
      <c r="D3937" s="138" t="s">
        <v>1677</v>
      </c>
      <c r="E3937" s="138" t="s">
        <v>1354</v>
      </c>
      <c r="F3937" s="138"/>
      <c r="G3937" s="138" t="s">
        <v>1678</v>
      </c>
      <c r="H3937" s="138" t="s">
        <v>1679</v>
      </c>
      <c r="I3937" s="138" t="s">
        <v>195</v>
      </c>
      <c r="J3937" s="138">
        <v>2030</v>
      </c>
      <c r="K3937" s="139">
        <v>0.7</v>
      </c>
    </row>
    <row r="3938" spans="1:11" x14ac:dyDescent="0.25">
      <c r="A3938" s="138" t="s">
        <v>1671</v>
      </c>
      <c r="B3938" s="138" t="s">
        <v>1672</v>
      </c>
      <c r="C3938" s="138" t="s">
        <v>196</v>
      </c>
      <c r="D3938" s="138" t="s">
        <v>1677</v>
      </c>
      <c r="E3938" s="138" t="s">
        <v>1354</v>
      </c>
      <c r="F3938" s="138"/>
      <c r="G3938" s="138" t="s">
        <v>1678</v>
      </c>
      <c r="H3938" s="138" t="s">
        <v>1679</v>
      </c>
      <c r="I3938" s="138" t="s">
        <v>195</v>
      </c>
      <c r="J3938" s="138">
        <v>2040</v>
      </c>
      <c r="K3938" s="139">
        <v>0.73</v>
      </c>
    </row>
    <row r="3939" spans="1:11" x14ac:dyDescent="0.25">
      <c r="A3939" s="138" t="s">
        <v>1671</v>
      </c>
      <c r="B3939" s="138" t="s">
        <v>1672</v>
      </c>
      <c r="C3939" s="138" t="s">
        <v>196</v>
      </c>
      <c r="D3939" s="138" t="s">
        <v>1677</v>
      </c>
      <c r="E3939" s="138" t="s">
        <v>1354</v>
      </c>
      <c r="F3939" s="138"/>
      <c r="G3939" s="138" t="s">
        <v>1678</v>
      </c>
      <c r="H3939" s="138" t="s">
        <v>1679</v>
      </c>
      <c r="I3939" s="138" t="s">
        <v>195</v>
      </c>
      <c r="J3939" s="138">
        <v>2050</v>
      </c>
      <c r="K3939" s="139">
        <v>0.75</v>
      </c>
    </row>
    <row r="3940" spans="1:11" x14ac:dyDescent="0.25">
      <c r="A3940" s="138" t="s">
        <v>1671</v>
      </c>
      <c r="B3940" s="138" t="s">
        <v>1672</v>
      </c>
      <c r="C3940" s="138" t="s">
        <v>196</v>
      </c>
      <c r="D3940" s="138" t="s">
        <v>1218</v>
      </c>
      <c r="E3940" s="138" t="s">
        <v>1206</v>
      </c>
      <c r="F3940" s="138"/>
      <c r="G3940" s="138" t="s">
        <v>372</v>
      </c>
      <c r="H3940" s="138"/>
      <c r="I3940" s="138" t="s">
        <v>195</v>
      </c>
      <c r="J3940" s="138">
        <v>2020</v>
      </c>
      <c r="K3940" s="139">
        <v>0</v>
      </c>
    </row>
    <row r="3941" spans="1:11" x14ac:dyDescent="0.25">
      <c r="A3941" s="138" t="s">
        <v>1671</v>
      </c>
      <c r="B3941" s="138" t="s">
        <v>1672</v>
      </c>
      <c r="C3941" s="138" t="s">
        <v>196</v>
      </c>
      <c r="D3941" s="138" t="s">
        <v>1218</v>
      </c>
      <c r="E3941" s="138" t="s">
        <v>1206</v>
      </c>
      <c r="F3941" s="138"/>
      <c r="G3941" s="138" t="s">
        <v>372</v>
      </c>
      <c r="H3941" s="138"/>
      <c r="I3941" s="138" t="s">
        <v>195</v>
      </c>
      <c r="J3941" s="138">
        <v>2030</v>
      </c>
      <c r="K3941" s="139">
        <v>0</v>
      </c>
    </row>
    <row r="3942" spans="1:11" x14ac:dyDescent="0.25">
      <c r="A3942" s="138" t="s">
        <v>1671</v>
      </c>
      <c r="B3942" s="138" t="s">
        <v>1672</v>
      </c>
      <c r="C3942" s="138" t="s">
        <v>196</v>
      </c>
      <c r="D3942" s="138" t="s">
        <v>1218</v>
      </c>
      <c r="E3942" s="138" t="s">
        <v>1206</v>
      </c>
      <c r="F3942" s="138"/>
      <c r="G3942" s="138" t="s">
        <v>372</v>
      </c>
      <c r="H3942" s="138"/>
      <c r="I3942" s="138" t="s">
        <v>195</v>
      </c>
      <c r="J3942" s="138">
        <v>2040</v>
      </c>
      <c r="K3942" s="139">
        <v>0</v>
      </c>
    </row>
    <row r="3943" spans="1:11" x14ac:dyDescent="0.25">
      <c r="A3943" s="138" t="s">
        <v>1671</v>
      </c>
      <c r="B3943" s="138" t="s">
        <v>1672</v>
      </c>
      <c r="C3943" s="138" t="s">
        <v>196</v>
      </c>
      <c r="D3943" s="138" t="s">
        <v>1218</v>
      </c>
      <c r="E3943" s="138" t="s">
        <v>1206</v>
      </c>
      <c r="F3943" s="138"/>
      <c r="G3943" s="138" t="s">
        <v>372</v>
      </c>
      <c r="H3943" s="138"/>
      <c r="I3943" s="138" t="s">
        <v>195</v>
      </c>
      <c r="J3943" s="138">
        <v>2050</v>
      </c>
      <c r="K3943" s="139">
        <v>0</v>
      </c>
    </row>
    <row r="3944" spans="1:11" x14ac:dyDescent="0.25">
      <c r="A3944" s="138" t="s">
        <v>1671</v>
      </c>
      <c r="B3944" s="138" t="s">
        <v>1672</v>
      </c>
      <c r="C3944" s="138" t="s">
        <v>196</v>
      </c>
      <c r="D3944" s="138" t="s">
        <v>1613</v>
      </c>
      <c r="E3944" s="138" t="s">
        <v>1354</v>
      </c>
      <c r="F3944" s="138"/>
      <c r="G3944" s="138" t="s">
        <v>1680</v>
      </c>
      <c r="H3944" s="138"/>
      <c r="I3944" s="138" t="s">
        <v>990</v>
      </c>
      <c r="J3944" s="138">
        <v>2020</v>
      </c>
      <c r="K3944" s="139">
        <v>0.75</v>
      </c>
    </row>
    <row r="3945" spans="1:11" x14ac:dyDescent="0.25">
      <c r="A3945" s="138" t="s">
        <v>1671</v>
      </c>
      <c r="B3945" s="138" t="s">
        <v>1672</v>
      </c>
      <c r="C3945" s="138" t="s">
        <v>196</v>
      </c>
      <c r="D3945" s="138" t="s">
        <v>1613</v>
      </c>
      <c r="E3945" s="138" t="s">
        <v>1354</v>
      </c>
      <c r="F3945" s="138"/>
      <c r="G3945" s="138" t="s">
        <v>1680</v>
      </c>
      <c r="H3945" s="138"/>
      <c r="I3945" s="138" t="s">
        <v>990</v>
      </c>
      <c r="J3945" s="138">
        <v>2050</v>
      </c>
      <c r="K3945" s="139">
        <v>0.75</v>
      </c>
    </row>
    <row r="3946" spans="1:11" x14ac:dyDescent="0.25">
      <c r="A3946" s="138" t="s">
        <v>1671</v>
      </c>
      <c r="B3946" s="138" t="s">
        <v>1672</v>
      </c>
      <c r="C3946" s="138" t="s">
        <v>196</v>
      </c>
      <c r="D3946" s="138" t="s">
        <v>1613</v>
      </c>
      <c r="E3946" s="138" t="s">
        <v>1354</v>
      </c>
      <c r="F3946" s="138"/>
      <c r="G3946" s="138" t="s">
        <v>1680</v>
      </c>
      <c r="H3946" s="138"/>
      <c r="I3946" s="138" t="s">
        <v>991</v>
      </c>
      <c r="J3946" s="138">
        <v>2020</v>
      </c>
      <c r="K3946" s="139">
        <v>1.25</v>
      </c>
    </row>
    <row r="3947" spans="1:11" x14ac:dyDescent="0.25">
      <c r="A3947" s="138" t="s">
        <v>1671</v>
      </c>
      <c r="B3947" s="138" t="s">
        <v>1672</v>
      </c>
      <c r="C3947" s="138" t="s">
        <v>196</v>
      </c>
      <c r="D3947" s="138" t="s">
        <v>1613</v>
      </c>
      <c r="E3947" s="138" t="s">
        <v>1354</v>
      </c>
      <c r="F3947" s="138"/>
      <c r="G3947" s="138" t="s">
        <v>1680</v>
      </c>
      <c r="H3947" s="138"/>
      <c r="I3947" s="138" t="s">
        <v>991</v>
      </c>
      <c r="J3947" s="138">
        <v>2050</v>
      </c>
      <c r="K3947" s="139">
        <v>1.25</v>
      </c>
    </row>
    <row r="3948" spans="1:11" x14ac:dyDescent="0.25">
      <c r="A3948" s="138" t="s">
        <v>1671</v>
      </c>
      <c r="B3948" s="138" t="s">
        <v>1672</v>
      </c>
      <c r="C3948" s="138" t="s">
        <v>196</v>
      </c>
      <c r="D3948" s="138" t="s">
        <v>1613</v>
      </c>
      <c r="E3948" s="138" t="s">
        <v>1354</v>
      </c>
      <c r="F3948" s="138"/>
      <c r="G3948" s="138" t="s">
        <v>1680</v>
      </c>
      <c r="H3948" s="138"/>
      <c r="I3948" s="138" t="s">
        <v>195</v>
      </c>
      <c r="J3948" s="138">
        <v>2020</v>
      </c>
      <c r="K3948" s="139">
        <v>0.995</v>
      </c>
    </row>
    <row r="3949" spans="1:11" x14ac:dyDescent="0.25">
      <c r="A3949" s="138" t="s">
        <v>1671</v>
      </c>
      <c r="B3949" s="138" t="s">
        <v>1672</v>
      </c>
      <c r="C3949" s="138" t="s">
        <v>196</v>
      </c>
      <c r="D3949" s="138" t="s">
        <v>1613</v>
      </c>
      <c r="E3949" s="138" t="s">
        <v>1354</v>
      </c>
      <c r="F3949" s="138"/>
      <c r="G3949" s="138" t="s">
        <v>1680</v>
      </c>
      <c r="H3949" s="138"/>
      <c r="I3949" s="138" t="s">
        <v>195</v>
      </c>
      <c r="J3949" s="138">
        <v>2030</v>
      </c>
      <c r="K3949" s="139">
        <v>0.995</v>
      </c>
    </row>
    <row r="3950" spans="1:11" x14ac:dyDescent="0.25">
      <c r="A3950" s="138" t="s">
        <v>1671</v>
      </c>
      <c r="B3950" s="138" t="s">
        <v>1672</v>
      </c>
      <c r="C3950" s="138" t="s">
        <v>196</v>
      </c>
      <c r="D3950" s="138" t="s">
        <v>1613</v>
      </c>
      <c r="E3950" s="138" t="s">
        <v>1354</v>
      </c>
      <c r="F3950" s="138"/>
      <c r="G3950" s="138" t="s">
        <v>1680</v>
      </c>
      <c r="H3950" s="138"/>
      <c r="I3950" s="138" t="s">
        <v>195</v>
      </c>
      <c r="J3950" s="138">
        <v>2040</v>
      </c>
      <c r="K3950" s="139">
        <v>0.995</v>
      </c>
    </row>
    <row r="3951" spans="1:11" x14ac:dyDescent="0.25">
      <c r="A3951" s="138" t="s">
        <v>1671</v>
      </c>
      <c r="B3951" s="138" t="s">
        <v>1672</v>
      </c>
      <c r="C3951" s="138" t="s">
        <v>196</v>
      </c>
      <c r="D3951" s="138" t="s">
        <v>1613</v>
      </c>
      <c r="E3951" s="138" t="s">
        <v>1354</v>
      </c>
      <c r="F3951" s="138"/>
      <c r="G3951" s="138" t="s">
        <v>1680</v>
      </c>
      <c r="H3951" s="138"/>
      <c r="I3951" s="138" t="s">
        <v>195</v>
      </c>
      <c r="J3951" s="138">
        <v>2050</v>
      </c>
      <c r="K3951" s="139">
        <v>0.995</v>
      </c>
    </row>
    <row r="3952" spans="1:11" x14ac:dyDescent="0.25">
      <c r="A3952" s="138" t="s">
        <v>1671</v>
      </c>
      <c r="B3952" s="138" t="s">
        <v>1672</v>
      </c>
      <c r="C3952" s="138" t="s">
        <v>196</v>
      </c>
      <c r="D3952" s="138" t="s">
        <v>355</v>
      </c>
      <c r="E3952" s="138" t="s">
        <v>1295</v>
      </c>
      <c r="F3952" s="138"/>
      <c r="G3952" s="138"/>
      <c r="H3952" s="138">
        <v>18</v>
      </c>
      <c r="I3952" s="138" t="s">
        <v>195</v>
      </c>
      <c r="J3952" s="138">
        <v>2020</v>
      </c>
      <c r="K3952" s="139">
        <v>3</v>
      </c>
    </row>
    <row r="3953" spans="1:11" x14ac:dyDescent="0.25">
      <c r="A3953" s="138" t="s">
        <v>1671</v>
      </c>
      <c r="B3953" s="138" t="s">
        <v>1672</v>
      </c>
      <c r="C3953" s="138" t="s">
        <v>196</v>
      </c>
      <c r="D3953" s="138" t="s">
        <v>1681</v>
      </c>
      <c r="E3953" s="138" t="s">
        <v>1354</v>
      </c>
      <c r="F3953" s="138"/>
      <c r="G3953" s="138" t="s">
        <v>193</v>
      </c>
      <c r="H3953" s="138"/>
      <c r="I3953" s="138" t="s">
        <v>990</v>
      </c>
      <c r="J3953" s="138">
        <v>2020</v>
      </c>
      <c r="K3953" s="139">
        <v>0.75</v>
      </c>
    </row>
    <row r="3954" spans="1:11" x14ac:dyDescent="0.25">
      <c r="A3954" s="138" t="s">
        <v>1671</v>
      </c>
      <c r="B3954" s="138" t="s">
        <v>1672</v>
      </c>
      <c r="C3954" s="138" t="s">
        <v>196</v>
      </c>
      <c r="D3954" s="138" t="s">
        <v>1681</v>
      </c>
      <c r="E3954" s="138" t="s">
        <v>1354</v>
      </c>
      <c r="F3954" s="138"/>
      <c r="G3954" s="138" t="s">
        <v>193</v>
      </c>
      <c r="H3954" s="138"/>
      <c r="I3954" s="138" t="s">
        <v>990</v>
      </c>
      <c r="J3954" s="138">
        <v>2050</v>
      </c>
      <c r="K3954" s="139">
        <v>0.75</v>
      </c>
    </row>
    <row r="3955" spans="1:11" x14ac:dyDescent="0.25">
      <c r="A3955" s="138" t="s">
        <v>1671</v>
      </c>
      <c r="B3955" s="138" t="s">
        <v>1672</v>
      </c>
      <c r="C3955" s="138" t="s">
        <v>196</v>
      </c>
      <c r="D3955" s="138" t="s">
        <v>1681</v>
      </c>
      <c r="E3955" s="138" t="s">
        <v>1354</v>
      </c>
      <c r="F3955" s="138"/>
      <c r="G3955" s="138" t="s">
        <v>193</v>
      </c>
      <c r="H3955" s="138"/>
      <c r="I3955" s="138" t="s">
        <v>991</v>
      </c>
      <c r="J3955" s="138">
        <v>2020</v>
      </c>
      <c r="K3955" s="139">
        <v>1.25</v>
      </c>
    </row>
    <row r="3956" spans="1:11" x14ac:dyDescent="0.25">
      <c r="A3956" s="138" t="s">
        <v>1671</v>
      </c>
      <c r="B3956" s="138" t="s">
        <v>1672</v>
      </c>
      <c r="C3956" s="138" t="s">
        <v>196</v>
      </c>
      <c r="D3956" s="138" t="s">
        <v>1681</v>
      </c>
      <c r="E3956" s="138" t="s">
        <v>1354</v>
      </c>
      <c r="F3956" s="138"/>
      <c r="G3956" s="138" t="s">
        <v>193</v>
      </c>
      <c r="H3956" s="138"/>
      <c r="I3956" s="138" t="s">
        <v>991</v>
      </c>
      <c r="J3956" s="138">
        <v>2050</v>
      </c>
      <c r="K3956" s="139">
        <v>1.25</v>
      </c>
    </row>
    <row r="3957" spans="1:11" x14ac:dyDescent="0.25">
      <c r="A3957" s="138" t="s">
        <v>1671</v>
      </c>
      <c r="B3957" s="138" t="s">
        <v>1672</v>
      </c>
      <c r="C3957" s="138" t="s">
        <v>196</v>
      </c>
      <c r="D3957" s="138" t="s">
        <v>1681</v>
      </c>
      <c r="E3957" s="138" t="s">
        <v>1354</v>
      </c>
      <c r="F3957" s="138"/>
      <c r="G3957" s="138" t="s">
        <v>193</v>
      </c>
      <c r="H3957" s="138"/>
      <c r="I3957" s="138" t="s">
        <v>195</v>
      </c>
      <c r="J3957" s="138">
        <v>2020</v>
      </c>
      <c r="K3957" s="139">
        <v>5.0000000000000001E-3</v>
      </c>
    </row>
    <row r="3958" spans="1:11" x14ac:dyDescent="0.25">
      <c r="A3958" s="138" t="s">
        <v>1671</v>
      </c>
      <c r="B3958" s="138" t="s">
        <v>1672</v>
      </c>
      <c r="C3958" s="138" t="s">
        <v>196</v>
      </c>
      <c r="D3958" s="138" t="s">
        <v>1681</v>
      </c>
      <c r="E3958" s="138" t="s">
        <v>1354</v>
      </c>
      <c r="F3958" s="138"/>
      <c r="G3958" s="138" t="s">
        <v>193</v>
      </c>
      <c r="H3958" s="138"/>
      <c r="I3958" s="138" t="s">
        <v>195</v>
      </c>
      <c r="J3958" s="138">
        <v>2030</v>
      </c>
      <c r="K3958" s="139">
        <v>5.0000000000000001E-3</v>
      </c>
    </row>
    <row r="3959" spans="1:11" x14ac:dyDescent="0.25">
      <c r="A3959" s="138" t="s">
        <v>1671</v>
      </c>
      <c r="B3959" s="138" t="s">
        <v>1672</v>
      </c>
      <c r="C3959" s="138" t="s">
        <v>196</v>
      </c>
      <c r="D3959" s="138" t="s">
        <v>1681</v>
      </c>
      <c r="E3959" s="138" t="s">
        <v>1354</v>
      </c>
      <c r="F3959" s="138"/>
      <c r="G3959" s="138" t="s">
        <v>193</v>
      </c>
      <c r="H3959" s="138"/>
      <c r="I3959" s="138" t="s">
        <v>195</v>
      </c>
      <c r="J3959" s="138">
        <v>2040</v>
      </c>
      <c r="K3959" s="139">
        <v>5.0000000000000001E-3</v>
      </c>
    </row>
    <row r="3960" spans="1:11" x14ac:dyDescent="0.25">
      <c r="A3960" s="138" t="s">
        <v>1671</v>
      </c>
      <c r="B3960" s="138" t="s">
        <v>1672</v>
      </c>
      <c r="C3960" s="138" t="s">
        <v>196</v>
      </c>
      <c r="D3960" s="138" t="s">
        <v>1681</v>
      </c>
      <c r="E3960" s="138" t="s">
        <v>1354</v>
      </c>
      <c r="F3960" s="138"/>
      <c r="G3960" s="138" t="s">
        <v>193</v>
      </c>
      <c r="H3960" s="138"/>
      <c r="I3960" s="138" t="s">
        <v>195</v>
      </c>
      <c r="J3960" s="138">
        <v>2050</v>
      </c>
      <c r="K3960" s="139">
        <v>5.0000000000000001E-3</v>
      </c>
    </row>
    <row r="3961" spans="1:11" x14ac:dyDescent="0.25">
      <c r="A3961" s="138" t="s">
        <v>1671</v>
      </c>
      <c r="B3961" s="138" t="s">
        <v>1672</v>
      </c>
      <c r="C3961" s="138" t="s">
        <v>196</v>
      </c>
      <c r="D3961" s="138" t="s">
        <v>216</v>
      </c>
      <c r="E3961" s="138" t="s">
        <v>203</v>
      </c>
      <c r="F3961" s="138"/>
      <c r="G3961" s="138"/>
      <c r="H3961" s="138"/>
      <c r="I3961" s="138" t="s">
        <v>195</v>
      </c>
      <c r="J3961" s="138">
        <v>2020</v>
      </c>
      <c r="K3961" s="139">
        <v>25</v>
      </c>
    </row>
    <row r="3962" spans="1:11" x14ac:dyDescent="0.25">
      <c r="A3962" s="138" t="s">
        <v>1671</v>
      </c>
      <c r="B3962" s="138" t="s">
        <v>1672</v>
      </c>
      <c r="C3962" s="138" t="s">
        <v>196</v>
      </c>
      <c r="D3962" s="138" t="s">
        <v>1682</v>
      </c>
      <c r="E3962" s="138" t="s">
        <v>1683</v>
      </c>
      <c r="F3962" s="138"/>
      <c r="G3962" s="138" t="s">
        <v>1684</v>
      </c>
      <c r="H3962" s="138" t="s">
        <v>1685</v>
      </c>
      <c r="I3962" s="138" t="s">
        <v>990</v>
      </c>
      <c r="J3962" s="138">
        <v>2020</v>
      </c>
      <c r="K3962" s="139">
        <v>0.5</v>
      </c>
    </row>
    <row r="3963" spans="1:11" x14ac:dyDescent="0.25">
      <c r="A3963" s="138" t="s">
        <v>1671</v>
      </c>
      <c r="B3963" s="138" t="s">
        <v>1672</v>
      </c>
      <c r="C3963" s="138" t="s">
        <v>196</v>
      </c>
      <c r="D3963" s="138" t="s">
        <v>1682</v>
      </c>
      <c r="E3963" s="138" t="s">
        <v>1683</v>
      </c>
      <c r="F3963" s="138"/>
      <c r="G3963" s="138" t="s">
        <v>1684</v>
      </c>
      <c r="H3963" s="138" t="s">
        <v>1685</v>
      </c>
      <c r="I3963" s="138" t="s">
        <v>990</v>
      </c>
      <c r="J3963" s="138">
        <v>2050</v>
      </c>
      <c r="K3963" s="139">
        <v>0.5</v>
      </c>
    </row>
    <row r="3964" spans="1:11" x14ac:dyDescent="0.25">
      <c r="A3964" s="138" t="s">
        <v>1671</v>
      </c>
      <c r="B3964" s="138" t="s">
        <v>1672</v>
      </c>
      <c r="C3964" s="138" t="s">
        <v>196</v>
      </c>
      <c r="D3964" s="138" t="s">
        <v>1682</v>
      </c>
      <c r="E3964" s="138" t="s">
        <v>1683</v>
      </c>
      <c r="F3964" s="138"/>
      <c r="G3964" s="138" t="s">
        <v>1684</v>
      </c>
      <c r="H3964" s="138" t="s">
        <v>1685</v>
      </c>
      <c r="I3964" s="138" t="s">
        <v>991</v>
      </c>
      <c r="J3964" s="138">
        <v>2020</v>
      </c>
      <c r="K3964" s="139">
        <v>1.5</v>
      </c>
    </row>
    <row r="3965" spans="1:11" x14ac:dyDescent="0.25">
      <c r="A3965" s="138" t="s">
        <v>1671</v>
      </c>
      <c r="B3965" s="138" t="s">
        <v>1672</v>
      </c>
      <c r="C3965" s="138" t="s">
        <v>196</v>
      </c>
      <c r="D3965" s="138" t="s">
        <v>1682</v>
      </c>
      <c r="E3965" s="138" t="s">
        <v>1683</v>
      </c>
      <c r="F3965" s="138"/>
      <c r="G3965" s="138" t="s">
        <v>1684</v>
      </c>
      <c r="H3965" s="138" t="s">
        <v>1685</v>
      </c>
      <c r="I3965" s="138" t="s">
        <v>991</v>
      </c>
      <c r="J3965" s="138">
        <v>2050</v>
      </c>
      <c r="K3965" s="139">
        <v>1.5</v>
      </c>
    </row>
    <row r="3966" spans="1:11" x14ac:dyDescent="0.25">
      <c r="A3966" s="138" t="s">
        <v>1671</v>
      </c>
      <c r="B3966" s="138" t="s">
        <v>1672</v>
      </c>
      <c r="C3966" s="138" t="s">
        <v>196</v>
      </c>
      <c r="D3966" s="138" t="s">
        <v>1682</v>
      </c>
      <c r="E3966" s="138" t="s">
        <v>1683</v>
      </c>
      <c r="F3966" s="138"/>
      <c r="G3966" s="138" t="s">
        <v>1684</v>
      </c>
      <c r="H3966" s="138" t="s">
        <v>1685</v>
      </c>
      <c r="I3966" s="138" t="s">
        <v>195</v>
      </c>
      <c r="J3966" s="138">
        <v>2020</v>
      </c>
      <c r="K3966" s="139">
        <v>2</v>
      </c>
    </row>
    <row r="3967" spans="1:11" x14ac:dyDescent="0.25">
      <c r="A3967" s="138" t="s">
        <v>1671</v>
      </c>
      <c r="B3967" s="138" t="s">
        <v>1672</v>
      </c>
      <c r="C3967" s="138" t="s">
        <v>196</v>
      </c>
      <c r="D3967" s="138" t="s">
        <v>1682</v>
      </c>
      <c r="E3967" s="138" t="s">
        <v>1683</v>
      </c>
      <c r="F3967" s="138"/>
      <c r="G3967" s="138" t="s">
        <v>1684</v>
      </c>
      <c r="H3967" s="138" t="s">
        <v>1685</v>
      </c>
      <c r="I3967" s="138" t="s">
        <v>195</v>
      </c>
      <c r="J3967" s="138">
        <v>2030</v>
      </c>
      <c r="K3967" s="139">
        <v>13</v>
      </c>
    </row>
    <row r="3968" spans="1:11" x14ac:dyDescent="0.25">
      <c r="A3968" s="138" t="s">
        <v>1671</v>
      </c>
      <c r="B3968" s="138" t="s">
        <v>1672</v>
      </c>
      <c r="C3968" s="138" t="s">
        <v>196</v>
      </c>
      <c r="D3968" s="138" t="s">
        <v>1682</v>
      </c>
      <c r="E3968" s="138" t="s">
        <v>1683</v>
      </c>
      <c r="F3968" s="138"/>
      <c r="G3968" s="138" t="s">
        <v>1684</v>
      </c>
      <c r="H3968" s="138" t="s">
        <v>1685</v>
      </c>
      <c r="I3968" s="138" t="s">
        <v>195</v>
      </c>
      <c r="J3968" s="138">
        <v>2040</v>
      </c>
      <c r="K3968" s="139">
        <v>41</v>
      </c>
    </row>
    <row r="3969" spans="1:11" x14ac:dyDescent="0.25">
      <c r="A3969" s="138" t="s">
        <v>1671</v>
      </c>
      <c r="B3969" s="138" t="s">
        <v>1672</v>
      </c>
      <c r="C3969" s="138" t="s">
        <v>196</v>
      </c>
      <c r="D3969" s="138" t="s">
        <v>1682</v>
      </c>
      <c r="E3969" s="138" t="s">
        <v>1683</v>
      </c>
      <c r="F3969" s="138"/>
      <c r="G3969" s="138" t="s">
        <v>1684</v>
      </c>
      <c r="H3969" s="138" t="s">
        <v>1685</v>
      </c>
      <c r="I3969" s="138" t="s">
        <v>195</v>
      </c>
      <c r="J3969" s="138">
        <v>2050</v>
      </c>
      <c r="K3969" s="139">
        <v>165</v>
      </c>
    </row>
    <row r="3970" spans="1:11" x14ac:dyDescent="0.25">
      <c r="A3970" s="138" t="s">
        <v>1671</v>
      </c>
      <c r="B3970" s="138" t="s">
        <v>1672</v>
      </c>
      <c r="C3970" s="138" t="s">
        <v>196</v>
      </c>
      <c r="D3970" s="138" t="s">
        <v>1686</v>
      </c>
      <c r="E3970" s="138" t="s">
        <v>1222</v>
      </c>
      <c r="F3970" s="138"/>
      <c r="G3970" s="138" t="s">
        <v>1687</v>
      </c>
      <c r="H3970" s="138" t="s">
        <v>1688</v>
      </c>
      <c r="I3970" s="138" t="s">
        <v>990</v>
      </c>
      <c r="J3970" s="138">
        <v>2020</v>
      </c>
      <c r="K3970" s="139">
        <v>0.5</v>
      </c>
    </row>
    <row r="3971" spans="1:11" x14ac:dyDescent="0.25">
      <c r="A3971" s="138" t="s">
        <v>1671</v>
      </c>
      <c r="B3971" s="138" t="s">
        <v>1672</v>
      </c>
      <c r="C3971" s="138" t="s">
        <v>196</v>
      </c>
      <c r="D3971" s="138" t="s">
        <v>1686</v>
      </c>
      <c r="E3971" s="138" t="s">
        <v>1222</v>
      </c>
      <c r="F3971" s="138"/>
      <c r="G3971" s="138" t="s">
        <v>1687</v>
      </c>
      <c r="H3971" s="138" t="s">
        <v>1688</v>
      </c>
      <c r="I3971" s="138" t="s">
        <v>990</v>
      </c>
      <c r="J3971" s="138">
        <v>2050</v>
      </c>
      <c r="K3971" s="139">
        <v>0.5</v>
      </c>
    </row>
    <row r="3972" spans="1:11" x14ac:dyDescent="0.25">
      <c r="A3972" s="138" t="s">
        <v>1671</v>
      </c>
      <c r="B3972" s="138" t="s">
        <v>1672</v>
      </c>
      <c r="C3972" s="138" t="s">
        <v>196</v>
      </c>
      <c r="D3972" s="138" t="s">
        <v>1686</v>
      </c>
      <c r="E3972" s="138" t="s">
        <v>1222</v>
      </c>
      <c r="F3972" s="138"/>
      <c r="G3972" s="138" t="s">
        <v>1687</v>
      </c>
      <c r="H3972" s="138" t="s">
        <v>1688</v>
      </c>
      <c r="I3972" s="138" t="s">
        <v>991</v>
      </c>
      <c r="J3972" s="138">
        <v>2020</v>
      </c>
      <c r="K3972" s="139">
        <v>1.5</v>
      </c>
    </row>
    <row r="3973" spans="1:11" x14ac:dyDescent="0.25">
      <c r="A3973" s="138" t="s">
        <v>1671</v>
      </c>
      <c r="B3973" s="138" t="s">
        <v>1672</v>
      </c>
      <c r="C3973" s="138" t="s">
        <v>196</v>
      </c>
      <c r="D3973" s="138" t="s">
        <v>1686</v>
      </c>
      <c r="E3973" s="138" t="s">
        <v>1222</v>
      </c>
      <c r="F3973" s="138"/>
      <c r="G3973" s="138" t="s">
        <v>1687</v>
      </c>
      <c r="H3973" s="138" t="s">
        <v>1688</v>
      </c>
      <c r="I3973" s="138" t="s">
        <v>991</v>
      </c>
      <c r="J3973" s="138">
        <v>2050</v>
      </c>
      <c r="K3973" s="139">
        <v>1.5</v>
      </c>
    </row>
    <row r="3974" spans="1:11" x14ac:dyDescent="0.25">
      <c r="A3974" s="138" t="s">
        <v>1671</v>
      </c>
      <c r="B3974" s="138" t="s">
        <v>1672</v>
      </c>
      <c r="C3974" s="138" t="s">
        <v>196</v>
      </c>
      <c r="D3974" s="138" t="s">
        <v>1686</v>
      </c>
      <c r="E3974" s="138" t="s">
        <v>1222</v>
      </c>
      <c r="F3974" s="138"/>
      <c r="G3974" s="138" t="s">
        <v>1687</v>
      </c>
      <c r="H3974" s="138" t="s">
        <v>1688</v>
      </c>
      <c r="I3974" s="138" t="s">
        <v>195</v>
      </c>
      <c r="J3974" s="138">
        <v>2020</v>
      </c>
      <c r="K3974" s="139">
        <v>3.1</v>
      </c>
    </row>
    <row r="3975" spans="1:11" x14ac:dyDescent="0.25">
      <c r="A3975" s="138" t="s">
        <v>1671</v>
      </c>
      <c r="B3975" s="138" t="s">
        <v>1672</v>
      </c>
      <c r="C3975" s="138" t="s">
        <v>196</v>
      </c>
      <c r="D3975" s="138" t="s">
        <v>1686</v>
      </c>
      <c r="E3975" s="138" t="s">
        <v>1222</v>
      </c>
      <c r="F3975" s="138"/>
      <c r="G3975" s="138" t="s">
        <v>1687</v>
      </c>
      <c r="H3975" s="138" t="s">
        <v>1688</v>
      </c>
      <c r="I3975" s="138" t="s">
        <v>195</v>
      </c>
      <c r="J3975" s="138">
        <v>2030</v>
      </c>
      <c r="K3975" s="139">
        <v>20.5</v>
      </c>
    </row>
    <row r="3976" spans="1:11" x14ac:dyDescent="0.25">
      <c r="A3976" s="138" t="s">
        <v>1671</v>
      </c>
      <c r="B3976" s="138" t="s">
        <v>1672</v>
      </c>
      <c r="C3976" s="138" t="s">
        <v>196</v>
      </c>
      <c r="D3976" s="138" t="s">
        <v>1686</v>
      </c>
      <c r="E3976" s="138" t="s">
        <v>1222</v>
      </c>
      <c r="F3976" s="138"/>
      <c r="G3976" s="138" t="s">
        <v>1687</v>
      </c>
      <c r="H3976" s="138" t="s">
        <v>1688</v>
      </c>
      <c r="I3976" s="138" t="s">
        <v>195</v>
      </c>
      <c r="J3976" s="138">
        <v>2040</v>
      </c>
      <c r="K3976" s="139">
        <v>64.5</v>
      </c>
    </row>
    <row r="3977" spans="1:11" x14ac:dyDescent="0.25">
      <c r="A3977" s="138" t="s">
        <v>1671</v>
      </c>
      <c r="B3977" s="138" t="s">
        <v>1672</v>
      </c>
      <c r="C3977" s="138" t="s">
        <v>196</v>
      </c>
      <c r="D3977" s="138" t="s">
        <v>1686</v>
      </c>
      <c r="E3977" s="138" t="s">
        <v>1222</v>
      </c>
      <c r="F3977" s="138"/>
      <c r="G3977" s="138" t="s">
        <v>1687</v>
      </c>
      <c r="H3977" s="138" t="s">
        <v>1688</v>
      </c>
      <c r="I3977" s="138" t="s">
        <v>195</v>
      </c>
      <c r="J3977" s="138">
        <v>2050</v>
      </c>
      <c r="K3977" s="139">
        <v>259.60000000000002</v>
      </c>
    </row>
    <row r="3978" spans="1:11" x14ac:dyDescent="0.25">
      <c r="A3978" s="138" t="s">
        <v>1671</v>
      </c>
      <c r="B3978" s="138" t="s">
        <v>1672</v>
      </c>
      <c r="C3978" s="138" t="s">
        <v>234</v>
      </c>
      <c r="D3978" s="138" t="s">
        <v>1365</v>
      </c>
      <c r="E3978" s="138" t="s">
        <v>1206</v>
      </c>
      <c r="F3978" s="138"/>
      <c r="G3978" s="138" t="s">
        <v>369</v>
      </c>
      <c r="H3978" s="138"/>
      <c r="I3978" s="138" t="s">
        <v>195</v>
      </c>
      <c r="J3978" s="138">
        <v>2020</v>
      </c>
      <c r="K3978" s="139">
        <v>75</v>
      </c>
    </row>
    <row r="3979" spans="1:11" x14ac:dyDescent="0.25">
      <c r="A3979" s="138" t="s">
        <v>1671</v>
      </c>
      <c r="B3979" s="138" t="s">
        <v>1672</v>
      </c>
      <c r="C3979" s="138" t="s">
        <v>234</v>
      </c>
      <c r="D3979" s="138" t="s">
        <v>1365</v>
      </c>
      <c r="E3979" s="138" t="s">
        <v>1206</v>
      </c>
      <c r="F3979" s="138"/>
      <c r="G3979" s="138" t="s">
        <v>369</v>
      </c>
      <c r="H3979" s="138"/>
      <c r="I3979" s="138" t="s">
        <v>195</v>
      </c>
      <c r="J3979" s="138">
        <v>2030</v>
      </c>
      <c r="K3979" s="139">
        <v>75</v>
      </c>
    </row>
    <row r="3980" spans="1:11" x14ac:dyDescent="0.25">
      <c r="A3980" s="138" t="s">
        <v>1671</v>
      </c>
      <c r="B3980" s="138" t="s">
        <v>1672</v>
      </c>
      <c r="C3980" s="138" t="s">
        <v>234</v>
      </c>
      <c r="D3980" s="138" t="s">
        <v>1365</v>
      </c>
      <c r="E3980" s="138" t="s">
        <v>1206</v>
      </c>
      <c r="F3980" s="138"/>
      <c r="G3980" s="138" t="s">
        <v>369</v>
      </c>
      <c r="H3980" s="138"/>
      <c r="I3980" s="138" t="s">
        <v>195</v>
      </c>
      <c r="J3980" s="138">
        <v>2040</v>
      </c>
      <c r="K3980" s="139">
        <v>75</v>
      </c>
    </row>
    <row r="3981" spans="1:11" x14ac:dyDescent="0.25">
      <c r="A3981" s="138" t="s">
        <v>1671</v>
      </c>
      <c r="B3981" s="138" t="s">
        <v>1672</v>
      </c>
      <c r="C3981" s="138" t="s">
        <v>234</v>
      </c>
      <c r="D3981" s="138" t="s">
        <v>1365</v>
      </c>
      <c r="E3981" s="138" t="s">
        <v>1206</v>
      </c>
      <c r="F3981" s="138"/>
      <c r="G3981" s="138" t="s">
        <v>369</v>
      </c>
      <c r="H3981" s="138"/>
      <c r="I3981" s="138" t="s">
        <v>195</v>
      </c>
      <c r="J3981" s="138">
        <v>2050</v>
      </c>
      <c r="K3981" s="139">
        <v>75</v>
      </c>
    </row>
    <row r="3982" spans="1:11" x14ac:dyDescent="0.25">
      <c r="A3982" s="138" t="s">
        <v>1671</v>
      </c>
      <c r="B3982" s="138" t="s">
        <v>1672</v>
      </c>
      <c r="C3982" s="138" t="s">
        <v>234</v>
      </c>
      <c r="D3982" s="138" t="s">
        <v>1366</v>
      </c>
      <c r="E3982" s="138" t="s">
        <v>1206</v>
      </c>
      <c r="F3982" s="138"/>
      <c r="G3982" s="138"/>
      <c r="H3982" s="138"/>
      <c r="I3982" s="138" t="s">
        <v>195</v>
      </c>
      <c r="J3982" s="138">
        <v>2020</v>
      </c>
      <c r="K3982" s="139">
        <v>25</v>
      </c>
    </row>
    <row r="3983" spans="1:11" x14ac:dyDescent="0.25">
      <c r="A3983" s="138" t="s">
        <v>1671</v>
      </c>
      <c r="B3983" s="138" t="s">
        <v>1672</v>
      </c>
      <c r="C3983" s="138" t="s">
        <v>234</v>
      </c>
      <c r="D3983" s="138" t="s">
        <v>1366</v>
      </c>
      <c r="E3983" s="138" t="s">
        <v>1206</v>
      </c>
      <c r="F3983" s="138"/>
      <c r="G3983" s="138"/>
      <c r="H3983" s="138"/>
      <c r="I3983" s="138" t="s">
        <v>195</v>
      </c>
      <c r="J3983" s="138">
        <v>2030</v>
      </c>
      <c r="K3983" s="139">
        <v>25</v>
      </c>
    </row>
    <row r="3984" spans="1:11" x14ac:dyDescent="0.25">
      <c r="A3984" s="138" t="s">
        <v>1671</v>
      </c>
      <c r="B3984" s="138" t="s">
        <v>1672</v>
      </c>
      <c r="C3984" s="138" t="s">
        <v>234</v>
      </c>
      <c r="D3984" s="138" t="s">
        <v>1366</v>
      </c>
      <c r="E3984" s="138" t="s">
        <v>1206</v>
      </c>
      <c r="F3984" s="138"/>
      <c r="G3984" s="138"/>
      <c r="H3984" s="138"/>
      <c r="I3984" s="138" t="s">
        <v>195</v>
      </c>
      <c r="J3984" s="138">
        <v>2040</v>
      </c>
      <c r="K3984" s="139">
        <v>25</v>
      </c>
    </row>
    <row r="3985" spans="1:11" x14ac:dyDescent="0.25">
      <c r="A3985" s="138" t="s">
        <v>1671</v>
      </c>
      <c r="B3985" s="138" t="s">
        <v>1672</v>
      </c>
      <c r="C3985" s="138" t="s">
        <v>234</v>
      </c>
      <c r="D3985" s="138" t="s">
        <v>1366</v>
      </c>
      <c r="E3985" s="138" t="s">
        <v>1206</v>
      </c>
      <c r="F3985" s="138"/>
      <c r="G3985" s="138"/>
      <c r="H3985" s="138"/>
      <c r="I3985" s="138" t="s">
        <v>195</v>
      </c>
      <c r="J3985" s="138">
        <v>2050</v>
      </c>
      <c r="K3985" s="139">
        <v>25</v>
      </c>
    </row>
    <row r="3986" spans="1:11" x14ac:dyDescent="0.25">
      <c r="A3986" s="138" t="s">
        <v>1671</v>
      </c>
      <c r="B3986" s="138" t="s">
        <v>1672</v>
      </c>
      <c r="C3986" s="138" t="s">
        <v>234</v>
      </c>
      <c r="D3986" s="138" t="s">
        <v>1689</v>
      </c>
      <c r="E3986" s="138" t="s">
        <v>1690</v>
      </c>
      <c r="F3986" s="138"/>
      <c r="G3986" s="138" t="s">
        <v>380</v>
      </c>
      <c r="H3986" s="138">
        <v>18</v>
      </c>
      <c r="I3986" s="138" t="s">
        <v>990</v>
      </c>
      <c r="J3986" s="138">
        <v>2020</v>
      </c>
      <c r="K3986" s="139">
        <v>0.9</v>
      </c>
    </row>
    <row r="3987" spans="1:11" x14ac:dyDescent="0.25">
      <c r="A3987" s="138" t="s">
        <v>1671</v>
      </c>
      <c r="B3987" s="138" t="s">
        <v>1672</v>
      </c>
      <c r="C3987" s="138" t="s">
        <v>234</v>
      </c>
      <c r="D3987" s="138" t="s">
        <v>1689</v>
      </c>
      <c r="E3987" s="138" t="s">
        <v>1690</v>
      </c>
      <c r="F3987" s="138"/>
      <c r="G3987" s="138" t="s">
        <v>380</v>
      </c>
      <c r="H3987" s="138">
        <v>18</v>
      </c>
      <c r="I3987" s="138" t="s">
        <v>990</v>
      </c>
      <c r="J3987" s="138">
        <v>2050</v>
      </c>
      <c r="K3987" s="139">
        <v>0.9</v>
      </c>
    </row>
    <row r="3988" spans="1:11" x14ac:dyDescent="0.25">
      <c r="A3988" s="138" t="s">
        <v>1671</v>
      </c>
      <c r="B3988" s="138" t="s">
        <v>1672</v>
      </c>
      <c r="C3988" s="138" t="s">
        <v>234</v>
      </c>
      <c r="D3988" s="138" t="s">
        <v>1689</v>
      </c>
      <c r="E3988" s="138" t="s">
        <v>1690</v>
      </c>
      <c r="F3988" s="138"/>
      <c r="G3988" s="138" t="s">
        <v>380</v>
      </c>
      <c r="H3988" s="138">
        <v>18</v>
      </c>
      <c r="I3988" s="138" t="s">
        <v>991</v>
      </c>
      <c r="J3988" s="138">
        <v>2020</v>
      </c>
      <c r="K3988" s="139">
        <v>1.1000000000000001</v>
      </c>
    </row>
    <row r="3989" spans="1:11" x14ac:dyDescent="0.25">
      <c r="A3989" s="138" t="s">
        <v>1671</v>
      </c>
      <c r="B3989" s="138" t="s">
        <v>1672</v>
      </c>
      <c r="C3989" s="138" t="s">
        <v>234</v>
      </c>
      <c r="D3989" s="138" t="s">
        <v>1689</v>
      </c>
      <c r="E3989" s="138" t="s">
        <v>1690</v>
      </c>
      <c r="F3989" s="138"/>
      <c r="G3989" s="138" t="s">
        <v>380</v>
      </c>
      <c r="H3989" s="138">
        <v>18</v>
      </c>
      <c r="I3989" s="138" t="s">
        <v>991</v>
      </c>
      <c r="J3989" s="138">
        <v>2050</v>
      </c>
      <c r="K3989" s="139">
        <v>1.1000000000000001</v>
      </c>
    </row>
    <row r="3990" spans="1:11" x14ac:dyDescent="0.25">
      <c r="A3990" s="138" t="s">
        <v>1671</v>
      </c>
      <c r="B3990" s="138" t="s">
        <v>1672</v>
      </c>
      <c r="C3990" s="138" t="s">
        <v>234</v>
      </c>
      <c r="D3990" s="138" t="s">
        <v>1689</v>
      </c>
      <c r="E3990" s="138" t="s">
        <v>1690</v>
      </c>
      <c r="F3990" s="138"/>
      <c r="G3990" s="138" t="s">
        <v>380</v>
      </c>
      <c r="H3990" s="138">
        <v>18</v>
      </c>
      <c r="I3990" s="138" t="s">
        <v>195</v>
      </c>
      <c r="J3990" s="138">
        <v>2020</v>
      </c>
      <c r="K3990" s="139">
        <v>16.899999999999999</v>
      </c>
    </row>
    <row r="3991" spans="1:11" x14ac:dyDescent="0.25">
      <c r="A3991" s="138" t="s">
        <v>1671</v>
      </c>
      <c r="B3991" s="138" t="s">
        <v>1672</v>
      </c>
      <c r="C3991" s="138" t="s">
        <v>234</v>
      </c>
      <c r="D3991" s="138" t="s">
        <v>1689</v>
      </c>
      <c r="E3991" s="138" t="s">
        <v>1690</v>
      </c>
      <c r="F3991" s="138"/>
      <c r="G3991" s="138" t="s">
        <v>380</v>
      </c>
      <c r="H3991" s="138">
        <v>18</v>
      </c>
      <c r="I3991" s="138" t="s">
        <v>195</v>
      </c>
      <c r="J3991" s="138">
        <v>2030</v>
      </c>
      <c r="K3991" s="139">
        <v>12.7</v>
      </c>
    </row>
    <row r="3992" spans="1:11" x14ac:dyDescent="0.25">
      <c r="A3992" s="138" t="s">
        <v>1671</v>
      </c>
      <c r="B3992" s="138" t="s">
        <v>1672</v>
      </c>
      <c r="C3992" s="138" t="s">
        <v>234</v>
      </c>
      <c r="D3992" s="138" t="s">
        <v>1689</v>
      </c>
      <c r="E3992" s="138" t="s">
        <v>1690</v>
      </c>
      <c r="F3992" s="138"/>
      <c r="G3992" s="138" t="s">
        <v>380</v>
      </c>
      <c r="H3992" s="138">
        <v>18</v>
      </c>
      <c r="I3992" s="138" t="s">
        <v>195</v>
      </c>
      <c r="J3992" s="138">
        <v>2040</v>
      </c>
      <c r="K3992" s="139">
        <v>8.5</v>
      </c>
    </row>
    <row r="3993" spans="1:11" x14ac:dyDescent="0.25">
      <c r="A3993" s="138" t="s">
        <v>1671</v>
      </c>
      <c r="B3993" s="138" t="s">
        <v>1672</v>
      </c>
      <c r="C3993" s="138" t="s">
        <v>234</v>
      </c>
      <c r="D3993" s="138" t="s">
        <v>1689</v>
      </c>
      <c r="E3993" s="138" t="s">
        <v>1690</v>
      </c>
      <c r="F3993" s="138"/>
      <c r="G3993" s="138" t="s">
        <v>380</v>
      </c>
      <c r="H3993" s="138">
        <v>18</v>
      </c>
      <c r="I3993" s="138" t="s">
        <v>195</v>
      </c>
      <c r="J3993" s="138">
        <v>2050</v>
      </c>
      <c r="K3993" s="139">
        <v>7.4</v>
      </c>
    </row>
    <row r="3994" spans="1:11" x14ac:dyDescent="0.25">
      <c r="A3994" s="138" t="s">
        <v>1671</v>
      </c>
      <c r="B3994" s="138" t="s">
        <v>1672</v>
      </c>
      <c r="C3994" s="138" t="s">
        <v>234</v>
      </c>
      <c r="D3994" s="138" t="s">
        <v>1369</v>
      </c>
      <c r="E3994" s="138" t="s">
        <v>1370</v>
      </c>
      <c r="F3994" s="138"/>
      <c r="G3994" s="138" t="s">
        <v>1691</v>
      </c>
      <c r="H3994" s="138" t="s">
        <v>1692</v>
      </c>
      <c r="I3994" s="138" t="s">
        <v>990</v>
      </c>
      <c r="J3994" s="138">
        <v>2020</v>
      </c>
      <c r="K3994" s="139">
        <v>0.75</v>
      </c>
    </row>
    <row r="3995" spans="1:11" x14ac:dyDescent="0.25">
      <c r="A3995" s="138" t="s">
        <v>1671</v>
      </c>
      <c r="B3995" s="138" t="s">
        <v>1672</v>
      </c>
      <c r="C3995" s="138" t="s">
        <v>234</v>
      </c>
      <c r="D3995" s="138" t="s">
        <v>1369</v>
      </c>
      <c r="E3995" s="138" t="s">
        <v>1370</v>
      </c>
      <c r="F3995" s="138"/>
      <c r="G3995" s="138" t="s">
        <v>1691</v>
      </c>
      <c r="H3995" s="138" t="s">
        <v>1692</v>
      </c>
      <c r="I3995" s="138" t="s">
        <v>990</v>
      </c>
      <c r="J3995" s="138">
        <v>2050</v>
      </c>
      <c r="K3995" s="139">
        <v>0.75</v>
      </c>
    </row>
    <row r="3996" spans="1:11" x14ac:dyDescent="0.25">
      <c r="A3996" s="138" t="s">
        <v>1671</v>
      </c>
      <c r="B3996" s="138" t="s">
        <v>1672</v>
      </c>
      <c r="C3996" s="138" t="s">
        <v>234</v>
      </c>
      <c r="D3996" s="138" t="s">
        <v>1369</v>
      </c>
      <c r="E3996" s="138" t="s">
        <v>1370</v>
      </c>
      <c r="F3996" s="138"/>
      <c r="G3996" s="138" t="s">
        <v>1691</v>
      </c>
      <c r="H3996" s="138" t="s">
        <v>1692</v>
      </c>
      <c r="I3996" s="138" t="s">
        <v>991</v>
      </c>
      <c r="J3996" s="138">
        <v>2020</v>
      </c>
      <c r="K3996" s="139">
        <v>1.5</v>
      </c>
    </row>
    <row r="3997" spans="1:11" x14ac:dyDescent="0.25">
      <c r="A3997" s="138" t="s">
        <v>1671</v>
      </c>
      <c r="B3997" s="138" t="s">
        <v>1672</v>
      </c>
      <c r="C3997" s="138" t="s">
        <v>234</v>
      </c>
      <c r="D3997" s="138" t="s">
        <v>1369</v>
      </c>
      <c r="E3997" s="138" t="s">
        <v>1370</v>
      </c>
      <c r="F3997" s="138"/>
      <c r="G3997" s="138" t="s">
        <v>1691</v>
      </c>
      <c r="H3997" s="138" t="s">
        <v>1692</v>
      </c>
      <c r="I3997" s="138" t="s">
        <v>991</v>
      </c>
      <c r="J3997" s="138">
        <v>2050</v>
      </c>
      <c r="K3997" s="139">
        <v>1.25</v>
      </c>
    </row>
    <row r="3998" spans="1:11" x14ac:dyDescent="0.25">
      <c r="A3998" s="138" t="s">
        <v>1671</v>
      </c>
      <c r="B3998" s="138" t="s">
        <v>1672</v>
      </c>
      <c r="C3998" s="138" t="s">
        <v>234</v>
      </c>
      <c r="D3998" s="138" t="s">
        <v>1369</v>
      </c>
      <c r="E3998" s="138" t="s">
        <v>1370</v>
      </c>
      <c r="F3998" s="138"/>
      <c r="G3998" s="138" t="s">
        <v>1691</v>
      </c>
      <c r="H3998" s="138" t="s">
        <v>1692</v>
      </c>
      <c r="I3998" s="138" t="s">
        <v>195</v>
      </c>
      <c r="J3998" s="138">
        <v>2020</v>
      </c>
      <c r="K3998" s="139">
        <v>2.1</v>
      </c>
    </row>
    <row r="3999" spans="1:11" x14ac:dyDescent="0.25">
      <c r="A3999" s="138" t="s">
        <v>1671</v>
      </c>
      <c r="B3999" s="138" t="s">
        <v>1672</v>
      </c>
      <c r="C3999" s="138" t="s">
        <v>234</v>
      </c>
      <c r="D3999" s="138" t="s">
        <v>1369</v>
      </c>
      <c r="E3999" s="138" t="s">
        <v>1370</v>
      </c>
      <c r="F3999" s="138"/>
      <c r="G3999" s="138" t="s">
        <v>1691</v>
      </c>
      <c r="H3999" s="138" t="s">
        <v>1692</v>
      </c>
      <c r="I3999" s="138" t="s">
        <v>195</v>
      </c>
      <c r="J3999" s="138">
        <v>2030</v>
      </c>
      <c r="K3999" s="139">
        <v>1.6</v>
      </c>
    </row>
    <row r="4000" spans="1:11" x14ac:dyDescent="0.25">
      <c r="A4000" s="138" t="s">
        <v>1671</v>
      </c>
      <c r="B4000" s="138" t="s">
        <v>1672</v>
      </c>
      <c r="C4000" s="138" t="s">
        <v>234</v>
      </c>
      <c r="D4000" s="138" t="s">
        <v>1369</v>
      </c>
      <c r="E4000" s="138" t="s">
        <v>1370</v>
      </c>
      <c r="F4000" s="138"/>
      <c r="G4000" s="138" t="s">
        <v>1691</v>
      </c>
      <c r="H4000" s="138" t="s">
        <v>1692</v>
      </c>
      <c r="I4000" s="138" t="s">
        <v>195</v>
      </c>
      <c r="J4000" s="138">
        <v>2040</v>
      </c>
      <c r="K4000" s="139">
        <v>1.1000000000000001</v>
      </c>
    </row>
    <row r="4001" spans="1:11" x14ac:dyDescent="0.25">
      <c r="A4001" s="138" t="s">
        <v>1671</v>
      </c>
      <c r="B4001" s="138" t="s">
        <v>1672</v>
      </c>
      <c r="C4001" s="138" t="s">
        <v>234</v>
      </c>
      <c r="D4001" s="138" t="s">
        <v>1369</v>
      </c>
      <c r="E4001" s="138" t="s">
        <v>1370</v>
      </c>
      <c r="F4001" s="138"/>
      <c r="G4001" s="138" t="s">
        <v>1691</v>
      </c>
      <c r="H4001" s="138" t="s">
        <v>1692</v>
      </c>
      <c r="I4001" s="138" t="s">
        <v>195</v>
      </c>
      <c r="J4001" s="138">
        <v>2050</v>
      </c>
      <c r="K4001" s="139">
        <v>0.9</v>
      </c>
    </row>
    <row r="4002" spans="1:11" x14ac:dyDescent="0.25">
      <c r="A4002" s="138" t="s">
        <v>1671</v>
      </c>
      <c r="B4002" s="138" t="s">
        <v>1672</v>
      </c>
      <c r="C4002" s="138" t="s">
        <v>234</v>
      </c>
      <c r="D4002" s="138" t="s">
        <v>1693</v>
      </c>
      <c r="E4002" s="138" t="s">
        <v>1651</v>
      </c>
      <c r="F4002" s="138"/>
      <c r="G4002" s="138"/>
      <c r="H4002" s="138"/>
      <c r="I4002" s="138" t="s">
        <v>195</v>
      </c>
      <c r="J4002" s="138">
        <v>2020</v>
      </c>
      <c r="K4002" s="139">
        <v>0</v>
      </c>
    </row>
    <row r="4003" spans="1:11" x14ac:dyDescent="0.25">
      <c r="A4003" s="138" t="s">
        <v>1671</v>
      </c>
      <c r="B4003" s="138" t="s">
        <v>1672</v>
      </c>
      <c r="C4003" s="138" t="s">
        <v>234</v>
      </c>
      <c r="D4003" s="138" t="s">
        <v>1693</v>
      </c>
      <c r="E4003" s="138" t="s">
        <v>1651</v>
      </c>
      <c r="F4003" s="138"/>
      <c r="G4003" s="138"/>
      <c r="H4003" s="138"/>
      <c r="I4003" s="138" t="s">
        <v>195</v>
      </c>
      <c r="J4003" s="138">
        <v>2030</v>
      </c>
      <c r="K4003" s="139">
        <v>0</v>
      </c>
    </row>
    <row r="4004" spans="1:11" x14ac:dyDescent="0.25">
      <c r="A4004" s="138" t="s">
        <v>1671</v>
      </c>
      <c r="B4004" s="138" t="s">
        <v>1672</v>
      </c>
      <c r="C4004" s="138" t="s">
        <v>234</v>
      </c>
      <c r="D4004" s="138" t="s">
        <v>1693</v>
      </c>
      <c r="E4004" s="138" t="s">
        <v>1651</v>
      </c>
      <c r="F4004" s="138"/>
      <c r="G4004" s="138"/>
      <c r="H4004" s="138"/>
      <c r="I4004" s="138" t="s">
        <v>195</v>
      </c>
      <c r="J4004" s="138">
        <v>2040</v>
      </c>
      <c r="K4004" s="139">
        <v>0</v>
      </c>
    </row>
    <row r="4005" spans="1:11" x14ac:dyDescent="0.25">
      <c r="A4005" s="138" t="s">
        <v>1671</v>
      </c>
      <c r="B4005" s="138" t="s">
        <v>1672</v>
      </c>
      <c r="C4005" s="138" t="s">
        <v>234</v>
      </c>
      <c r="D4005" s="138" t="s">
        <v>1693</v>
      </c>
      <c r="E4005" s="138" t="s">
        <v>1651</v>
      </c>
      <c r="F4005" s="138"/>
      <c r="G4005" s="138"/>
      <c r="H4005" s="138"/>
      <c r="I4005" s="138" t="s">
        <v>195</v>
      </c>
      <c r="J4005" s="138">
        <v>2050</v>
      </c>
      <c r="K4005" s="139">
        <v>0</v>
      </c>
    </row>
    <row r="4006" spans="1:11" x14ac:dyDescent="0.25">
      <c r="A4006" s="138" t="s">
        <v>1671</v>
      </c>
      <c r="B4006" s="138" t="s">
        <v>1672</v>
      </c>
      <c r="C4006" s="138" t="s">
        <v>234</v>
      </c>
      <c r="D4006" s="138" t="s">
        <v>1694</v>
      </c>
      <c r="E4006" s="138" t="s">
        <v>1690</v>
      </c>
      <c r="F4006" s="138"/>
      <c r="G4006" s="138" t="s">
        <v>381</v>
      </c>
      <c r="H4006" s="138">
        <v>26</v>
      </c>
      <c r="I4006" s="138" t="s">
        <v>990</v>
      </c>
      <c r="J4006" s="138">
        <v>2020</v>
      </c>
      <c r="K4006" s="139">
        <v>0.9</v>
      </c>
    </row>
    <row r="4007" spans="1:11" x14ac:dyDescent="0.25">
      <c r="A4007" s="138" t="s">
        <v>1671</v>
      </c>
      <c r="B4007" s="138" t="s">
        <v>1672</v>
      </c>
      <c r="C4007" s="138" t="s">
        <v>234</v>
      </c>
      <c r="D4007" s="138" t="s">
        <v>1694</v>
      </c>
      <c r="E4007" s="138" t="s">
        <v>1690</v>
      </c>
      <c r="F4007" s="138"/>
      <c r="G4007" s="138" t="s">
        <v>381</v>
      </c>
      <c r="H4007" s="138">
        <v>26</v>
      </c>
      <c r="I4007" s="138" t="s">
        <v>990</v>
      </c>
      <c r="J4007" s="138">
        <v>2050</v>
      </c>
      <c r="K4007" s="139">
        <v>0.9</v>
      </c>
    </row>
    <row r="4008" spans="1:11" x14ac:dyDescent="0.25">
      <c r="A4008" s="138" t="s">
        <v>1671</v>
      </c>
      <c r="B4008" s="138" t="s">
        <v>1672</v>
      </c>
      <c r="C4008" s="138" t="s">
        <v>234</v>
      </c>
      <c r="D4008" s="138" t="s">
        <v>1694</v>
      </c>
      <c r="E4008" s="138" t="s">
        <v>1690</v>
      </c>
      <c r="F4008" s="138"/>
      <c r="G4008" s="138" t="s">
        <v>381</v>
      </c>
      <c r="H4008" s="138">
        <v>26</v>
      </c>
      <c r="I4008" s="138" t="s">
        <v>991</v>
      </c>
      <c r="J4008" s="138">
        <v>2020</v>
      </c>
      <c r="K4008" s="139">
        <v>1.1000000000000001</v>
      </c>
    </row>
    <row r="4009" spans="1:11" x14ac:dyDescent="0.25">
      <c r="A4009" s="138" t="s">
        <v>1671</v>
      </c>
      <c r="B4009" s="138" t="s">
        <v>1672</v>
      </c>
      <c r="C4009" s="138" t="s">
        <v>234</v>
      </c>
      <c r="D4009" s="138" t="s">
        <v>1694</v>
      </c>
      <c r="E4009" s="138" t="s">
        <v>1690</v>
      </c>
      <c r="F4009" s="138"/>
      <c r="G4009" s="138" t="s">
        <v>381</v>
      </c>
      <c r="H4009" s="138">
        <v>26</v>
      </c>
      <c r="I4009" s="138" t="s">
        <v>991</v>
      </c>
      <c r="J4009" s="138">
        <v>2050</v>
      </c>
      <c r="K4009" s="139">
        <v>1.1000000000000001</v>
      </c>
    </row>
    <row r="4010" spans="1:11" x14ac:dyDescent="0.25">
      <c r="A4010" s="138" t="s">
        <v>1671</v>
      </c>
      <c r="B4010" s="138" t="s">
        <v>1672</v>
      </c>
      <c r="C4010" s="138" t="s">
        <v>234</v>
      </c>
      <c r="D4010" s="138" t="s">
        <v>1694</v>
      </c>
      <c r="E4010" s="138" t="s">
        <v>1690</v>
      </c>
      <c r="F4010" s="138"/>
      <c r="G4010" s="138" t="s">
        <v>381</v>
      </c>
      <c r="H4010" s="138">
        <v>26</v>
      </c>
      <c r="I4010" s="138" t="s">
        <v>195</v>
      </c>
      <c r="J4010" s="138">
        <v>2020</v>
      </c>
      <c r="K4010" s="139">
        <v>5.3</v>
      </c>
    </row>
    <row r="4011" spans="1:11" x14ac:dyDescent="0.25">
      <c r="A4011" s="138" t="s">
        <v>1671</v>
      </c>
      <c r="B4011" s="138" t="s">
        <v>1672</v>
      </c>
      <c r="C4011" s="138" t="s">
        <v>234</v>
      </c>
      <c r="D4011" s="138" t="s">
        <v>1694</v>
      </c>
      <c r="E4011" s="138" t="s">
        <v>1690</v>
      </c>
      <c r="F4011" s="138"/>
      <c r="G4011" s="138" t="s">
        <v>381</v>
      </c>
      <c r="H4011" s="138">
        <v>26</v>
      </c>
      <c r="I4011" s="138" t="s">
        <v>195</v>
      </c>
      <c r="J4011" s="138">
        <v>2030</v>
      </c>
      <c r="K4011" s="139">
        <v>4.2</v>
      </c>
    </row>
    <row r="4012" spans="1:11" x14ac:dyDescent="0.25">
      <c r="A4012" s="138" t="s">
        <v>1671</v>
      </c>
      <c r="B4012" s="138" t="s">
        <v>1672</v>
      </c>
      <c r="C4012" s="138" t="s">
        <v>234</v>
      </c>
      <c r="D4012" s="138" t="s">
        <v>1694</v>
      </c>
      <c r="E4012" s="138" t="s">
        <v>1690</v>
      </c>
      <c r="F4012" s="138"/>
      <c r="G4012" s="138" t="s">
        <v>381</v>
      </c>
      <c r="H4012" s="138">
        <v>26</v>
      </c>
      <c r="I4012" s="138" t="s">
        <v>195</v>
      </c>
      <c r="J4012" s="138">
        <v>2040</v>
      </c>
      <c r="K4012" s="139">
        <v>3.2</v>
      </c>
    </row>
    <row r="4013" spans="1:11" x14ac:dyDescent="0.25">
      <c r="A4013" s="138" t="s">
        <v>1671</v>
      </c>
      <c r="B4013" s="138" t="s">
        <v>1672</v>
      </c>
      <c r="C4013" s="138" t="s">
        <v>234</v>
      </c>
      <c r="D4013" s="138" t="s">
        <v>1694</v>
      </c>
      <c r="E4013" s="138" t="s">
        <v>1690</v>
      </c>
      <c r="F4013" s="138"/>
      <c r="G4013" s="138" t="s">
        <v>381</v>
      </c>
      <c r="H4013" s="138">
        <v>26</v>
      </c>
      <c r="I4013" s="138" t="s">
        <v>195</v>
      </c>
      <c r="J4013" s="138">
        <v>2050</v>
      </c>
      <c r="K4013" s="139">
        <v>2.1</v>
      </c>
    </row>
    <row r="4014" spans="1:11" x14ac:dyDescent="0.25">
      <c r="A4014" s="138" t="s">
        <v>1671</v>
      </c>
      <c r="B4014" s="138" t="s">
        <v>1672</v>
      </c>
      <c r="C4014" s="138" t="s">
        <v>1377</v>
      </c>
      <c r="D4014" s="138" t="s">
        <v>1365</v>
      </c>
      <c r="E4014" s="138" t="s">
        <v>1206</v>
      </c>
      <c r="F4014" s="138"/>
      <c r="G4014" s="138" t="s">
        <v>369</v>
      </c>
      <c r="H4014" s="138"/>
      <c r="I4014" s="138" t="s">
        <v>195</v>
      </c>
      <c r="J4014" s="138">
        <v>2020</v>
      </c>
      <c r="K4014" s="139">
        <v>75</v>
      </c>
    </row>
    <row r="4015" spans="1:11" x14ac:dyDescent="0.25">
      <c r="A4015" s="138" t="s">
        <v>1671</v>
      </c>
      <c r="B4015" s="138" t="s">
        <v>1672</v>
      </c>
      <c r="C4015" s="138" t="s">
        <v>1377</v>
      </c>
      <c r="D4015" s="138" t="s">
        <v>1365</v>
      </c>
      <c r="E4015" s="138" t="s">
        <v>1206</v>
      </c>
      <c r="F4015" s="138"/>
      <c r="G4015" s="138" t="s">
        <v>369</v>
      </c>
      <c r="H4015" s="138"/>
      <c r="I4015" s="138" t="s">
        <v>195</v>
      </c>
      <c r="J4015" s="138">
        <v>2030</v>
      </c>
      <c r="K4015" s="139">
        <v>75</v>
      </c>
    </row>
    <row r="4016" spans="1:11" x14ac:dyDescent="0.25">
      <c r="A4016" s="138" t="s">
        <v>1671</v>
      </c>
      <c r="B4016" s="138" t="s">
        <v>1672</v>
      </c>
      <c r="C4016" s="138" t="s">
        <v>1377</v>
      </c>
      <c r="D4016" s="138" t="s">
        <v>1365</v>
      </c>
      <c r="E4016" s="138" t="s">
        <v>1206</v>
      </c>
      <c r="F4016" s="138"/>
      <c r="G4016" s="138" t="s">
        <v>369</v>
      </c>
      <c r="H4016" s="138"/>
      <c r="I4016" s="138" t="s">
        <v>195</v>
      </c>
      <c r="J4016" s="138">
        <v>2040</v>
      </c>
      <c r="K4016" s="139">
        <v>75</v>
      </c>
    </row>
    <row r="4017" spans="1:11" x14ac:dyDescent="0.25">
      <c r="A4017" s="138" t="s">
        <v>1671</v>
      </c>
      <c r="B4017" s="138" t="s">
        <v>1672</v>
      </c>
      <c r="C4017" s="138" t="s">
        <v>1377</v>
      </c>
      <c r="D4017" s="138" t="s">
        <v>1365</v>
      </c>
      <c r="E4017" s="138" t="s">
        <v>1206</v>
      </c>
      <c r="F4017" s="138"/>
      <c r="G4017" s="138" t="s">
        <v>369</v>
      </c>
      <c r="H4017" s="138"/>
      <c r="I4017" s="138" t="s">
        <v>195</v>
      </c>
      <c r="J4017" s="138">
        <v>2050</v>
      </c>
      <c r="K4017" s="139">
        <v>75</v>
      </c>
    </row>
    <row r="4018" spans="1:11" x14ac:dyDescent="0.25">
      <c r="A4018" s="138" t="s">
        <v>1671</v>
      </c>
      <c r="B4018" s="138" t="s">
        <v>1672</v>
      </c>
      <c r="C4018" s="138" t="s">
        <v>1377</v>
      </c>
      <c r="D4018" s="138" t="s">
        <v>1366</v>
      </c>
      <c r="E4018" s="138" t="s">
        <v>1206</v>
      </c>
      <c r="F4018" s="138"/>
      <c r="G4018" s="138"/>
      <c r="H4018" s="138"/>
      <c r="I4018" s="138" t="s">
        <v>195</v>
      </c>
      <c r="J4018" s="138">
        <v>2020</v>
      </c>
      <c r="K4018" s="139">
        <v>25</v>
      </c>
    </row>
    <row r="4019" spans="1:11" x14ac:dyDescent="0.25">
      <c r="A4019" s="138" t="s">
        <v>1671</v>
      </c>
      <c r="B4019" s="138" t="s">
        <v>1672</v>
      </c>
      <c r="C4019" s="138" t="s">
        <v>1377</v>
      </c>
      <c r="D4019" s="138" t="s">
        <v>1366</v>
      </c>
      <c r="E4019" s="138" t="s">
        <v>1206</v>
      </c>
      <c r="F4019" s="138"/>
      <c r="G4019" s="138"/>
      <c r="H4019" s="138"/>
      <c r="I4019" s="138" t="s">
        <v>195</v>
      </c>
      <c r="J4019" s="138">
        <v>2030</v>
      </c>
      <c r="K4019" s="139">
        <v>25</v>
      </c>
    </row>
    <row r="4020" spans="1:11" x14ac:dyDescent="0.25">
      <c r="A4020" s="138" t="s">
        <v>1671</v>
      </c>
      <c r="B4020" s="138" t="s">
        <v>1672</v>
      </c>
      <c r="C4020" s="138" t="s">
        <v>1377</v>
      </c>
      <c r="D4020" s="138" t="s">
        <v>1366</v>
      </c>
      <c r="E4020" s="138" t="s">
        <v>1206</v>
      </c>
      <c r="F4020" s="138"/>
      <c r="G4020" s="138"/>
      <c r="H4020" s="138"/>
      <c r="I4020" s="138" t="s">
        <v>195</v>
      </c>
      <c r="J4020" s="138">
        <v>2040</v>
      </c>
      <c r="K4020" s="139">
        <v>25</v>
      </c>
    </row>
    <row r="4021" spans="1:11" x14ac:dyDescent="0.25">
      <c r="A4021" s="138" t="s">
        <v>1671</v>
      </c>
      <c r="B4021" s="138" t="s">
        <v>1672</v>
      </c>
      <c r="C4021" s="138" t="s">
        <v>1377</v>
      </c>
      <c r="D4021" s="138" t="s">
        <v>1366</v>
      </c>
      <c r="E4021" s="138" t="s">
        <v>1206</v>
      </c>
      <c r="F4021" s="138"/>
      <c r="G4021" s="138"/>
      <c r="H4021" s="138"/>
      <c r="I4021" s="138" t="s">
        <v>195</v>
      </c>
      <c r="J4021" s="138">
        <v>2050</v>
      </c>
      <c r="K4021" s="139">
        <v>25</v>
      </c>
    </row>
    <row r="4022" spans="1:11" x14ac:dyDescent="0.25">
      <c r="A4022" s="138" t="s">
        <v>1671</v>
      </c>
      <c r="B4022" s="138" t="s">
        <v>1672</v>
      </c>
      <c r="C4022" s="138" t="s">
        <v>1377</v>
      </c>
      <c r="D4022" s="138" t="s">
        <v>1695</v>
      </c>
      <c r="E4022" s="138" t="s">
        <v>1651</v>
      </c>
      <c r="F4022" s="138"/>
      <c r="G4022" s="138" t="s">
        <v>380</v>
      </c>
      <c r="H4022" s="138">
        <v>18</v>
      </c>
      <c r="I4022" s="138" t="s">
        <v>990</v>
      </c>
      <c r="J4022" s="138">
        <v>2020</v>
      </c>
      <c r="K4022" s="139">
        <v>0.9</v>
      </c>
    </row>
    <row r="4023" spans="1:11" x14ac:dyDescent="0.25">
      <c r="A4023" s="138" t="s">
        <v>1671</v>
      </c>
      <c r="B4023" s="138" t="s">
        <v>1672</v>
      </c>
      <c r="C4023" s="138" t="s">
        <v>1377</v>
      </c>
      <c r="D4023" s="138" t="s">
        <v>1695</v>
      </c>
      <c r="E4023" s="138" t="s">
        <v>1651</v>
      </c>
      <c r="F4023" s="138"/>
      <c r="G4023" s="138" t="s">
        <v>380</v>
      </c>
      <c r="H4023" s="138">
        <v>18</v>
      </c>
      <c r="I4023" s="138" t="s">
        <v>990</v>
      </c>
      <c r="J4023" s="138">
        <v>2050</v>
      </c>
      <c r="K4023" s="139">
        <v>0.9</v>
      </c>
    </row>
    <row r="4024" spans="1:11" x14ac:dyDescent="0.25">
      <c r="A4024" s="138" t="s">
        <v>1671</v>
      </c>
      <c r="B4024" s="138" t="s">
        <v>1672</v>
      </c>
      <c r="C4024" s="138" t="s">
        <v>1377</v>
      </c>
      <c r="D4024" s="138" t="s">
        <v>1695</v>
      </c>
      <c r="E4024" s="138" t="s">
        <v>1651</v>
      </c>
      <c r="F4024" s="138"/>
      <c r="G4024" s="138" t="s">
        <v>380</v>
      </c>
      <c r="H4024" s="138">
        <v>18</v>
      </c>
      <c r="I4024" s="138" t="s">
        <v>991</v>
      </c>
      <c r="J4024" s="138">
        <v>2020</v>
      </c>
      <c r="K4024" s="139">
        <v>1.1000000000000001</v>
      </c>
    </row>
    <row r="4025" spans="1:11" x14ac:dyDescent="0.25">
      <c r="A4025" s="138" t="s">
        <v>1671</v>
      </c>
      <c r="B4025" s="138" t="s">
        <v>1672</v>
      </c>
      <c r="C4025" s="138" t="s">
        <v>1377</v>
      </c>
      <c r="D4025" s="138" t="s">
        <v>1695</v>
      </c>
      <c r="E4025" s="138" t="s">
        <v>1651</v>
      </c>
      <c r="F4025" s="138"/>
      <c r="G4025" s="138" t="s">
        <v>380</v>
      </c>
      <c r="H4025" s="138">
        <v>18</v>
      </c>
      <c r="I4025" s="138" t="s">
        <v>991</v>
      </c>
      <c r="J4025" s="138">
        <v>2050</v>
      </c>
      <c r="K4025" s="139">
        <v>1.1000000000000001</v>
      </c>
    </row>
    <row r="4026" spans="1:11" x14ac:dyDescent="0.25">
      <c r="A4026" s="138" t="s">
        <v>1671</v>
      </c>
      <c r="B4026" s="138" t="s">
        <v>1672</v>
      </c>
      <c r="C4026" s="138" t="s">
        <v>1377</v>
      </c>
      <c r="D4026" s="138" t="s">
        <v>1695</v>
      </c>
      <c r="E4026" s="138" t="s">
        <v>1651</v>
      </c>
      <c r="F4026" s="138"/>
      <c r="G4026" s="138" t="s">
        <v>380</v>
      </c>
      <c r="H4026" s="138">
        <v>18</v>
      </c>
      <c r="I4026" s="138" t="s">
        <v>195</v>
      </c>
      <c r="J4026" s="138">
        <v>2020</v>
      </c>
      <c r="K4026" s="139">
        <v>0.16</v>
      </c>
    </row>
    <row r="4027" spans="1:11" x14ac:dyDescent="0.25">
      <c r="A4027" s="138" t="s">
        <v>1671</v>
      </c>
      <c r="B4027" s="138" t="s">
        <v>1672</v>
      </c>
      <c r="C4027" s="138" t="s">
        <v>1377</v>
      </c>
      <c r="D4027" s="138" t="s">
        <v>1695</v>
      </c>
      <c r="E4027" s="138" t="s">
        <v>1651</v>
      </c>
      <c r="F4027" s="138"/>
      <c r="G4027" s="138" t="s">
        <v>380</v>
      </c>
      <c r="H4027" s="138">
        <v>18</v>
      </c>
      <c r="I4027" s="138" t="s">
        <v>195</v>
      </c>
      <c r="J4027" s="138">
        <v>2030</v>
      </c>
      <c r="K4027" s="139">
        <v>0.12</v>
      </c>
    </row>
    <row r="4028" spans="1:11" x14ac:dyDescent="0.25">
      <c r="A4028" s="138" t="s">
        <v>1671</v>
      </c>
      <c r="B4028" s="138" t="s">
        <v>1672</v>
      </c>
      <c r="C4028" s="138" t="s">
        <v>1377</v>
      </c>
      <c r="D4028" s="138" t="s">
        <v>1695</v>
      </c>
      <c r="E4028" s="138" t="s">
        <v>1651</v>
      </c>
      <c r="F4028" s="138"/>
      <c r="G4028" s="138" t="s">
        <v>380</v>
      </c>
      <c r="H4028" s="138">
        <v>18</v>
      </c>
      <c r="I4028" s="138" t="s">
        <v>195</v>
      </c>
      <c r="J4028" s="138">
        <v>2040</v>
      </c>
      <c r="K4028" s="139">
        <v>0.08</v>
      </c>
    </row>
    <row r="4029" spans="1:11" x14ac:dyDescent="0.25">
      <c r="A4029" s="138" t="s">
        <v>1671</v>
      </c>
      <c r="B4029" s="138" t="s">
        <v>1672</v>
      </c>
      <c r="C4029" s="138" t="s">
        <v>1377</v>
      </c>
      <c r="D4029" s="138" t="s">
        <v>1695</v>
      </c>
      <c r="E4029" s="138" t="s">
        <v>1651</v>
      </c>
      <c r="F4029" s="138"/>
      <c r="G4029" s="138" t="s">
        <v>380</v>
      </c>
      <c r="H4029" s="138">
        <v>18</v>
      </c>
      <c r="I4029" s="138" t="s">
        <v>195</v>
      </c>
      <c r="J4029" s="138">
        <v>2050</v>
      </c>
      <c r="K4029" s="139">
        <v>7.0000000000000007E-2</v>
      </c>
    </row>
    <row r="4030" spans="1:11" x14ac:dyDescent="0.25">
      <c r="A4030" s="138" t="s">
        <v>1671</v>
      </c>
      <c r="B4030" s="138" t="s">
        <v>1672</v>
      </c>
      <c r="C4030" s="138" t="s">
        <v>1377</v>
      </c>
      <c r="D4030" s="138" t="s">
        <v>1696</v>
      </c>
      <c r="E4030" s="138" t="s">
        <v>1697</v>
      </c>
      <c r="F4030" s="138"/>
      <c r="G4030" s="138" t="s">
        <v>1691</v>
      </c>
      <c r="H4030" s="138" t="s">
        <v>1692</v>
      </c>
      <c r="I4030" s="138" t="s">
        <v>990</v>
      </c>
      <c r="J4030" s="138">
        <v>2020</v>
      </c>
      <c r="K4030" s="139">
        <v>0.75</v>
      </c>
    </row>
    <row r="4031" spans="1:11" x14ac:dyDescent="0.25">
      <c r="A4031" s="138" t="s">
        <v>1671</v>
      </c>
      <c r="B4031" s="138" t="s">
        <v>1672</v>
      </c>
      <c r="C4031" s="138" t="s">
        <v>1377</v>
      </c>
      <c r="D4031" s="138" t="s">
        <v>1696</v>
      </c>
      <c r="E4031" s="138" t="s">
        <v>1697</v>
      </c>
      <c r="F4031" s="138"/>
      <c r="G4031" s="138" t="s">
        <v>1691</v>
      </c>
      <c r="H4031" s="138" t="s">
        <v>1692</v>
      </c>
      <c r="I4031" s="138" t="s">
        <v>990</v>
      </c>
      <c r="J4031" s="138">
        <v>2050</v>
      </c>
      <c r="K4031" s="139">
        <v>0.75</v>
      </c>
    </row>
    <row r="4032" spans="1:11" x14ac:dyDescent="0.25">
      <c r="A4032" s="138" t="s">
        <v>1671</v>
      </c>
      <c r="B4032" s="138" t="s">
        <v>1672</v>
      </c>
      <c r="C4032" s="138" t="s">
        <v>1377</v>
      </c>
      <c r="D4032" s="138" t="s">
        <v>1696</v>
      </c>
      <c r="E4032" s="138" t="s">
        <v>1697</v>
      </c>
      <c r="F4032" s="138"/>
      <c r="G4032" s="138" t="s">
        <v>1691</v>
      </c>
      <c r="H4032" s="138" t="s">
        <v>1692</v>
      </c>
      <c r="I4032" s="138" t="s">
        <v>991</v>
      </c>
      <c r="J4032" s="138">
        <v>2020</v>
      </c>
      <c r="K4032" s="139">
        <v>1.5</v>
      </c>
    </row>
    <row r="4033" spans="1:11" x14ac:dyDescent="0.25">
      <c r="A4033" s="138" t="s">
        <v>1671</v>
      </c>
      <c r="B4033" s="138" t="s">
        <v>1672</v>
      </c>
      <c r="C4033" s="138" t="s">
        <v>1377</v>
      </c>
      <c r="D4033" s="138" t="s">
        <v>1696</v>
      </c>
      <c r="E4033" s="138" t="s">
        <v>1697</v>
      </c>
      <c r="F4033" s="138"/>
      <c r="G4033" s="138" t="s">
        <v>1691</v>
      </c>
      <c r="H4033" s="138" t="s">
        <v>1692</v>
      </c>
      <c r="I4033" s="138" t="s">
        <v>991</v>
      </c>
      <c r="J4033" s="138">
        <v>2050</v>
      </c>
      <c r="K4033" s="139">
        <v>1.25</v>
      </c>
    </row>
    <row r="4034" spans="1:11" x14ac:dyDescent="0.25">
      <c r="A4034" s="138" t="s">
        <v>1671</v>
      </c>
      <c r="B4034" s="138" t="s">
        <v>1672</v>
      </c>
      <c r="C4034" s="138" t="s">
        <v>1377</v>
      </c>
      <c r="D4034" s="138" t="s">
        <v>1696</v>
      </c>
      <c r="E4034" s="138" t="s">
        <v>1697</v>
      </c>
      <c r="F4034" s="138"/>
      <c r="G4034" s="138" t="s">
        <v>1691</v>
      </c>
      <c r="H4034" s="138" t="s">
        <v>1692</v>
      </c>
      <c r="I4034" s="138" t="s">
        <v>195</v>
      </c>
      <c r="J4034" s="138">
        <v>2020</v>
      </c>
      <c r="K4034" s="139">
        <v>3.3</v>
      </c>
    </row>
    <row r="4035" spans="1:11" x14ac:dyDescent="0.25">
      <c r="A4035" s="138" t="s">
        <v>1671</v>
      </c>
      <c r="B4035" s="138" t="s">
        <v>1672</v>
      </c>
      <c r="C4035" s="138" t="s">
        <v>1377</v>
      </c>
      <c r="D4035" s="138" t="s">
        <v>1696</v>
      </c>
      <c r="E4035" s="138" t="s">
        <v>1697</v>
      </c>
      <c r="F4035" s="138"/>
      <c r="G4035" s="138" t="s">
        <v>1691</v>
      </c>
      <c r="H4035" s="138" t="s">
        <v>1692</v>
      </c>
      <c r="I4035" s="138" t="s">
        <v>195</v>
      </c>
      <c r="J4035" s="138">
        <v>2030</v>
      </c>
      <c r="K4035" s="139">
        <v>2.5</v>
      </c>
    </row>
    <row r="4036" spans="1:11" x14ac:dyDescent="0.25">
      <c r="A4036" s="138" t="s">
        <v>1671</v>
      </c>
      <c r="B4036" s="138" t="s">
        <v>1672</v>
      </c>
      <c r="C4036" s="138" t="s">
        <v>1377</v>
      </c>
      <c r="D4036" s="138" t="s">
        <v>1696</v>
      </c>
      <c r="E4036" s="138" t="s">
        <v>1697</v>
      </c>
      <c r="F4036" s="138"/>
      <c r="G4036" s="138" t="s">
        <v>1691</v>
      </c>
      <c r="H4036" s="138" t="s">
        <v>1692</v>
      </c>
      <c r="I4036" s="138" t="s">
        <v>195</v>
      </c>
      <c r="J4036" s="138">
        <v>2040</v>
      </c>
      <c r="K4036" s="139">
        <v>1.7</v>
      </c>
    </row>
    <row r="4037" spans="1:11" x14ac:dyDescent="0.25">
      <c r="A4037" s="138" t="s">
        <v>1671</v>
      </c>
      <c r="B4037" s="138" t="s">
        <v>1672</v>
      </c>
      <c r="C4037" s="138" t="s">
        <v>1377</v>
      </c>
      <c r="D4037" s="138" t="s">
        <v>1696</v>
      </c>
      <c r="E4037" s="138" t="s">
        <v>1697</v>
      </c>
      <c r="F4037" s="138"/>
      <c r="G4037" s="138" t="s">
        <v>1691</v>
      </c>
      <c r="H4037" s="138" t="s">
        <v>1692</v>
      </c>
      <c r="I4037" s="138" t="s">
        <v>195</v>
      </c>
      <c r="J4037" s="138">
        <v>2050</v>
      </c>
      <c r="K4037" s="139">
        <v>1.4</v>
      </c>
    </row>
    <row r="4038" spans="1:11" x14ac:dyDescent="0.25">
      <c r="A4038" s="138" t="s">
        <v>1671</v>
      </c>
      <c r="B4038" s="138" t="s">
        <v>1672</v>
      </c>
      <c r="C4038" s="138" t="s">
        <v>1377</v>
      </c>
      <c r="D4038" s="138" t="s">
        <v>1693</v>
      </c>
      <c r="E4038" s="138" t="s">
        <v>1651</v>
      </c>
      <c r="F4038" s="138"/>
      <c r="G4038" s="138"/>
      <c r="H4038" s="138"/>
      <c r="I4038" s="138" t="s">
        <v>195</v>
      </c>
      <c r="J4038" s="138">
        <v>2020</v>
      </c>
      <c r="K4038" s="139">
        <v>0</v>
      </c>
    </row>
    <row r="4039" spans="1:11" x14ac:dyDescent="0.25">
      <c r="A4039" s="138" t="s">
        <v>1671</v>
      </c>
      <c r="B4039" s="138" t="s">
        <v>1672</v>
      </c>
      <c r="C4039" s="138" t="s">
        <v>1377</v>
      </c>
      <c r="D4039" s="138" t="s">
        <v>1693</v>
      </c>
      <c r="E4039" s="138" t="s">
        <v>1651</v>
      </c>
      <c r="F4039" s="138"/>
      <c r="G4039" s="138"/>
      <c r="H4039" s="138"/>
      <c r="I4039" s="138" t="s">
        <v>195</v>
      </c>
      <c r="J4039" s="138">
        <v>2030</v>
      </c>
      <c r="K4039" s="139">
        <v>0</v>
      </c>
    </row>
    <row r="4040" spans="1:11" x14ac:dyDescent="0.25">
      <c r="A4040" s="138" t="s">
        <v>1671</v>
      </c>
      <c r="B4040" s="138" t="s">
        <v>1672</v>
      </c>
      <c r="C4040" s="138" t="s">
        <v>1377</v>
      </c>
      <c r="D4040" s="138" t="s">
        <v>1693</v>
      </c>
      <c r="E4040" s="138" t="s">
        <v>1651</v>
      </c>
      <c r="F4040" s="138"/>
      <c r="G4040" s="138"/>
      <c r="H4040" s="138"/>
      <c r="I4040" s="138" t="s">
        <v>195</v>
      </c>
      <c r="J4040" s="138">
        <v>2040</v>
      </c>
      <c r="K4040" s="139">
        <v>0</v>
      </c>
    </row>
    <row r="4041" spans="1:11" x14ac:dyDescent="0.25">
      <c r="A4041" s="138" t="s">
        <v>1671</v>
      </c>
      <c r="B4041" s="138" t="s">
        <v>1672</v>
      </c>
      <c r="C4041" s="138" t="s">
        <v>1377</v>
      </c>
      <c r="D4041" s="138" t="s">
        <v>1693</v>
      </c>
      <c r="E4041" s="138" t="s">
        <v>1651</v>
      </c>
      <c r="F4041" s="138"/>
      <c r="G4041" s="138"/>
      <c r="H4041" s="138"/>
      <c r="I4041" s="138" t="s">
        <v>195</v>
      </c>
      <c r="J4041" s="138">
        <v>2050</v>
      </c>
      <c r="K4041" s="139">
        <v>0</v>
      </c>
    </row>
    <row r="4042" spans="1:11" x14ac:dyDescent="0.25">
      <c r="A4042" s="138" t="s">
        <v>1671</v>
      </c>
      <c r="B4042" s="138" t="s">
        <v>1672</v>
      </c>
      <c r="C4042" s="138" t="s">
        <v>1377</v>
      </c>
      <c r="D4042" s="138" t="s">
        <v>1698</v>
      </c>
      <c r="E4042" s="138" t="s">
        <v>1651</v>
      </c>
      <c r="F4042" s="138"/>
      <c r="G4042" s="138" t="s">
        <v>381</v>
      </c>
      <c r="H4042" s="138">
        <v>26</v>
      </c>
      <c r="I4042" s="138" t="s">
        <v>990</v>
      </c>
      <c r="J4042" s="138">
        <v>2020</v>
      </c>
      <c r="K4042" s="139">
        <v>0.9</v>
      </c>
    </row>
    <row r="4043" spans="1:11" x14ac:dyDescent="0.25">
      <c r="A4043" s="138" t="s">
        <v>1671</v>
      </c>
      <c r="B4043" s="138" t="s">
        <v>1672</v>
      </c>
      <c r="C4043" s="138" t="s">
        <v>1377</v>
      </c>
      <c r="D4043" s="138" t="s">
        <v>1698</v>
      </c>
      <c r="E4043" s="138" t="s">
        <v>1651</v>
      </c>
      <c r="F4043" s="138"/>
      <c r="G4043" s="138" t="s">
        <v>381</v>
      </c>
      <c r="H4043" s="138">
        <v>26</v>
      </c>
      <c r="I4043" s="138" t="s">
        <v>990</v>
      </c>
      <c r="J4043" s="138">
        <v>2050</v>
      </c>
      <c r="K4043" s="139">
        <v>0.9</v>
      </c>
    </row>
    <row r="4044" spans="1:11" x14ac:dyDescent="0.25">
      <c r="A4044" s="138" t="s">
        <v>1671</v>
      </c>
      <c r="B4044" s="138" t="s">
        <v>1672</v>
      </c>
      <c r="C4044" s="138" t="s">
        <v>1377</v>
      </c>
      <c r="D4044" s="138" t="s">
        <v>1698</v>
      </c>
      <c r="E4044" s="138" t="s">
        <v>1651</v>
      </c>
      <c r="F4044" s="138"/>
      <c r="G4044" s="138" t="s">
        <v>381</v>
      </c>
      <c r="H4044" s="138">
        <v>26</v>
      </c>
      <c r="I4044" s="138" t="s">
        <v>991</v>
      </c>
      <c r="J4044" s="138">
        <v>2020</v>
      </c>
      <c r="K4044" s="139">
        <v>1.1000000000000001</v>
      </c>
    </row>
    <row r="4045" spans="1:11" x14ac:dyDescent="0.25">
      <c r="A4045" s="138" t="s">
        <v>1671</v>
      </c>
      <c r="B4045" s="138" t="s">
        <v>1672</v>
      </c>
      <c r="C4045" s="138" t="s">
        <v>1377</v>
      </c>
      <c r="D4045" s="138" t="s">
        <v>1698</v>
      </c>
      <c r="E4045" s="138" t="s">
        <v>1651</v>
      </c>
      <c r="F4045" s="138"/>
      <c r="G4045" s="138" t="s">
        <v>381</v>
      </c>
      <c r="H4045" s="138">
        <v>26</v>
      </c>
      <c r="I4045" s="138" t="s">
        <v>991</v>
      </c>
      <c r="J4045" s="138">
        <v>2050</v>
      </c>
      <c r="K4045" s="139">
        <v>1.1000000000000001</v>
      </c>
    </row>
    <row r="4046" spans="1:11" x14ac:dyDescent="0.25">
      <c r="A4046" s="138" t="s">
        <v>1671</v>
      </c>
      <c r="B4046" s="138" t="s">
        <v>1672</v>
      </c>
      <c r="C4046" s="138" t="s">
        <v>1377</v>
      </c>
      <c r="D4046" s="138" t="s">
        <v>1698</v>
      </c>
      <c r="E4046" s="138" t="s">
        <v>1651</v>
      </c>
      <c r="F4046" s="138"/>
      <c r="G4046" s="138" t="s">
        <v>381</v>
      </c>
      <c r="H4046" s="138">
        <v>26</v>
      </c>
      <c r="I4046" s="138" t="s">
        <v>195</v>
      </c>
      <c r="J4046" s="138">
        <v>2020</v>
      </c>
      <c r="K4046" s="139">
        <v>0.05</v>
      </c>
    </row>
    <row r="4047" spans="1:11" x14ac:dyDescent="0.25">
      <c r="A4047" s="138" t="s">
        <v>1671</v>
      </c>
      <c r="B4047" s="138" t="s">
        <v>1672</v>
      </c>
      <c r="C4047" s="138" t="s">
        <v>1377</v>
      </c>
      <c r="D4047" s="138" t="s">
        <v>1698</v>
      </c>
      <c r="E4047" s="138" t="s">
        <v>1651</v>
      </c>
      <c r="F4047" s="138"/>
      <c r="G4047" s="138" t="s">
        <v>381</v>
      </c>
      <c r="H4047" s="138">
        <v>26</v>
      </c>
      <c r="I4047" s="138" t="s">
        <v>195</v>
      </c>
      <c r="J4047" s="138">
        <v>2030</v>
      </c>
      <c r="K4047" s="139">
        <v>0.04</v>
      </c>
    </row>
    <row r="4048" spans="1:11" x14ac:dyDescent="0.25">
      <c r="A4048" s="138" t="s">
        <v>1671</v>
      </c>
      <c r="B4048" s="138" t="s">
        <v>1672</v>
      </c>
      <c r="C4048" s="138" t="s">
        <v>1377</v>
      </c>
      <c r="D4048" s="138" t="s">
        <v>1698</v>
      </c>
      <c r="E4048" s="138" t="s">
        <v>1651</v>
      </c>
      <c r="F4048" s="138"/>
      <c r="G4048" s="138" t="s">
        <v>381</v>
      </c>
      <c r="H4048" s="138">
        <v>26</v>
      </c>
      <c r="I4048" s="138" t="s">
        <v>195</v>
      </c>
      <c r="J4048" s="138">
        <v>2040</v>
      </c>
      <c r="K4048" s="139">
        <v>0.03</v>
      </c>
    </row>
    <row r="4049" spans="1:11" x14ac:dyDescent="0.25">
      <c r="A4049" s="138" t="s">
        <v>1671</v>
      </c>
      <c r="B4049" s="138" t="s">
        <v>1672</v>
      </c>
      <c r="C4049" s="138" t="s">
        <v>1377</v>
      </c>
      <c r="D4049" s="138" t="s">
        <v>1698</v>
      </c>
      <c r="E4049" s="138" t="s">
        <v>1651</v>
      </c>
      <c r="F4049" s="138"/>
      <c r="G4049" s="138" t="s">
        <v>381</v>
      </c>
      <c r="H4049" s="138">
        <v>26</v>
      </c>
      <c r="I4049" s="138" t="s">
        <v>195</v>
      </c>
      <c r="J4049" s="138">
        <v>2050</v>
      </c>
      <c r="K4049" s="139">
        <v>0.02</v>
      </c>
    </row>
    <row r="4050" spans="1:11" x14ac:dyDescent="0.25">
      <c r="A4050" s="138" t="s">
        <v>1699</v>
      </c>
      <c r="B4050" s="138" t="s">
        <v>1700</v>
      </c>
      <c r="C4050" s="138" t="s">
        <v>196</v>
      </c>
      <c r="D4050" s="138" t="s">
        <v>1673</v>
      </c>
      <c r="E4050" s="138" t="s">
        <v>1674</v>
      </c>
      <c r="F4050" s="138"/>
      <c r="G4050" s="138" t="s">
        <v>1701</v>
      </c>
      <c r="H4050" s="138"/>
      <c r="I4050" s="138" t="s">
        <v>990</v>
      </c>
      <c r="J4050" s="138">
        <v>2020</v>
      </c>
      <c r="K4050" s="139">
        <v>1</v>
      </c>
    </row>
    <row r="4051" spans="1:11" x14ac:dyDescent="0.25">
      <c r="A4051" s="138" t="s">
        <v>1699</v>
      </c>
      <c r="B4051" s="138" t="s">
        <v>1700</v>
      </c>
      <c r="C4051" s="138" t="s">
        <v>196</v>
      </c>
      <c r="D4051" s="138" t="s">
        <v>1673</v>
      </c>
      <c r="E4051" s="138" t="s">
        <v>1674</v>
      </c>
      <c r="F4051" s="138"/>
      <c r="G4051" s="138" t="s">
        <v>1701</v>
      </c>
      <c r="H4051" s="138"/>
      <c r="I4051" s="138" t="s">
        <v>990</v>
      </c>
      <c r="J4051" s="138">
        <v>2050</v>
      </c>
      <c r="K4051" s="139">
        <v>1</v>
      </c>
    </row>
    <row r="4052" spans="1:11" x14ac:dyDescent="0.25">
      <c r="A4052" s="138" t="s">
        <v>1699</v>
      </c>
      <c r="B4052" s="138" t="s">
        <v>1700</v>
      </c>
      <c r="C4052" s="138" t="s">
        <v>196</v>
      </c>
      <c r="D4052" s="138" t="s">
        <v>1673</v>
      </c>
      <c r="E4052" s="138" t="s">
        <v>1674</v>
      </c>
      <c r="F4052" s="138"/>
      <c r="G4052" s="138" t="s">
        <v>1701</v>
      </c>
      <c r="H4052" s="138"/>
      <c r="I4052" s="138" t="s">
        <v>991</v>
      </c>
      <c r="J4052" s="138">
        <v>2020</v>
      </c>
      <c r="K4052" s="139">
        <v>1.1000000000000001</v>
      </c>
    </row>
    <row r="4053" spans="1:11" x14ac:dyDescent="0.25">
      <c r="A4053" s="138" t="s">
        <v>1699</v>
      </c>
      <c r="B4053" s="138" t="s">
        <v>1700</v>
      </c>
      <c r="C4053" s="138" t="s">
        <v>196</v>
      </c>
      <c r="D4053" s="138" t="s">
        <v>1673</v>
      </c>
      <c r="E4053" s="138" t="s">
        <v>1674</v>
      </c>
      <c r="F4053" s="138"/>
      <c r="G4053" s="138" t="s">
        <v>1701</v>
      </c>
      <c r="H4053" s="138"/>
      <c r="I4053" s="138" t="s">
        <v>991</v>
      </c>
      <c r="J4053" s="138">
        <v>2050</v>
      </c>
      <c r="K4053" s="139">
        <v>1.1000000000000001</v>
      </c>
    </row>
    <row r="4054" spans="1:11" x14ac:dyDescent="0.25">
      <c r="A4054" s="138" t="s">
        <v>1699</v>
      </c>
      <c r="B4054" s="138" t="s">
        <v>1700</v>
      </c>
      <c r="C4054" s="138" t="s">
        <v>196</v>
      </c>
      <c r="D4054" s="138" t="s">
        <v>1673</v>
      </c>
      <c r="E4054" s="138" t="s">
        <v>1674</v>
      </c>
      <c r="F4054" s="138"/>
      <c r="G4054" s="138" t="s">
        <v>1701</v>
      </c>
      <c r="H4054" s="138"/>
      <c r="I4054" s="138" t="s">
        <v>195</v>
      </c>
      <c r="J4054" s="138">
        <v>2020</v>
      </c>
      <c r="K4054" s="139">
        <v>4.3</v>
      </c>
    </row>
    <row r="4055" spans="1:11" x14ac:dyDescent="0.25">
      <c r="A4055" s="138" t="s">
        <v>1699</v>
      </c>
      <c r="B4055" s="138" t="s">
        <v>1700</v>
      </c>
      <c r="C4055" s="138" t="s">
        <v>196</v>
      </c>
      <c r="D4055" s="138" t="s">
        <v>1673</v>
      </c>
      <c r="E4055" s="138" t="s">
        <v>1674</v>
      </c>
      <c r="F4055" s="138"/>
      <c r="G4055" s="138" t="s">
        <v>1701</v>
      </c>
      <c r="H4055" s="138"/>
      <c r="I4055" s="138" t="s">
        <v>195</v>
      </c>
      <c r="J4055" s="138">
        <v>2030</v>
      </c>
      <c r="K4055" s="139">
        <v>3.9</v>
      </c>
    </row>
    <row r="4056" spans="1:11" x14ac:dyDescent="0.25">
      <c r="A4056" s="138" t="s">
        <v>1699</v>
      </c>
      <c r="B4056" s="138" t="s">
        <v>1700</v>
      </c>
      <c r="C4056" s="138" t="s">
        <v>196</v>
      </c>
      <c r="D4056" s="138" t="s">
        <v>1673</v>
      </c>
      <c r="E4056" s="138" t="s">
        <v>1674</v>
      </c>
      <c r="F4056" s="138"/>
      <c r="G4056" s="138" t="s">
        <v>1701</v>
      </c>
      <c r="H4056" s="138"/>
      <c r="I4056" s="138" t="s">
        <v>195</v>
      </c>
      <c r="J4056" s="138">
        <v>2040</v>
      </c>
      <c r="K4056" s="139">
        <v>3.6</v>
      </c>
    </row>
    <row r="4057" spans="1:11" x14ac:dyDescent="0.25">
      <c r="A4057" s="138" t="s">
        <v>1699</v>
      </c>
      <c r="B4057" s="138" t="s">
        <v>1700</v>
      </c>
      <c r="C4057" s="138" t="s">
        <v>196</v>
      </c>
      <c r="D4057" s="138" t="s">
        <v>1673</v>
      </c>
      <c r="E4057" s="138" t="s">
        <v>1674</v>
      </c>
      <c r="F4057" s="138"/>
      <c r="G4057" s="138" t="s">
        <v>1701</v>
      </c>
      <c r="H4057" s="138"/>
      <c r="I4057" s="138" t="s">
        <v>195</v>
      </c>
      <c r="J4057" s="138">
        <v>2050</v>
      </c>
      <c r="K4057" s="139">
        <v>3.3</v>
      </c>
    </row>
    <row r="4058" spans="1:11" x14ac:dyDescent="0.25">
      <c r="A4058" s="138" t="s">
        <v>1699</v>
      </c>
      <c r="B4058" s="138" t="s">
        <v>1700</v>
      </c>
      <c r="C4058" s="138" t="s">
        <v>196</v>
      </c>
      <c r="D4058" s="138" t="s">
        <v>201</v>
      </c>
      <c r="E4058" s="138" t="s">
        <v>203</v>
      </c>
      <c r="F4058" s="138"/>
      <c r="G4058" s="138"/>
      <c r="H4058" s="138"/>
      <c r="I4058" s="138" t="s">
        <v>195</v>
      </c>
      <c r="J4058" s="138">
        <v>2020</v>
      </c>
      <c r="K4058" s="139">
        <v>2</v>
      </c>
    </row>
    <row r="4059" spans="1:11" x14ac:dyDescent="0.25">
      <c r="A4059" s="138" t="s">
        <v>1699</v>
      </c>
      <c r="B4059" s="138" t="s">
        <v>1700</v>
      </c>
      <c r="C4059" s="138" t="s">
        <v>196</v>
      </c>
      <c r="D4059" s="138" t="s">
        <v>201</v>
      </c>
      <c r="E4059" s="138" t="s">
        <v>203</v>
      </c>
      <c r="F4059" s="138"/>
      <c r="G4059" s="138"/>
      <c r="H4059" s="138"/>
      <c r="I4059" s="138" t="s">
        <v>195</v>
      </c>
      <c r="J4059" s="138">
        <v>2030</v>
      </c>
      <c r="K4059" s="139">
        <v>2</v>
      </c>
    </row>
    <row r="4060" spans="1:11" x14ac:dyDescent="0.25">
      <c r="A4060" s="138" t="s">
        <v>1699</v>
      </c>
      <c r="B4060" s="138" t="s">
        <v>1700</v>
      </c>
      <c r="C4060" s="138" t="s">
        <v>196</v>
      </c>
      <c r="D4060" s="138" t="s">
        <v>201</v>
      </c>
      <c r="E4060" s="138" t="s">
        <v>203</v>
      </c>
      <c r="F4060" s="138"/>
      <c r="G4060" s="138"/>
      <c r="H4060" s="138"/>
      <c r="I4060" s="138" t="s">
        <v>195</v>
      </c>
      <c r="J4060" s="138">
        <v>2040</v>
      </c>
      <c r="K4060" s="139">
        <v>2</v>
      </c>
    </row>
    <row r="4061" spans="1:11" x14ac:dyDescent="0.25">
      <c r="A4061" s="138" t="s">
        <v>1699</v>
      </c>
      <c r="B4061" s="138" t="s">
        <v>1700</v>
      </c>
      <c r="C4061" s="138" t="s">
        <v>196</v>
      </c>
      <c r="D4061" s="138" t="s">
        <v>201</v>
      </c>
      <c r="E4061" s="138" t="s">
        <v>203</v>
      </c>
      <c r="F4061" s="138"/>
      <c r="G4061" s="138"/>
      <c r="H4061" s="138"/>
      <c r="I4061" s="138" t="s">
        <v>195</v>
      </c>
      <c r="J4061" s="138">
        <v>2050</v>
      </c>
      <c r="K4061" s="139">
        <v>2</v>
      </c>
    </row>
    <row r="4062" spans="1:11" x14ac:dyDescent="0.25">
      <c r="A4062" s="138" t="s">
        <v>1699</v>
      </c>
      <c r="B4062" s="138" t="s">
        <v>1700</v>
      </c>
      <c r="C4062" s="138" t="s">
        <v>196</v>
      </c>
      <c r="D4062" s="138" t="s">
        <v>1676</v>
      </c>
      <c r="E4062" s="138" t="s">
        <v>1354</v>
      </c>
      <c r="F4062" s="138"/>
      <c r="G4062" s="138" t="s">
        <v>372</v>
      </c>
      <c r="H4062" s="138"/>
      <c r="I4062" s="138" t="s">
        <v>990</v>
      </c>
      <c r="J4062" s="138">
        <v>2020</v>
      </c>
      <c r="K4062" s="139">
        <v>0.8</v>
      </c>
    </row>
    <row r="4063" spans="1:11" x14ac:dyDescent="0.25">
      <c r="A4063" s="138" t="s">
        <v>1699</v>
      </c>
      <c r="B4063" s="138" t="s">
        <v>1700</v>
      </c>
      <c r="C4063" s="138" t="s">
        <v>196</v>
      </c>
      <c r="D4063" s="138" t="s">
        <v>1676</v>
      </c>
      <c r="E4063" s="138" t="s">
        <v>1354</v>
      </c>
      <c r="F4063" s="138"/>
      <c r="G4063" s="138" t="s">
        <v>372</v>
      </c>
      <c r="H4063" s="138"/>
      <c r="I4063" s="138" t="s">
        <v>990</v>
      </c>
      <c r="J4063" s="138">
        <v>2050</v>
      </c>
      <c r="K4063" s="139">
        <v>0.8</v>
      </c>
    </row>
    <row r="4064" spans="1:11" x14ac:dyDescent="0.25">
      <c r="A4064" s="138" t="s">
        <v>1699</v>
      </c>
      <c r="B4064" s="138" t="s">
        <v>1700</v>
      </c>
      <c r="C4064" s="138" t="s">
        <v>196</v>
      </c>
      <c r="D4064" s="138" t="s">
        <v>1676</v>
      </c>
      <c r="E4064" s="138" t="s">
        <v>1354</v>
      </c>
      <c r="F4064" s="138"/>
      <c r="G4064" s="138" t="s">
        <v>372</v>
      </c>
      <c r="H4064" s="138"/>
      <c r="I4064" s="138" t="s">
        <v>991</v>
      </c>
      <c r="J4064" s="138">
        <v>2020</v>
      </c>
      <c r="K4064" s="139">
        <v>1.2</v>
      </c>
    </row>
    <row r="4065" spans="1:11" x14ac:dyDescent="0.25">
      <c r="A4065" s="138" t="s">
        <v>1699</v>
      </c>
      <c r="B4065" s="138" t="s">
        <v>1700</v>
      </c>
      <c r="C4065" s="138" t="s">
        <v>196</v>
      </c>
      <c r="D4065" s="138" t="s">
        <v>1676</v>
      </c>
      <c r="E4065" s="138" t="s">
        <v>1354</v>
      </c>
      <c r="F4065" s="138"/>
      <c r="G4065" s="138" t="s">
        <v>372</v>
      </c>
      <c r="H4065" s="138"/>
      <c r="I4065" s="138" t="s">
        <v>991</v>
      </c>
      <c r="J4065" s="138">
        <v>2050</v>
      </c>
      <c r="K4065" s="139">
        <v>1.2</v>
      </c>
    </row>
    <row r="4066" spans="1:11" x14ac:dyDescent="0.25">
      <c r="A4066" s="138" t="s">
        <v>1699</v>
      </c>
      <c r="B4066" s="138" t="s">
        <v>1700</v>
      </c>
      <c r="C4066" s="138" t="s">
        <v>196</v>
      </c>
      <c r="D4066" s="138" t="s">
        <v>1676</v>
      </c>
      <c r="E4066" s="138" t="s">
        <v>1354</v>
      </c>
      <c r="F4066" s="138"/>
      <c r="G4066" s="138" t="s">
        <v>372</v>
      </c>
      <c r="H4066" s="138"/>
      <c r="I4066" s="138" t="s">
        <v>195</v>
      </c>
      <c r="J4066" s="138">
        <v>2020</v>
      </c>
      <c r="K4066" s="139">
        <v>0.43</v>
      </c>
    </row>
    <row r="4067" spans="1:11" x14ac:dyDescent="0.25">
      <c r="A4067" s="138" t="s">
        <v>1699</v>
      </c>
      <c r="B4067" s="138" t="s">
        <v>1700</v>
      </c>
      <c r="C4067" s="138" t="s">
        <v>196</v>
      </c>
      <c r="D4067" s="138" t="s">
        <v>1676</v>
      </c>
      <c r="E4067" s="138" t="s">
        <v>1354</v>
      </c>
      <c r="F4067" s="138"/>
      <c r="G4067" s="138" t="s">
        <v>372</v>
      </c>
      <c r="H4067" s="138"/>
      <c r="I4067" s="138" t="s">
        <v>195</v>
      </c>
      <c r="J4067" s="138">
        <v>2030</v>
      </c>
      <c r="K4067" s="139">
        <v>0.4</v>
      </c>
    </row>
    <row r="4068" spans="1:11" x14ac:dyDescent="0.25">
      <c r="A4068" s="138" t="s">
        <v>1699</v>
      </c>
      <c r="B4068" s="138" t="s">
        <v>1700</v>
      </c>
      <c r="C4068" s="138" t="s">
        <v>196</v>
      </c>
      <c r="D4068" s="138" t="s">
        <v>1676</v>
      </c>
      <c r="E4068" s="138" t="s">
        <v>1354</v>
      </c>
      <c r="F4068" s="138"/>
      <c r="G4068" s="138" t="s">
        <v>372</v>
      </c>
      <c r="H4068" s="138"/>
      <c r="I4068" s="138" t="s">
        <v>195</v>
      </c>
      <c r="J4068" s="138">
        <v>2040</v>
      </c>
      <c r="K4068" s="139">
        <v>0.3</v>
      </c>
    </row>
    <row r="4069" spans="1:11" x14ac:dyDescent="0.25">
      <c r="A4069" s="138" t="s">
        <v>1699</v>
      </c>
      <c r="B4069" s="138" t="s">
        <v>1700</v>
      </c>
      <c r="C4069" s="138" t="s">
        <v>196</v>
      </c>
      <c r="D4069" s="138" t="s">
        <v>1676</v>
      </c>
      <c r="E4069" s="138" t="s">
        <v>1354</v>
      </c>
      <c r="F4069" s="138"/>
      <c r="G4069" s="138" t="s">
        <v>372</v>
      </c>
      <c r="H4069" s="138"/>
      <c r="I4069" s="138" t="s">
        <v>195</v>
      </c>
      <c r="J4069" s="138">
        <v>2050</v>
      </c>
      <c r="K4069" s="139">
        <v>0.25</v>
      </c>
    </row>
    <row r="4070" spans="1:11" x14ac:dyDescent="0.25">
      <c r="A4070" s="138" t="s">
        <v>1699</v>
      </c>
      <c r="B4070" s="138" t="s">
        <v>1700</v>
      </c>
      <c r="C4070" s="138" t="s">
        <v>196</v>
      </c>
      <c r="D4070" s="138" t="s">
        <v>1451</v>
      </c>
      <c r="E4070" s="138" t="s">
        <v>1354</v>
      </c>
      <c r="F4070" s="138"/>
      <c r="G4070" s="138" t="s">
        <v>1702</v>
      </c>
      <c r="H4070" s="138"/>
      <c r="I4070" s="138" t="s">
        <v>990</v>
      </c>
      <c r="J4070" s="138">
        <v>2020</v>
      </c>
      <c r="K4070" s="139">
        <v>1</v>
      </c>
    </row>
    <row r="4071" spans="1:11" x14ac:dyDescent="0.25">
      <c r="A4071" s="138" t="s">
        <v>1699</v>
      </c>
      <c r="B4071" s="138" t="s">
        <v>1700</v>
      </c>
      <c r="C4071" s="138" t="s">
        <v>196</v>
      </c>
      <c r="D4071" s="138" t="s">
        <v>1451</v>
      </c>
      <c r="E4071" s="138" t="s">
        <v>1354</v>
      </c>
      <c r="F4071" s="138"/>
      <c r="G4071" s="138" t="s">
        <v>1702</v>
      </c>
      <c r="H4071" s="138"/>
      <c r="I4071" s="138" t="s">
        <v>990</v>
      </c>
      <c r="J4071" s="138">
        <v>2050</v>
      </c>
      <c r="K4071" s="139">
        <v>1</v>
      </c>
    </row>
    <row r="4072" spans="1:11" x14ac:dyDescent="0.25">
      <c r="A4072" s="138" t="s">
        <v>1699</v>
      </c>
      <c r="B4072" s="138" t="s">
        <v>1700</v>
      </c>
      <c r="C4072" s="138" t="s">
        <v>196</v>
      </c>
      <c r="D4072" s="138" t="s">
        <v>1451</v>
      </c>
      <c r="E4072" s="138" t="s">
        <v>1354</v>
      </c>
      <c r="F4072" s="138"/>
      <c r="G4072" s="138" t="s">
        <v>1702</v>
      </c>
      <c r="H4072" s="138"/>
      <c r="I4072" s="138" t="s">
        <v>991</v>
      </c>
      <c r="J4072" s="138">
        <v>2020</v>
      </c>
      <c r="K4072" s="139">
        <v>1</v>
      </c>
    </row>
    <row r="4073" spans="1:11" x14ac:dyDescent="0.25">
      <c r="A4073" s="138" t="s">
        <v>1699</v>
      </c>
      <c r="B4073" s="138" t="s">
        <v>1700</v>
      </c>
      <c r="C4073" s="138" t="s">
        <v>196</v>
      </c>
      <c r="D4073" s="138" t="s">
        <v>1451</v>
      </c>
      <c r="E4073" s="138" t="s">
        <v>1354</v>
      </c>
      <c r="F4073" s="138"/>
      <c r="G4073" s="138" t="s">
        <v>1702</v>
      </c>
      <c r="H4073" s="138"/>
      <c r="I4073" s="138" t="s">
        <v>991</v>
      </c>
      <c r="J4073" s="138">
        <v>2050</v>
      </c>
      <c r="K4073" s="139">
        <v>1</v>
      </c>
    </row>
    <row r="4074" spans="1:11" x14ac:dyDescent="0.25">
      <c r="A4074" s="138" t="s">
        <v>1699</v>
      </c>
      <c r="B4074" s="138" t="s">
        <v>1700</v>
      </c>
      <c r="C4074" s="138" t="s">
        <v>196</v>
      </c>
      <c r="D4074" s="138" t="s">
        <v>1451</v>
      </c>
      <c r="E4074" s="138" t="s">
        <v>1354</v>
      </c>
      <c r="F4074" s="138"/>
      <c r="G4074" s="138" t="s">
        <v>1702</v>
      </c>
      <c r="H4074" s="138"/>
      <c r="I4074" s="138" t="s">
        <v>195</v>
      </c>
      <c r="J4074" s="138">
        <v>2020</v>
      </c>
      <c r="K4074" s="139">
        <v>1</v>
      </c>
    </row>
    <row r="4075" spans="1:11" x14ac:dyDescent="0.25">
      <c r="A4075" s="138" t="s">
        <v>1699</v>
      </c>
      <c r="B4075" s="138" t="s">
        <v>1700</v>
      </c>
      <c r="C4075" s="138" t="s">
        <v>196</v>
      </c>
      <c r="D4075" s="138" t="s">
        <v>1451</v>
      </c>
      <c r="E4075" s="138" t="s">
        <v>1354</v>
      </c>
      <c r="F4075" s="138"/>
      <c r="G4075" s="138" t="s">
        <v>1702</v>
      </c>
      <c r="H4075" s="138"/>
      <c r="I4075" s="138" t="s">
        <v>195</v>
      </c>
      <c r="J4075" s="138">
        <v>2030</v>
      </c>
      <c r="K4075" s="139">
        <v>1</v>
      </c>
    </row>
    <row r="4076" spans="1:11" x14ac:dyDescent="0.25">
      <c r="A4076" s="138" t="s">
        <v>1699</v>
      </c>
      <c r="B4076" s="138" t="s">
        <v>1700</v>
      </c>
      <c r="C4076" s="138" t="s">
        <v>196</v>
      </c>
      <c r="D4076" s="138" t="s">
        <v>1451</v>
      </c>
      <c r="E4076" s="138" t="s">
        <v>1354</v>
      </c>
      <c r="F4076" s="138"/>
      <c r="G4076" s="138" t="s">
        <v>1702</v>
      </c>
      <c r="H4076" s="138"/>
      <c r="I4076" s="138" t="s">
        <v>195</v>
      </c>
      <c r="J4076" s="138">
        <v>2040</v>
      </c>
      <c r="K4076" s="139">
        <v>1</v>
      </c>
    </row>
    <row r="4077" spans="1:11" x14ac:dyDescent="0.25">
      <c r="A4077" s="138" t="s">
        <v>1699</v>
      </c>
      <c r="B4077" s="138" t="s">
        <v>1700</v>
      </c>
      <c r="C4077" s="138" t="s">
        <v>196</v>
      </c>
      <c r="D4077" s="138" t="s">
        <v>1451</v>
      </c>
      <c r="E4077" s="138" t="s">
        <v>1354</v>
      </c>
      <c r="F4077" s="138"/>
      <c r="G4077" s="138" t="s">
        <v>1702</v>
      </c>
      <c r="H4077" s="138"/>
      <c r="I4077" s="138" t="s">
        <v>195</v>
      </c>
      <c r="J4077" s="138">
        <v>2050</v>
      </c>
      <c r="K4077" s="139">
        <v>1</v>
      </c>
    </row>
    <row r="4078" spans="1:11" x14ac:dyDescent="0.25">
      <c r="A4078" s="138" t="s">
        <v>1699</v>
      </c>
      <c r="B4078" s="138" t="s">
        <v>1700</v>
      </c>
      <c r="C4078" s="138" t="s">
        <v>196</v>
      </c>
      <c r="D4078" s="138" t="s">
        <v>1677</v>
      </c>
      <c r="E4078" s="138" t="s">
        <v>1354</v>
      </c>
      <c r="F4078" s="138"/>
      <c r="G4078" s="138" t="s">
        <v>1703</v>
      </c>
      <c r="H4078" s="138" t="s">
        <v>1679</v>
      </c>
      <c r="I4078" s="138" t="s">
        <v>990</v>
      </c>
      <c r="J4078" s="138">
        <v>2020</v>
      </c>
      <c r="K4078" s="139">
        <v>0.8</v>
      </c>
    </row>
    <row r="4079" spans="1:11" x14ac:dyDescent="0.25">
      <c r="A4079" s="138" t="s">
        <v>1699</v>
      </c>
      <c r="B4079" s="138" t="s">
        <v>1700</v>
      </c>
      <c r="C4079" s="138" t="s">
        <v>196</v>
      </c>
      <c r="D4079" s="138" t="s">
        <v>1677</v>
      </c>
      <c r="E4079" s="138" t="s">
        <v>1354</v>
      </c>
      <c r="F4079" s="138"/>
      <c r="G4079" s="138" t="s">
        <v>1703</v>
      </c>
      <c r="H4079" s="138" t="s">
        <v>1679</v>
      </c>
      <c r="I4079" s="138" t="s">
        <v>990</v>
      </c>
      <c r="J4079" s="138">
        <v>2050</v>
      </c>
      <c r="K4079" s="139">
        <v>0.8</v>
      </c>
    </row>
    <row r="4080" spans="1:11" x14ac:dyDescent="0.25">
      <c r="A4080" s="138" t="s">
        <v>1699</v>
      </c>
      <c r="B4080" s="138" t="s">
        <v>1700</v>
      </c>
      <c r="C4080" s="138" t="s">
        <v>196</v>
      </c>
      <c r="D4080" s="138" t="s">
        <v>1677</v>
      </c>
      <c r="E4080" s="138" t="s">
        <v>1354</v>
      </c>
      <c r="F4080" s="138"/>
      <c r="G4080" s="138" t="s">
        <v>1703</v>
      </c>
      <c r="H4080" s="138" t="s">
        <v>1679</v>
      </c>
      <c r="I4080" s="138" t="s">
        <v>991</v>
      </c>
      <c r="J4080" s="138">
        <v>2020</v>
      </c>
      <c r="K4080" s="139">
        <v>1.2</v>
      </c>
    </row>
    <row r="4081" spans="1:11" x14ac:dyDescent="0.25">
      <c r="A4081" s="138" t="s">
        <v>1699</v>
      </c>
      <c r="B4081" s="138" t="s">
        <v>1700</v>
      </c>
      <c r="C4081" s="138" t="s">
        <v>196</v>
      </c>
      <c r="D4081" s="138" t="s">
        <v>1677</v>
      </c>
      <c r="E4081" s="138" t="s">
        <v>1354</v>
      </c>
      <c r="F4081" s="138"/>
      <c r="G4081" s="138" t="s">
        <v>1703</v>
      </c>
      <c r="H4081" s="138" t="s">
        <v>1679</v>
      </c>
      <c r="I4081" s="138" t="s">
        <v>991</v>
      </c>
      <c r="J4081" s="138">
        <v>2050</v>
      </c>
      <c r="K4081" s="139">
        <v>1.2</v>
      </c>
    </row>
    <row r="4082" spans="1:11" x14ac:dyDescent="0.25">
      <c r="A4082" s="138" t="s">
        <v>1699</v>
      </c>
      <c r="B4082" s="138" t="s">
        <v>1700</v>
      </c>
      <c r="C4082" s="138" t="s">
        <v>196</v>
      </c>
      <c r="D4082" s="138" t="s">
        <v>1677</v>
      </c>
      <c r="E4082" s="138" t="s">
        <v>1354</v>
      </c>
      <c r="F4082" s="138"/>
      <c r="G4082" s="138" t="s">
        <v>1703</v>
      </c>
      <c r="H4082" s="138" t="s">
        <v>1679</v>
      </c>
      <c r="I4082" s="138" t="s">
        <v>195</v>
      </c>
      <c r="J4082" s="138">
        <v>2020</v>
      </c>
      <c r="K4082" s="139">
        <v>0.37</v>
      </c>
    </row>
    <row r="4083" spans="1:11" x14ac:dyDescent="0.25">
      <c r="A4083" s="138" t="s">
        <v>1699</v>
      </c>
      <c r="B4083" s="138" t="s">
        <v>1700</v>
      </c>
      <c r="C4083" s="138" t="s">
        <v>196</v>
      </c>
      <c r="D4083" s="138" t="s">
        <v>1677</v>
      </c>
      <c r="E4083" s="138" t="s">
        <v>1354</v>
      </c>
      <c r="F4083" s="138"/>
      <c r="G4083" s="138" t="s">
        <v>1703</v>
      </c>
      <c r="H4083" s="138" t="s">
        <v>1679</v>
      </c>
      <c r="I4083" s="138" t="s">
        <v>195</v>
      </c>
      <c r="J4083" s="138">
        <v>2030</v>
      </c>
      <c r="K4083" s="139">
        <v>0.4</v>
      </c>
    </row>
    <row r="4084" spans="1:11" x14ac:dyDescent="0.25">
      <c r="A4084" s="138" t="s">
        <v>1699</v>
      </c>
      <c r="B4084" s="138" t="s">
        <v>1700</v>
      </c>
      <c r="C4084" s="138" t="s">
        <v>196</v>
      </c>
      <c r="D4084" s="138" t="s">
        <v>1677</v>
      </c>
      <c r="E4084" s="138" t="s">
        <v>1354</v>
      </c>
      <c r="F4084" s="138"/>
      <c r="G4084" s="138" t="s">
        <v>1703</v>
      </c>
      <c r="H4084" s="138" t="s">
        <v>1679</v>
      </c>
      <c r="I4084" s="138" t="s">
        <v>195</v>
      </c>
      <c r="J4084" s="138">
        <v>2040</v>
      </c>
      <c r="K4084" s="139">
        <v>0.5</v>
      </c>
    </row>
    <row r="4085" spans="1:11" x14ac:dyDescent="0.25">
      <c r="A4085" s="138" t="s">
        <v>1699</v>
      </c>
      <c r="B4085" s="138" t="s">
        <v>1700</v>
      </c>
      <c r="C4085" s="138" t="s">
        <v>196</v>
      </c>
      <c r="D4085" s="138" t="s">
        <v>1677</v>
      </c>
      <c r="E4085" s="138" t="s">
        <v>1354</v>
      </c>
      <c r="F4085" s="138"/>
      <c r="G4085" s="138" t="s">
        <v>1703</v>
      </c>
      <c r="H4085" s="138" t="s">
        <v>1679</v>
      </c>
      <c r="I4085" s="138" t="s">
        <v>195</v>
      </c>
      <c r="J4085" s="138">
        <v>2050</v>
      </c>
      <c r="K4085" s="139">
        <v>0.55000000000000004</v>
      </c>
    </row>
    <row r="4086" spans="1:11" x14ac:dyDescent="0.25">
      <c r="A4086" s="138" t="s">
        <v>1699</v>
      </c>
      <c r="B4086" s="138" t="s">
        <v>1700</v>
      </c>
      <c r="C4086" s="138" t="s">
        <v>196</v>
      </c>
      <c r="D4086" s="138" t="s">
        <v>1218</v>
      </c>
      <c r="E4086" s="138" t="s">
        <v>1206</v>
      </c>
      <c r="F4086" s="138"/>
      <c r="G4086" s="138" t="s">
        <v>239</v>
      </c>
      <c r="H4086" s="138"/>
      <c r="I4086" s="138" t="s">
        <v>195</v>
      </c>
      <c r="J4086" s="138">
        <v>2020</v>
      </c>
      <c r="K4086" s="139">
        <v>0</v>
      </c>
    </row>
    <row r="4087" spans="1:11" x14ac:dyDescent="0.25">
      <c r="A4087" s="138" t="s">
        <v>1699</v>
      </c>
      <c r="B4087" s="138" t="s">
        <v>1700</v>
      </c>
      <c r="C4087" s="138" t="s">
        <v>196</v>
      </c>
      <c r="D4087" s="138" t="s">
        <v>1218</v>
      </c>
      <c r="E4087" s="138" t="s">
        <v>1206</v>
      </c>
      <c r="F4087" s="138"/>
      <c r="G4087" s="138" t="s">
        <v>239</v>
      </c>
      <c r="H4087" s="138"/>
      <c r="I4087" s="138" t="s">
        <v>195</v>
      </c>
      <c r="J4087" s="138">
        <v>2030</v>
      </c>
      <c r="K4087" s="139">
        <v>0</v>
      </c>
    </row>
    <row r="4088" spans="1:11" x14ac:dyDescent="0.25">
      <c r="A4088" s="138" t="s">
        <v>1699</v>
      </c>
      <c r="B4088" s="138" t="s">
        <v>1700</v>
      </c>
      <c r="C4088" s="138" t="s">
        <v>196</v>
      </c>
      <c r="D4088" s="138" t="s">
        <v>1218</v>
      </c>
      <c r="E4088" s="138" t="s">
        <v>1206</v>
      </c>
      <c r="F4088" s="138"/>
      <c r="G4088" s="138" t="s">
        <v>239</v>
      </c>
      <c r="H4088" s="138"/>
      <c r="I4088" s="138" t="s">
        <v>195</v>
      </c>
      <c r="J4088" s="138">
        <v>2040</v>
      </c>
      <c r="K4088" s="139">
        <v>0</v>
      </c>
    </row>
    <row r="4089" spans="1:11" x14ac:dyDescent="0.25">
      <c r="A4089" s="138" t="s">
        <v>1699</v>
      </c>
      <c r="B4089" s="138" t="s">
        <v>1700</v>
      </c>
      <c r="C4089" s="138" t="s">
        <v>196</v>
      </c>
      <c r="D4089" s="138" t="s">
        <v>1218</v>
      </c>
      <c r="E4089" s="138" t="s">
        <v>1206</v>
      </c>
      <c r="F4089" s="138"/>
      <c r="G4089" s="138" t="s">
        <v>239</v>
      </c>
      <c r="H4089" s="138"/>
      <c r="I4089" s="138" t="s">
        <v>195</v>
      </c>
      <c r="J4089" s="138">
        <v>2050</v>
      </c>
      <c r="K4089" s="139">
        <v>0</v>
      </c>
    </row>
    <row r="4090" spans="1:11" x14ac:dyDescent="0.25">
      <c r="A4090" s="138" t="s">
        <v>1699</v>
      </c>
      <c r="B4090" s="138" t="s">
        <v>1700</v>
      </c>
      <c r="C4090" s="138" t="s">
        <v>196</v>
      </c>
      <c r="D4090" s="138" t="s">
        <v>355</v>
      </c>
      <c r="E4090" s="138" t="s">
        <v>1295</v>
      </c>
      <c r="F4090" s="138"/>
      <c r="G4090" s="138"/>
      <c r="H4090" s="138">
        <v>18</v>
      </c>
      <c r="I4090" s="138" t="s">
        <v>195</v>
      </c>
      <c r="J4090" s="138">
        <v>2020</v>
      </c>
      <c r="K4090" s="139">
        <v>3</v>
      </c>
    </row>
    <row r="4091" spans="1:11" x14ac:dyDescent="0.25">
      <c r="A4091" s="138" t="s">
        <v>1699</v>
      </c>
      <c r="B4091" s="138" t="s">
        <v>1700</v>
      </c>
      <c r="C4091" s="138" t="s">
        <v>196</v>
      </c>
      <c r="D4091" s="138" t="s">
        <v>355</v>
      </c>
      <c r="E4091" s="138" t="s">
        <v>1295</v>
      </c>
      <c r="F4091" s="138"/>
      <c r="G4091" s="138"/>
      <c r="H4091" s="138">
        <v>18</v>
      </c>
      <c r="I4091" s="138" t="s">
        <v>195</v>
      </c>
      <c r="J4091" s="138">
        <v>2030</v>
      </c>
      <c r="K4091" s="139">
        <v>3</v>
      </c>
    </row>
    <row r="4092" spans="1:11" x14ac:dyDescent="0.25">
      <c r="A4092" s="138" t="s">
        <v>1699</v>
      </c>
      <c r="B4092" s="138" t="s">
        <v>1700</v>
      </c>
      <c r="C4092" s="138" t="s">
        <v>196</v>
      </c>
      <c r="D4092" s="138" t="s">
        <v>355</v>
      </c>
      <c r="E4092" s="138" t="s">
        <v>1295</v>
      </c>
      <c r="F4092" s="138"/>
      <c r="G4092" s="138"/>
      <c r="H4092" s="138">
        <v>18</v>
      </c>
      <c r="I4092" s="138" t="s">
        <v>195</v>
      </c>
      <c r="J4092" s="138">
        <v>2040</v>
      </c>
      <c r="K4092" s="139">
        <v>3</v>
      </c>
    </row>
    <row r="4093" spans="1:11" x14ac:dyDescent="0.25">
      <c r="A4093" s="138" t="s">
        <v>1699</v>
      </c>
      <c r="B4093" s="138" t="s">
        <v>1700</v>
      </c>
      <c r="C4093" s="138" t="s">
        <v>196</v>
      </c>
      <c r="D4093" s="138" t="s">
        <v>355</v>
      </c>
      <c r="E4093" s="138" t="s">
        <v>1295</v>
      </c>
      <c r="F4093" s="138"/>
      <c r="G4093" s="138"/>
      <c r="H4093" s="138">
        <v>18</v>
      </c>
      <c r="I4093" s="138" t="s">
        <v>195</v>
      </c>
      <c r="J4093" s="138">
        <v>2050</v>
      </c>
      <c r="K4093" s="139">
        <v>3</v>
      </c>
    </row>
    <row r="4094" spans="1:11" x14ac:dyDescent="0.25">
      <c r="A4094" s="138" t="s">
        <v>1699</v>
      </c>
      <c r="B4094" s="138" t="s">
        <v>1700</v>
      </c>
      <c r="C4094" s="138" t="s">
        <v>196</v>
      </c>
      <c r="D4094" s="138" t="s">
        <v>216</v>
      </c>
      <c r="E4094" s="138" t="s">
        <v>203</v>
      </c>
      <c r="F4094" s="138"/>
      <c r="G4094" s="138"/>
      <c r="H4094" s="138"/>
      <c r="I4094" s="138" t="s">
        <v>990</v>
      </c>
      <c r="J4094" s="138">
        <v>2020</v>
      </c>
      <c r="K4094" s="139">
        <v>20</v>
      </c>
    </row>
    <row r="4095" spans="1:11" x14ac:dyDescent="0.25">
      <c r="A4095" s="138" t="s">
        <v>1699</v>
      </c>
      <c r="B4095" s="138" t="s">
        <v>1700</v>
      </c>
      <c r="C4095" s="138" t="s">
        <v>196</v>
      </c>
      <c r="D4095" s="138" t="s">
        <v>216</v>
      </c>
      <c r="E4095" s="138" t="s">
        <v>203</v>
      </c>
      <c r="F4095" s="138"/>
      <c r="G4095" s="138"/>
      <c r="H4095" s="138"/>
      <c r="I4095" s="138" t="s">
        <v>991</v>
      </c>
      <c r="J4095" s="138">
        <v>2020</v>
      </c>
      <c r="K4095" s="139">
        <v>30</v>
      </c>
    </row>
    <row r="4096" spans="1:11" x14ac:dyDescent="0.25">
      <c r="A4096" s="138" t="s">
        <v>1699</v>
      </c>
      <c r="B4096" s="138" t="s">
        <v>1700</v>
      </c>
      <c r="C4096" s="138" t="s">
        <v>196</v>
      </c>
      <c r="D4096" s="138" t="s">
        <v>216</v>
      </c>
      <c r="E4096" s="138" t="s">
        <v>203</v>
      </c>
      <c r="F4096" s="138"/>
      <c r="G4096" s="138"/>
      <c r="H4096" s="138"/>
      <c r="I4096" s="138" t="s">
        <v>195</v>
      </c>
      <c r="J4096" s="138">
        <v>2020</v>
      </c>
      <c r="K4096" s="139">
        <v>25</v>
      </c>
    </row>
    <row r="4097" spans="1:11" x14ac:dyDescent="0.25">
      <c r="A4097" s="138" t="s">
        <v>1699</v>
      </c>
      <c r="B4097" s="138" t="s">
        <v>1700</v>
      </c>
      <c r="C4097" s="138" t="s">
        <v>196</v>
      </c>
      <c r="D4097" s="138" t="s">
        <v>216</v>
      </c>
      <c r="E4097" s="138" t="s">
        <v>203</v>
      </c>
      <c r="F4097" s="138"/>
      <c r="G4097" s="138"/>
      <c r="H4097" s="138"/>
      <c r="I4097" s="138" t="s">
        <v>195</v>
      </c>
      <c r="J4097" s="138">
        <v>2030</v>
      </c>
      <c r="K4097" s="139">
        <v>25</v>
      </c>
    </row>
    <row r="4098" spans="1:11" x14ac:dyDescent="0.25">
      <c r="A4098" s="138" t="s">
        <v>1699</v>
      </c>
      <c r="B4098" s="138" t="s">
        <v>1700</v>
      </c>
      <c r="C4098" s="138" t="s">
        <v>196</v>
      </c>
      <c r="D4098" s="138" t="s">
        <v>216</v>
      </c>
      <c r="E4098" s="138" t="s">
        <v>203</v>
      </c>
      <c r="F4098" s="138"/>
      <c r="G4098" s="138"/>
      <c r="H4098" s="138"/>
      <c r="I4098" s="138" t="s">
        <v>195</v>
      </c>
      <c r="J4098" s="138">
        <v>2040</v>
      </c>
      <c r="K4098" s="139">
        <v>25</v>
      </c>
    </row>
    <row r="4099" spans="1:11" x14ac:dyDescent="0.25">
      <c r="A4099" s="138" t="s">
        <v>1699</v>
      </c>
      <c r="B4099" s="138" t="s">
        <v>1700</v>
      </c>
      <c r="C4099" s="138" t="s">
        <v>196</v>
      </c>
      <c r="D4099" s="138" t="s">
        <v>216</v>
      </c>
      <c r="E4099" s="138" t="s">
        <v>203</v>
      </c>
      <c r="F4099" s="138"/>
      <c r="G4099" s="138"/>
      <c r="H4099" s="138"/>
      <c r="I4099" s="138" t="s">
        <v>195</v>
      </c>
      <c r="J4099" s="138">
        <v>2050</v>
      </c>
      <c r="K4099" s="139">
        <v>25</v>
      </c>
    </row>
    <row r="4100" spans="1:11" x14ac:dyDescent="0.25">
      <c r="A4100" s="138" t="s">
        <v>1699</v>
      </c>
      <c r="B4100" s="138" t="s">
        <v>1700</v>
      </c>
      <c r="C4100" s="138" t="s">
        <v>196</v>
      </c>
      <c r="D4100" s="138" t="s">
        <v>1359</v>
      </c>
      <c r="E4100" s="138" t="s">
        <v>1360</v>
      </c>
      <c r="F4100" s="138"/>
      <c r="G4100" s="138" t="s">
        <v>1704</v>
      </c>
      <c r="H4100" s="138" t="s">
        <v>1685</v>
      </c>
      <c r="I4100" s="138" t="s">
        <v>990</v>
      </c>
      <c r="J4100" s="138">
        <v>2020</v>
      </c>
      <c r="K4100" s="139">
        <v>0.5</v>
      </c>
    </row>
    <row r="4101" spans="1:11" x14ac:dyDescent="0.25">
      <c r="A4101" s="138" t="s">
        <v>1699</v>
      </c>
      <c r="B4101" s="138" t="s">
        <v>1700</v>
      </c>
      <c r="C4101" s="138" t="s">
        <v>196</v>
      </c>
      <c r="D4101" s="138" t="s">
        <v>1359</v>
      </c>
      <c r="E4101" s="138" t="s">
        <v>1360</v>
      </c>
      <c r="F4101" s="138"/>
      <c r="G4101" s="138" t="s">
        <v>1704</v>
      </c>
      <c r="H4101" s="138" t="s">
        <v>1685</v>
      </c>
      <c r="I4101" s="138" t="s">
        <v>990</v>
      </c>
      <c r="J4101" s="138">
        <v>2050</v>
      </c>
      <c r="K4101" s="139">
        <v>0.5</v>
      </c>
    </row>
    <row r="4102" spans="1:11" x14ac:dyDescent="0.25">
      <c r="A4102" s="138" t="s">
        <v>1699</v>
      </c>
      <c r="B4102" s="138" t="s">
        <v>1700</v>
      </c>
      <c r="C4102" s="138" t="s">
        <v>196</v>
      </c>
      <c r="D4102" s="138" t="s">
        <v>1359</v>
      </c>
      <c r="E4102" s="138" t="s">
        <v>1360</v>
      </c>
      <c r="F4102" s="138"/>
      <c r="G4102" s="138" t="s">
        <v>1704</v>
      </c>
      <c r="H4102" s="138" t="s">
        <v>1685</v>
      </c>
      <c r="I4102" s="138" t="s">
        <v>991</v>
      </c>
      <c r="J4102" s="138">
        <v>2020</v>
      </c>
      <c r="K4102" s="139">
        <v>1.5</v>
      </c>
    </row>
    <row r="4103" spans="1:11" x14ac:dyDescent="0.25">
      <c r="A4103" s="138" t="s">
        <v>1699</v>
      </c>
      <c r="B4103" s="138" t="s">
        <v>1700</v>
      </c>
      <c r="C4103" s="138" t="s">
        <v>196</v>
      </c>
      <c r="D4103" s="138" t="s">
        <v>1359</v>
      </c>
      <c r="E4103" s="138" t="s">
        <v>1360</v>
      </c>
      <c r="F4103" s="138"/>
      <c r="G4103" s="138" t="s">
        <v>1704</v>
      </c>
      <c r="H4103" s="138" t="s">
        <v>1685</v>
      </c>
      <c r="I4103" s="138" t="s">
        <v>991</v>
      </c>
      <c r="J4103" s="138">
        <v>2050</v>
      </c>
      <c r="K4103" s="139">
        <v>1.5</v>
      </c>
    </row>
    <row r="4104" spans="1:11" x14ac:dyDescent="0.25">
      <c r="A4104" s="138" t="s">
        <v>1699</v>
      </c>
      <c r="B4104" s="138" t="s">
        <v>1700</v>
      </c>
      <c r="C4104" s="138" t="s">
        <v>196</v>
      </c>
      <c r="D4104" s="138" t="s">
        <v>1359</v>
      </c>
      <c r="E4104" s="138" t="s">
        <v>1360</v>
      </c>
      <c r="F4104" s="138"/>
      <c r="G4104" s="138" t="s">
        <v>1704</v>
      </c>
      <c r="H4104" s="138" t="s">
        <v>1685</v>
      </c>
      <c r="I4104" s="138" t="s">
        <v>195</v>
      </c>
      <c r="J4104" s="138">
        <v>2020</v>
      </c>
      <c r="K4104" s="139">
        <v>2</v>
      </c>
    </row>
    <row r="4105" spans="1:11" x14ac:dyDescent="0.25">
      <c r="A4105" s="138" t="s">
        <v>1699</v>
      </c>
      <c r="B4105" s="138" t="s">
        <v>1700</v>
      </c>
      <c r="C4105" s="138" t="s">
        <v>196</v>
      </c>
      <c r="D4105" s="138" t="s">
        <v>1359</v>
      </c>
      <c r="E4105" s="138" t="s">
        <v>1360</v>
      </c>
      <c r="F4105" s="138"/>
      <c r="G4105" s="138" t="s">
        <v>1704</v>
      </c>
      <c r="H4105" s="138" t="s">
        <v>1685</v>
      </c>
      <c r="I4105" s="138" t="s">
        <v>195</v>
      </c>
      <c r="J4105" s="138">
        <v>2030</v>
      </c>
      <c r="K4105" s="139">
        <v>13</v>
      </c>
    </row>
    <row r="4106" spans="1:11" x14ac:dyDescent="0.25">
      <c r="A4106" s="138" t="s">
        <v>1699</v>
      </c>
      <c r="B4106" s="138" t="s">
        <v>1700</v>
      </c>
      <c r="C4106" s="138" t="s">
        <v>196</v>
      </c>
      <c r="D4106" s="138" t="s">
        <v>1359</v>
      </c>
      <c r="E4106" s="138" t="s">
        <v>1360</v>
      </c>
      <c r="F4106" s="138"/>
      <c r="G4106" s="138" t="s">
        <v>1704</v>
      </c>
      <c r="H4106" s="138" t="s">
        <v>1685</v>
      </c>
      <c r="I4106" s="138" t="s">
        <v>195</v>
      </c>
      <c r="J4106" s="138">
        <v>2040</v>
      </c>
      <c r="K4106" s="139">
        <v>41</v>
      </c>
    </row>
    <row r="4107" spans="1:11" x14ac:dyDescent="0.25">
      <c r="A4107" s="138" t="s">
        <v>1699</v>
      </c>
      <c r="B4107" s="138" t="s">
        <v>1700</v>
      </c>
      <c r="C4107" s="138" t="s">
        <v>196</v>
      </c>
      <c r="D4107" s="138" t="s">
        <v>1359</v>
      </c>
      <c r="E4107" s="138" t="s">
        <v>1360</v>
      </c>
      <c r="F4107" s="138"/>
      <c r="G4107" s="138" t="s">
        <v>1704</v>
      </c>
      <c r="H4107" s="138" t="s">
        <v>1685</v>
      </c>
      <c r="I4107" s="138" t="s">
        <v>195</v>
      </c>
      <c r="J4107" s="138">
        <v>2050</v>
      </c>
      <c r="K4107" s="139">
        <v>165</v>
      </c>
    </row>
    <row r="4108" spans="1:11" x14ac:dyDescent="0.25">
      <c r="A4108" s="138" t="s">
        <v>1699</v>
      </c>
      <c r="B4108" s="138" t="s">
        <v>1700</v>
      </c>
      <c r="C4108" s="138" t="s">
        <v>196</v>
      </c>
      <c r="D4108" s="138" t="s">
        <v>1686</v>
      </c>
      <c r="E4108" s="138" t="s">
        <v>1222</v>
      </c>
      <c r="F4108" s="138"/>
      <c r="G4108" s="138" t="s">
        <v>1687</v>
      </c>
      <c r="H4108" s="138" t="s">
        <v>1688</v>
      </c>
      <c r="I4108" s="138" t="s">
        <v>990</v>
      </c>
      <c r="J4108" s="138">
        <v>2020</v>
      </c>
      <c r="K4108" s="139">
        <v>0.5</v>
      </c>
    </row>
    <row r="4109" spans="1:11" x14ac:dyDescent="0.25">
      <c r="A4109" s="138" t="s">
        <v>1699</v>
      </c>
      <c r="B4109" s="138" t="s">
        <v>1700</v>
      </c>
      <c r="C4109" s="138" t="s">
        <v>196</v>
      </c>
      <c r="D4109" s="138" t="s">
        <v>1686</v>
      </c>
      <c r="E4109" s="138" t="s">
        <v>1222</v>
      </c>
      <c r="F4109" s="138"/>
      <c r="G4109" s="138" t="s">
        <v>1687</v>
      </c>
      <c r="H4109" s="138" t="s">
        <v>1688</v>
      </c>
      <c r="I4109" s="138" t="s">
        <v>990</v>
      </c>
      <c r="J4109" s="138">
        <v>2050</v>
      </c>
      <c r="K4109" s="139">
        <v>0.5</v>
      </c>
    </row>
    <row r="4110" spans="1:11" x14ac:dyDescent="0.25">
      <c r="A4110" s="138" t="s">
        <v>1699</v>
      </c>
      <c r="B4110" s="138" t="s">
        <v>1700</v>
      </c>
      <c r="C4110" s="138" t="s">
        <v>196</v>
      </c>
      <c r="D4110" s="138" t="s">
        <v>1686</v>
      </c>
      <c r="E4110" s="138" t="s">
        <v>1222</v>
      </c>
      <c r="F4110" s="138"/>
      <c r="G4110" s="138" t="s">
        <v>1687</v>
      </c>
      <c r="H4110" s="138" t="s">
        <v>1688</v>
      </c>
      <c r="I4110" s="138" t="s">
        <v>991</v>
      </c>
      <c r="J4110" s="138">
        <v>2020</v>
      </c>
      <c r="K4110" s="139">
        <v>1.5</v>
      </c>
    </row>
    <row r="4111" spans="1:11" x14ac:dyDescent="0.25">
      <c r="A4111" s="138" t="s">
        <v>1699</v>
      </c>
      <c r="B4111" s="138" t="s">
        <v>1700</v>
      </c>
      <c r="C4111" s="138" t="s">
        <v>196</v>
      </c>
      <c r="D4111" s="138" t="s">
        <v>1686</v>
      </c>
      <c r="E4111" s="138" t="s">
        <v>1222</v>
      </c>
      <c r="F4111" s="138"/>
      <c r="G4111" s="138" t="s">
        <v>1687</v>
      </c>
      <c r="H4111" s="138" t="s">
        <v>1688</v>
      </c>
      <c r="I4111" s="138" t="s">
        <v>991</v>
      </c>
      <c r="J4111" s="138">
        <v>2050</v>
      </c>
      <c r="K4111" s="139">
        <v>1.5</v>
      </c>
    </row>
    <row r="4112" spans="1:11" x14ac:dyDescent="0.25">
      <c r="A4112" s="138" t="s">
        <v>1699</v>
      </c>
      <c r="B4112" s="138" t="s">
        <v>1700</v>
      </c>
      <c r="C4112" s="138" t="s">
        <v>196</v>
      </c>
      <c r="D4112" s="138" t="s">
        <v>1686</v>
      </c>
      <c r="E4112" s="138" t="s">
        <v>1222</v>
      </c>
      <c r="F4112" s="138"/>
      <c r="G4112" s="138" t="s">
        <v>1687</v>
      </c>
      <c r="H4112" s="138" t="s">
        <v>1688</v>
      </c>
      <c r="I4112" s="138" t="s">
        <v>195</v>
      </c>
      <c r="J4112" s="138">
        <v>2020</v>
      </c>
      <c r="K4112" s="139">
        <v>3.1</v>
      </c>
    </row>
    <row r="4113" spans="1:11" x14ac:dyDescent="0.25">
      <c r="A4113" s="138" t="s">
        <v>1699</v>
      </c>
      <c r="B4113" s="138" t="s">
        <v>1700</v>
      </c>
      <c r="C4113" s="138" t="s">
        <v>196</v>
      </c>
      <c r="D4113" s="138" t="s">
        <v>1686</v>
      </c>
      <c r="E4113" s="138" t="s">
        <v>1222</v>
      </c>
      <c r="F4113" s="138"/>
      <c r="G4113" s="138" t="s">
        <v>1687</v>
      </c>
      <c r="H4113" s="138" t="s">
        <v>1688</v>
      </c>
      <c r="I4113" s="138" t="s">
        <v>195</v>
      </c>
      <c r="J4113" s="138">
        <v>2030</v>
      </c>
      <c r="K4113" s="139">
        <v>20.5</v>
      </c>
    </row>
    <row r="4114" spans="1:11" x14ac:dyDescent="0.25">
      <c r="A4114" s="138" t="s">
        <v>1699</v>
      </c>
      <c r="B4114" s="138" t="s">
        <v>1700</v>
      </c>
      <c r="C4114" s="138" t="s">
        <v>196</v>
      </c>
      <c r="D4114" s="138" t="s">
        <v>1686</v>
      </c>
      <c r="E4114" s="138" t="s">
        <v>1222</v>
      </c>
      <c r="F4114" s="138"/>
      <c r="G4114" s="138" t="s">
        <v>1687</v>
      </c>
      <c r="H4114" s="138" t="s">
        <v>1688</v>
      </c>
      <c r="I4114" s="138" t="s">
        <v>195</v>
      </c>
      <c r="J4114" s="138">
        <v>2040</v>
      </c>
      <c r="K4114" s="139">
        <v>64.5</v>
      </c>
    </row>
    <row r="4115" spans="1:11" x14ac:dyDescent="0.25">
      <c r="A4115" s="138" t="s">
        <v>1699</v>
      </c>
      <c r="B4115" s="138" t="s">
        <v>1700</v>
      </c>
      <c r="C4115" s="138" t="s">
        <v>196</v>
      </c>
      <c r="D4115" s="138" t="s">
        <v>1686</v>
      </c>
      <c r="E4115" s="138" t="s">
        <v>1222</v>
      </c>
      <c r="F4115" s="138"/>
      <c r="G4115" s="138" t="s">
        <v>1687</v>
      </c>
      <c r="H4115" s="138" t="s">
        <v>1688</v>
      </c>
      <c r="I4115" s="138" t="s">
        <v>195</v>
      </c>
      <c r="J4115" s="138">
        <v>2050</v>
      </c>
      <c r="K4115" s="139">
        <v>259.60000000000002</v>
      </c>
    </row>
    <row r="4116" spans="1:11" x14ac:dyDescent="0.25">
      <c r="A4116" s="138" t="s">
        <v>1699</v>
      </c>
      <c r="B4116" s="138" t="s">
        <v>1700</v>
      </c>
      <c r="C4116" s="138" t="s">
        <v>234</v>
      </c>
      <c r="D4116" s="138" t="s">
        <v>1365</v>
      </c>
      <c r="E4116" s="138" t="s">
        <v>1206</v>
      </c>
      <c r="F4116" s="138"/>
      <c r="G4116" s="138" t="s">
        <v>380</v>
      </c>
      <c r="H4116" s="138"/>
      <c r="I4116" s="138" t="s">
        <v>195</v>
      </c>
      <c r="J4116" s="138">
        <v>2020</v>
      </c>
      <c r="K4116" s="139">
        <v>75</v>
      </c>
    </row>
    <row r="4117" spans="1:11" x14ac:dyDescent="0.25">
      <c r="A4117" s="138" t="s">
        <v>1699</v>
      </c>
      <c r="B4117" s="138" t="s">
        <v>1700</v>
      </c>
      <c r="C4117" s="138" t="s">
        <v>234</v>
      </c>
      <c r="D4117" s="138" t="s">
        <v>1365</v>
      </c>
      <c r="E4117" s="138" t="s">
        <v>1206</v>
      </c>
      <c r="F4117" s="138"/>
      <c r="G4117" s="138" t="s">
        <v>380</v>
      </c>
      <c r="H4117" s="138"/>
      <c r="I4117" s="138" t="s">
        <v>195</v>
      </c>
      <c r="J4117" s="138">
        <v>2030</v>
      </c>
      <c r="K4117" s="139">
        <v>75</v>
      </c>
    </row>
    <row r="4118" spans="1:11" x14ac:dyDescent="0.25">
      <c r="A4118" s="138" t="s">
        <v>1699</v>
      </c>
      <c r="B4118" s="138" t="s">
        <v>1700</v>
      </c>
      <c r="C4118" s="138" t="s">
        <v>234</v>
      </c>
      <c r="D4118" s="138" t="s">
        <v>1365</v>
      </c>
      <c r="E4118" s="138" t="s">
        <v>1206</v>
      </c>
      <c r="F4118" s="138"/>
      <c r="G4118" s="138" t="s">
        <v>380</v>
      </c>
      <c r="H4118" s="138"/>
      <c r="I4118" s="138" t="s">
        <v>195</v>
      </c>
      <c r="J4118" s="138">
        <v>2040</v>
      </c>
      <c r="K4118" s="139">
        <v>75</v>
      </c>
    </row>
    <row r="4119" spans="1:11" x14ac:dyDescent="0.25">
      <c r="A4119" s="138" t="s">
        <v>1699</v>
      </c>
      <c r="B4119" s="138" t="s">
        <v>1700</v>
      </c>
      <c r="C4119" s="138" t="s">
        <v>234</v>
      </c>
      <c r="D4119" s="138" t="s">
        <v>1365</v>
      </c>
      <c r="E4119" s="138" t="s">
        <v>1206</v>
      </c>
      <c r="F4119" s="138"/>
      <c r="G4119" s="138" t="s">
        <v>380</v>
      </c>
      <c r="H4119" s="138"/>
      <c r="I4119" s="138" t="s">
        <v>195</v>
      </c>
      <c r="J4119" s="138">
        <v>2050</v>
      </c>
      <c r="K4119" s="139">
        <v>75</v>
      </c>
    </row>
    <row r="4120" spans="1:11" x14ac:dyDescent="0.25">
      <c r="A4120" s="138" t="s">
        <v>1699</v>
      </c>
      <c r="B4120" s="138" t="s">
        <v>1700</v>
      </c>
      <c r="C4120" s="138" t="s">
        <v>234</v>
      </c>
      <c r="D4120" s="138" t="s">
        <v>1366</v>
      </c>
      <c r="E4120" s="138" t="s">
        <v>1206</v>
      </c>
      <c r="F4120" s="138"/>
      <c r="G4120" s="138"/>
      <c r="H4120" s="138"/>
      <c r="I4120" s="138" t="s">
        <v>195</v>
      </c>
      <c r="J4120" s="138">
        <v>2020</v>
      </c>
      <c r="K4120" s="139">
        <v>25</v>
      </c>
    </row>
    <row r="4121" spans="1:11" x14ac:dyDescent="0.25">
      <c r="A4121" s="138" t="s">
        <v>1699</v>
      </c>
      <c r="B4121" s="138" t="s">
        <v>1700</v>
      </c>
      <c r="C4121" s="138" t="s">
        <v>234</v>
      </c>
      <c r="D4121" s="138" t="s">
        <v>1366</v>
      </c>
      <c r="E4121" s="138" t="s">
        <v>1206</v>
      </c>
      <c r="F4121" s="138"/>
      <c r="G4121" s="138"/>
      <c r="H4121" s="138"/>
      <c r="I4121" s="138" t="s">
        <v>195</v>
      </c>
      <c r="J4121" s="138">
        <v>2030</v>
      </c>
      <c r="K4121" s="139">
        <v>25</v>
      </c>
    </row>
    <row r="4122" spans="1:11" x14ac:dyDescent="0.25">
      <c r="A4122" s="138" t="s">
        <v>1699</v>
      </c>
      <c r="B4122" s="138" t="s">
        <v>1700</v>
      </c>
      <c r="C4122" s="138" t="s">
        <v>234</v>
      </c>
      <c r="D4122" s="138" t="s">
        <v>1366</v>
      </c>
      <c r="E4122" s="138" t="s">
        <v>1206</v>
      </c>
      <c r="F4122" s="138"/>
      <c r="G4122" s="138"/>
      <c r="H4122" s="138"/>
      <c r="I4122" s="138" t="s">
        <v>195</v>
      </c>
      <c r="J4122" s="138">
        <v>2040</v>
      </c>
      <c r="K4122" s="139">
        <v>25</v>
      </c>
    </row>
    <row r="4123" spans="1:11" x14ac:dyDescent="0.25">
      <c r="A4123" s="138" t="s">
        <v>1699</v>
      </c>
      <c r="B4123" s="138" t="s">
        <v>1700</v>
      </c>
      <c r="C4123" s="138" t="s">
        <v>234</v>
      </c>
      <c r="D4123" s="138" t="s">
        <v>1366</v>
      </c>
      <c r="E4123" s="138" t="s">
        <v>1206</v>
      </c>
      <c r="F4123" s="138"/>
      <c r="G4123" s="138"/>
      <c r="H4123" s="138"/>
      <c r="I4123" s="138" t="s">
        <v>195</v>
      </c>
      <c r="J4123" s="138">
        <v>2050</v>
      </c>
      <c r="K4123" s="139">
        <v>25</v>
      </c>
    </row>
    <row r="4124" spans="1:11" x14ac:dyDescent="0.25">
      <c r="A4124" s="138" t="s">
        <v>1699</v>
      </c>
      <c r="B4124" s="138" t="s">
        <v>1700</v>
      </c>
      <c r="C4124" s="138" t="s">
        <v>234</v>
      </c>
      <c r="D4124" s="138" t="s">
        <v>1705</v>
      </c>
      <c r="E4124" s="138" t="s">
        <v>1470</v>
      </c>
      <c r="F4124" s="138"/>
      <c r="G4124" s="138" t="s">
        <v>381</v>
      </c>
      <c r="H4124" s="138">
        <v>18</v>
      </c>
      <c r="I4124" s="138" t="s">
        <v>990</v>
      </c>
      <c r="J4124" s="138">
        <v>2020</v>
      </c>
      <c r="K4124" s="139">
        <v>0.9</v>
      </c>
    </row>
    <row r="4125" spans="1:11" x14ac:dyDescent="0.25">
      <c r="A4125" s="138" t="s">
        <v>1699</v>
      </c>
      <c r="B4125" s="138" t="s">
        <v>1700</v>
      </c>
      <c r="C4125" s="138" t="s">
        <v>234</v>
      </c>
      <c r="D4125" s="138" t="s">
        <v>1705</v>
      </c>
      <c r="E4125" s="138" t="s">
        <v>1470</v>
      </c>
      <c r="F4125" s="138"/>
      <c r="G4125" s="138" t="s">
        <v>381</v>
      </c>
      <c r="H4125" s="138">
        <v>18</v>
      </c>
      <c r="I4125" s="138" t="s">
        <v>990</v>
      </c>
      <c r="J4125" s="138">
        <v>2050</v>
      </c>
      <c r="K4125" s="139">
        <v>0.9</v>
      </c>
    </row>
    <row r="4126" spans="1:11" x14ac:dyDescent="0.25">
      <c r="A4126" s="138" t="s">
        <v>1699</v>
      </c>
      <c r="B4126" s="138" t="s">
        <v>1700</v>
      </c>
      <c r="C4126" s="138" t="s">
        <v>234</v>
      </c>
      <c r="D4126" s="138" t="s">
        <v>1705</v>
      </c>
      <c r="E4126" s="138" t="s">
        <v>1470</v>
      </c>
      <c r="F4126" s="138"/>
      <c r="G4126" s="138" t="s">
        <v>381</v>
      </c>
      <c r="H4126" s="138">
        <v>18</v>
      </c>
      <c r="I4126" s="138" t="s">
        <v>991</v>
      </c>
      <c r="J4126" s="138">
        <v>2020</v>
      </c>
      <c r="K4126" s="139">
        <v>1.1000000000000001</v>
      </c>
    </row>
    <row r="4127" spans="1:11" x14ac:dyDescent="0.25">
      <c r="A4127" s="138" t="s">
        <v>1699</v>
      </c>
      <c r="B4127" s="138" t="s">
        <v>1700</v>
      </c>
      <c r="C4127" s="138" t="s">
        <v>234</v>
      </c>
      <c r="D4127" s="138" t="s">
        <v>1705</v>
      </c>
      <c r="E4127" s="138" t="s">
        <v>1470</v>
      </c>
      <c r="F4127" s="138"/>
      <c r="G4127" s="138" t="s">
        <v>381</v>
      </c>
      <c r="H4127" s="138">
        <v>18</v>
      </c>
      <c r="I4127" s="138" t="s">
        <v>991</v>
      </c>
      <c r="J4127" s="138">
        <v>2050</v>
      </c>
      <c r="K4127" s="139">
        <v>1.1000000000000001</v>
      </c>
    </row>
    <row r="4128" spans="1:11" x14ac:dyDescent="0.25">
      <c r="A4128" s="138" t="s">
        <v>1699</v>
      </c>
      <c r="B4128" s="138" t="s">
        <v>1700</v>
      </c>
      <c r="C4128" s="138" t="s">
        <v>234</v>
      </c>
      <c r="D4128" s="138" t="s">
        <v>1705</v>
      </c>
      <c r="E4128" s="138" t="s">
        <v>1470</v>
      </c>
      <c r="F4128" s="138"/>
      <c r="G4128" s="138" t="s">
        <v>381</v>
      </c>
      <c r="H4128" s="138">
        <v>18</v>
      </c>
      <c r="I4128" s="138" t="s">
        <v>195</v>
      </c>
      <c r="J4128" s="138">
        <v>2020</v>
      </c>
      <c r="K4128" s="139">
        <v>26.5</v>
      </c>
    </row>
    <row r="4129" spans="1:11" x14ac:dyDescent="0.25">
      <c r="A4129" s="138" t="s">
        <v>1699</v>
      </c>
      <c r="B4129" s="138" t="s">
        <v>1700</v>
      </c>
      <c r="C4129" s="138" t="s">
        <v>234</v>
      </c>
      <c r="D4129" s="138" t="s">
        <v>1705</v>
      </c>
      <c r="E4129" s="138" t="s">
        <v>1470</v>
      </c>
      <c r="F4129" s="138"/>
      <c r="G4129" s="138" t="s">
        <v>381</v>
      </c>
      <c r="H4129" s="138">
        <v>18</v>
      </c>
      <c r="I4129" s="138" t="s">
        <v>195</v>
      </c>
      <c r="J4129" s="138">
        <v>2030</v>
      </c>
      <c r="K4129" s="139">
        <v>15.9</v>
      </c>
    </row>
    <row r="4130" spans="1:11" x14ac:dyDescent="0.25">
      <c r="A4130" s="138" t="s">
        <v>1699</v>
      </c>
      <c r="B4130" s="138" t="s">
        <v>1700</v>
      </c>
      <c r="C4130" s="138" t="s">
        <v>234</v>
      </c>
      <c r="D4130" s="138" t="s">
        <v>1705</v>
      </c>
      <c r="E4130" s="138" t="s">
        <v>1470</v>
      </c>
      <c r="F4130" s="138"/>
      <c r="G4130" s="138" t="s">
        <v>381</v>
      </c>
      <c r="H4130" s="138">
        <v>18</v>
      </c>
      <c r="I4130" s="138" t="s">
        <v>195</v>
      </c>
      <c r="J4130" s="138">
        <v>2040</v>
      </c>
      <c r="K4130" s="139">
        <v>10.6</v>
      </c>
    </row>
    <row r="4131" spans="1:11" x14ac:dyDescent="0.25">
      <c r="A4131" s="138" t="s">
        <v>1699</v>
      </c>
      <c r="B4131" s="138" t="s">
        <v>1700</v>
      </c>
      <c r="C4131" s="138" t="s">
        <v>234</v>
      </c>
      <c r="D4131" s="138" t="s">
        <v>1705</v>
      </c>
      <c r="E4131" s="138" t="s">
        <v>1470</v>
      </c>
      <c r="F4131" s="138"/>
      <c r="G4131" s="138" t="s">
        <v>381</v>
      </c>
      <c r="H4131" s="138">
        <v>18</v>
      </c>
      <c r="I4131" s="138" t="s">
        <v>195</v>
      </c>
      <c r="J4131" s="138">
        <v>2050</v>
      </c>
      <c r="K4131" s="139">
        <v>5.3</v>
      </c>
    </row>
    <row r="4132" spans="1:11" x14ac:dyDescent="0.25">
      <c r="A4132" s="138" t="s">
        <v>1699</v>
      </c>
      <c r="B4132" s="138" t="s">
        <v>1700</v>
      </c>
      <c r="C4132" s="138" t="s">
        <v>234</v>
      </c>
      <c r="D4132" s="138" t="s">
        <v>1706</v>
      </c>
      <c r="E4132" s="138" t="s">
        <v>1707</v>
      </c>
      <c r="F4132" s="138"/>
      <c r="G4132" s="138" t="s">
        <v>369</v>
      </c>
      <c r="H4132" s="138" t="s">
        <v>1692</v>
      </c>
      <c r="I4132" s="138" t="s">
        <v>990</v>
      </c>
      <c r="J4132" s="138">
        <v>2020</v>
      </c>
      <c r="K4132" s="139">
        <v>0.75</v>
      </c>
    </row>
    <row r="4133" spans="1:11" x14ac:dyDescent="0.25">
      <c r="A4133" s="138" t="s">
        <v>1699</v>
      </c>
      <c r="B4133" s="138" t="s">
        <v>1700</v>
      </c>
      <c r="C4133" s="138" t="s">
        <v>234</v>
      </c>
      <c r="D4133" s="138" t="s">
        <v>1706</v>
      </c>
      <c r="E4133" s="138" t="s">
        <v>1707</v>
      </c>
      <c r="F4133" s="138"/>
      <c r="G4133" s="138" t="s">
        <v>369</v>
      </c>
      <c r="H4133" s="138" t="s">
        <v>1692</v>
      </c>
      <c r="I4133" s="138" t="s">
        <v>990</v>
      </c>
      <c r="J4133" s="138">
        <v>2050</v>
      </c>
      <c r="K4133" s="139">
        <v>0.75</v>
      </c>
    </row>
    <row r="4134" spans="1:11" x14ac:dyDescent="0.25">
      <c r="A4134" s="138" t="s">
        <v>1699</v>
      </c>
      <c r="B4134" s="138" t="s">
        <v>1700</v>
      </c>
      <c r="C4134" s="138" t="s">
        <v>234</v>
      </c>
      <c r="D4134" s="138" t="s">
        <v>1706</v>
      </c>
      <c r="E4134" s="138" t="s">
        <v>1707</v>
      </c>
      <c r="F4134" s="138"/>
      <c r="G4134" s="138" t="s">
        <v>369</v>
      </c>
      <c r="H4134" s="138" t="s">
        <v>1692</v>
      </c>
      <c r="I4134" s="138" t="s">
        <v>991</v>
      </c>
      <c r="J4134" s="138">
        <v>2020</v>
      </c>
      <c r="K4134" s="139">
        <v>1.5</v>
      </c>
    </row>
    <row r="4135" spans="1:11" x14ac:dyDescent="0.25">
      <c r="A4135" s="138" t="s">
        <v>1699</v>
      </c>
      <c r="B4135" s="138" t="s">
        <v>1700</v>
      </c>
      <c r="C4135" s="138" t="s">
        <v>234</v>
      </c>
      <c r="D4135" s="138" t="s">
        <v>1706</v>
      </c>
      <c r="E4135" s="138" t="s">
        <v>1707</v>
      </c>
      <c r="F4135" s="138"/>
      <c r="G4135" s="138" t="s">
        <v>369</v>
      </c>
      <c r="H4135" s="138" t="s">
        <v>1692</v>
      </c>
      <c r="I4135" s="138" t="s">
        <v>991</v>
      </c>
      <c r="J4135" s="138">
        <v>2050</v>
      </c>
      <c r="K4135" s="139">
        <v>1.25</v>
      </c>
    </row>
    <row r="4136" spans="1:11" x14ac:dyDescent="0.25">
      <c r="A4136" s="138" t="s">
        <v>1699</v>
      </c>
      <c r="B4136" s="138" t="s">
        <v>1700</v>
      </c>
      <c r="C4136" s="138" t="s">
        <v>234</v>
      </c>
      <c r="D4136" s="138" t="s">
        <v>1706</v>
      </c>
      <c r="E4136" s="138" t="s">
        <v>1707</v>
      </c>
      <c r="F4136" s="138"/>
      <c r="G4136" s="138" t="s">
        <v>369</v>
      </c>
      <c r="H4136" s="138" t="s">
        <v>1692</v>
      </c>
      <c r="I4136" s="138" t="s">
        <v>195</v>
      </c>
      <c r="J4136" s="138">
        <v>2020</v>
      </c>
      <c r="K4136" s="139">
        <v>3.2</v>
      </c>
    </row>
    <row r="4137" spans="1:11" x14ac:dyDescent="0.25">
      <c r="A4137" s="138" t="s">
        <v>1699</v>
      </c>
      <c r="B4137" s="138" t="s">
        <v>1700</v>
      </c>
      <c r="C4137" s="138" t="s">
        <v>234</v>
      </c>
      <c r="D4137" s="138" t="s">
        <v>1706</v>
      </c>
      <c r="E4137" s="138" t="s">
        <v>1707</v>
      </c>
      <c r="F4137" s="138"/>
      <c r="G4137" s="138" t="s">
        <v>369</v>
      </c>
      <c r="H4137" s="138" t="s">
        <v>1692</v>
      </c>
      <c r="I4137" s="138" t="s">
        <v>195</v>
      </c>
      <c r="J4137" s="138">
        <v>2030</v>
      </c>
      <c r="K4137" s="139">
        <v>2.5</v>
      </c>
    </row>
    <row r="4138" spans="1:11" x14ac:dyDescent="0.25">
      <c r="A4138" s="138" t="s">
        <v>1699</v>
      </c>
      <c r="B4138" s="138" t="s">
        <v>1700</v>
      </c>
      <c r="C4138" s="138" t="s">
        <v>234</v>
      </c>
      <c r="D4138" s="138" t="s">
        <v>1706</v>
      </c>
      <c r="E4138" s="138" t="s">
        <v>1707</v>
      </c>
      <c r="F4138" s="138"/>
      <c r="G4138" s="138" t="s">
        <v>369</v>
      </c>
      <c r="H4138" s="138" t="s">
        <v>1692</v>
      </c>
      <c r="I4138" s="138" t="s">
        <v>195</v>
      </c>
      <c r="J4138" s="138">
        <v>2040</v>
      </c>
      <c r="K4138" s="139">
        <v>1.9</v>
      </c>
    </row>
    <row r="4139" spans="1:11" x14ac:dyDescent="0.25">
      <c r="A4139" s="138" t="s">
        <v>1699</v>
      </c>
      <c r="B4139" s="138" t="s">
        <v>1700</v>
      </c>
      <c r="C4139" s="138" t="s">
        <v>234</v>
      </c>
      <c r="D4139" s="138" t="s">
        <v>1706</v>
      </c>
      <c r="E4139" s="138" t="s">
        <v>1707</v>
      </c>
      <c r="F4139" s="138"/>
      <c r="G4139" s="138" t="s">
        <v>369</v>
      </c>
      <c r="H4139" s="138" t="s">
        <v>1692</v>
      </c>
      <c r="I4139" s="138" t="s">
        <v>195</v>
      </c>
      <c r="J4139" s="138">
        <v>2050</v>
      </c>
      <c r="K4139" s="139">
        <v>1.6</v>
      </c>
    </row>
    <row r="4140" spans="1:11" x14ac:dyDescent="0.25">
      <c r="A4140" s="138" t="s">
        <v>1699</v>
      </c>
      <c r="B4140" s="138" t="s">
        <v>1700</v>
      </c>
      <c r="C4140" s="138" t="s">
        <v>234</v>
      </c>
      <c r="D4140" s="138" t="s">
        <v>1708</v>
      </c>
      <c r="E4140" s="138" t="s">
        <v>1470</v>
      </c>
      <c r="F4140" s="138"/>
      <c r="G4140" s="138"/>
      <c r="H4140" s="138"/>
      <c r="I4140" s="138" t="s">
        <v>195</v>
      </c>
      <c r="J4140" s="138">
        <v>2020</v>
      </c>
      <c r="K4140" s="139">
        <v>0</v>
      </c>
    </row>
    <row r="4141" spans="1:11" x14ac:dyDescent="0.25">
      <c r="A4141" s="138" t="s">
        <v>1699</v>
      </c>
      <c r="B4141" s="138" t="s">
        <v>1700</v>
      </c>
      <c r="C4141" s="138" t="s">
        <v>234</v>
      </c>
      <c r="D4141" s="138" t="s">
        <v>1708</v>
      </c>
      <c r="E4141" s="138" t="s">
        <v>1470</v>
      </c>
      <c r="F4141" s="138"/>
      <c r="G4141" s="138"/>
      <c r="H4141" s="138"/>
      <c r="I4141" s="138" t="s">
        <v>195</v>
      </c>
      <c r="J4141" s="138">
        <v>2030</v>
      </c>
      <c r="K4141" s="139">
        <v>0</v>
      </c>
    </row>
    <row r="4142" spans="1:11" x14ac:dyDescent="0.25">
      <c r="A4142" s="138" t="s">
        <v>1699</v>
      </c>
      <c r="B4142" s="138" t="s">
        <v>1700</v>
      </c>
      <c r="C4142" s="138" t="s">
        <v>234</v>
      </c>
      <c r="D4142" s="138" t="s">
        <v>1708</v>
      </c>
      <c r="E4142" s="138" t="s">
        <v>1470</v>
      </c>
      <c r="F4142" s="138"/>
      <c r="G4142" s="138"/>
      <c r="H4142" s="138"/>
      <c r="I4142" s="138" t="s">
        <v>195</v>
      </c>
      <c r="J4142" s="138">
        <v>2040</v>
      </c>
      <c r="K4142" s="139">
        <v>0</v>
      </c>
    </row>
    <row r="4143" spans="1:11" x14ac:dyDescent="0.25">
      <c r="A4143" s="138" t="s">
        <v>1699</v>
      </c>
      <c r="B4143" s="138" t="s">
        <v>1700</v>
      </c>
      <c r="C4143" s="138" t="s">
        <v>234</v>
      </c>
      <c r="D4143" s="138" t="s">
        <v>1708</v>
      </c>
      <c r="E4143" s="138" t="s">
        <v>1470</v>
      </c>
      <c r="F4143" s="138"/>
      <c r="G4143" s="138"/>
      <c r="H4143" s="138"/>
      <c r="I4143" s="138" t="s">
        <v>195</v>
      </c>
      <c r="J4143" s="138">
        <v>2050</v>
      </c>
      <c r="K4143" s="139">
        <v>0</v>
      </c>
    </row>
    <row r="4144" spans="1:11" x14ac:dyDescent="0.25">
      <c r="A4144" s="138" t="s">
        <v>1699</v>
      </c>
      <c r="B4144" s="138" t="s">
        <v>1700</v>
      </c>
      <c r="C4144" s="138" t="s">
        <v>234</v>
      </c>
      <c r="D4144" s="138" t="s">
        <v>1709</v>
      </c>
      <c r="E4144" s="138" t="s">
        <v>1690</v>
      </c>
      <c r="F4144" s="138"/>
      <c r="G4144" s="138" t="s">
        <v>428</v>
      </c>
      <c r="H4144" s="138">
        <v>26</v>
      </c>
      <c r="I4144" s="138" t="s">
        <v>990</v>
      </c>
      <c r="J4144" s="138">
        <v>2020</v>
      </c>
      <c r="K4144" s="139">
        <v>0.9</v>
      </c>
    </row>
    <row r="4145" spans="1:11" x14ac:dyDescent="0.25">
      <c r="A4145" s="138" t="s">
        <v>1699</v>
      </c>
      <c r="B4145" s="138" t="s">
        <v>1700</v>
      </c>
      <c r="C4145" s="138" t="s">
        <v>234</v>
      </c>
      <c r="D4145" s="138" t="s">
        <v>1709</v>
      </c>
      <c r="E4145" s="138" t="s">
        <v>1690</v>
      </c>
      <c r="F4145" s="138"/>
      <c r="G4145" s="138" t="s">
        <v>428</v>
      </c>
      <c r="H4145" s="138">
        <v>26</v>
      </c>
      <c r="I4145" s="138" t="s">
        <v>990</v>
      </c>
      <c r="J4145" s="138">
        <v>2050</v>
      </c>
      <c r="K4145" s="139">
        <v>0.9</v>
      </c>
    </row>
    <row r="4146" spans="1:11" x14ac:dyDescent="0.25">
      <c r="A4146" s="138" t="s">
        <v>1699</v>
      </c>
      <c r="B4146" s="138" t="s">
        <v>1700</v>
      </c>
      <c r="C4146" s="138" t="s">
        <v>234</v>
      </c>
      <c r="D4146" s="138" t="s">
        <v>1709</v>
      </c>
      <c r="E4146" s="138" t="s">
        <v>1690</v>
      </c>
      <c r="F4146" s="138"/>
      <c r="G4146" s="138" t="s">
        <v>428</v>
      </c>
      <c r="H4146" s="138">
        <v>26</v>
      </c>
      <c r="I4146" s="138" t="s">
        <v>991</v>
      </c>
      <c r="J4146" s="138">
        <v>2020</v>
      </c>
      <c r="K4146" s="139">
        <v>1.1000000000000001</v>
      </c>
    </row>
    <row r="4147" spans="1:11" x14ac:dyDescent="0.25">
      <c r="A4147" s="138" t="s">
        <v>1699</v>
      </c>
      <c r="B4147" s="138" t="s">
        <v>1700</v>
      </c>
      <c r="C4147" s="138" t="s">
        <v>234</v>
      </c>
      <c r="D4147" s="138" t="s">
        <v>1709</v>
      </c>
      <c r="E4147" s="138" t="s">
        <v>1690</v>
      </c>
      <c r="F4147" s="138"/>
      <c r="G4147" s="138" t="s">
        <v>428</v>
      </c>
      <c r="H4147" s="138">
        <v>26</v>
      </c>
      <c r="I4147" s="138" t="s">
        <v>991</v>
      </c>
      <c r="J4147" s="138">
        <v>2050</v>
      </c>
      <c r="K4147" s="139">
        <v>1.1000000000000001</v>
      </c>
    </row>
    <row r="4148" spans="1:11" x14ac:dyDescent="0.25">
      <c r="A4148" s="138" t="s">
        <v>1699</v>
      </c>
      <c r="B4148" s="138" t="s">
        <v>1700</v>
      </c>
      <c r="C4148" s="138" t="s">
        <v>234</v>
      </c>
      <c r="D4148" s="138" t="s">
        <v>1709</v>
      </c>
      <c r="E4148" s="138" t="s">
        <v>1690</v>
      </c>
      <c r="F4148" s="138"/>
      <c r="G4148" s="138" t="s">
        <v>428</v>
      </c>
      <c r="H4148" s="138">
        <v>26</v>
      </c>
      <c r="I4148" s="138" t="s">
        <v>195</v>
      </c>
      <c r="J4148" s="138">
        <v>2020</v>
      </c>
      <c r="K4148" s="139">
        <v>8.5</v>
      </c>
    </row>
    <row r="4149" spans="1:11" x14ac:dyDescent="0.25">
      <c r="A4149" s="138" t="s">
        <v>1699</v>
      </c>
      <c r="B4149" s="138" t="s">
        <v>1700</v>
      </c>
      <c r="C4149" s="138" t="s">
        <v>234</v>
      </c>
      <c r="D4149" s="138" t="s">
        <v>1709</v>
      </c>
      <c r="E4149" s="138" t="s">
        <v>1690</v>
      </c>
      <c r="F4149" s="138"/>
      <c r="G4149" s="138" t="s">
        <v>428</v>
      </c>
      <c r="H4149" s="138">
        <v>26</v>
      </c>
      <c r="I4149" s="138" t="s">
        <v>195</v>
      </c>
      <c r="J4149" s="138">
        <v>2030</v>
      </c>
      <c r="K4149" s="139">
        <v>5.3</v>
      </c>
    </row>
    <row r="4150" spans="1:11" x14ac:dyDescent="0.25">
      <c r="A4150" s="138" t="s">
        <v>1699</v>
      </c>
      <c r="B4150" s="138" t="s">
        <v>1700</v>
      </c>
      <c r="C4150" s="138" t="s">
        <v>234</v>
      </c>
      <c r="D4150" s="138" t="s">
        <v>1709</v>
      </c>
      <c r="E4150" s="138" t="s">
        <v>1690</v>
      </c>
      <c r="F4150" s="138"/>
      <c r="G4150" s="138" t="s">
        <v>428</v>
      </c>
      <c r="H4150" s="138">
        <v>26</v>
      </c>
      <c r="I4150" s="138" t="s">
        <v>195</v>
      </c>
      <c r="J4150" s="138">
        <v>2040</v>
      </c>
      <c r="K4150" s="139">
        <v>3.2</v>
      </c>
    </row>
    <row r="4151" spans="1:11" x14ac:dyDescent="0.25">
      <c r="A4151" s="138" t="s">
        <v>1699</v>
      </c>
      <c r="B4151" s="138" t="s">
        <v>1700</v>
      </c>
      <c r="C4151" s="138" t="s">
        <v>234</v>
      </c>
      <c r="D4151" s="138" t="s">
        <v>1709</v>
      </c>
      <c r="E4151" s="138" t="s">
        <v>1690</v>
      </c>
      <c r="F4151" s="138"/>
      <c r="G4151" s="138" t="s">
        <v>428</v>
      </c>
      <c r="H4151" s="138">
        <v>26</v>
      </c>
      <c r="I4151" s="138" t="s">
        <v>195</v>
      </c>
      <c r="J4151" s="138">
        <v>2050</v>
      </c>
      <c r="K4151" s="139">
        <v>2.1</v>
      </c>
    </row>
    <row r="4152" spans="1:11" x14ac:dyDescent="0.25">
      <c r="A4152" s="138" t="s">
        <v>1699</v>
      </c>
      <c r="B4152" s="138" t="s">
        <v>1700</v>
      </c>
      <c r="C4152" s="138" t="s">
        <v>1377</v>
      </c>
      <c r="D4152" s="138" t="s">
        <v>1365</v>
      </c>
      <c r="E4152" s="138" t="s">
        <v>1206</v>
      </c>
      <c r="F4152" s="138"/>
      <c r="G4152" s="138" t="s">
        <v>380</v>
      </c>
      <c r="H4152" s="138"/>
      <c r="I4152" s="138" t="s">
        <v>195</v>
      </c>
      <c r="J4152" s="138">
        <v>2020</v>
      </c>
      <c r="K4152" s="139">
        <v>75</v>
      </c>
    </row>
    <row r="4153" spans="1:11" x14ac:dyDescent="0.25">
      <c r="A4153" s="138" t="s">
        <v>1699</v>
      </c>
      <c r="B4153" s="138" t="s">
        <v>1700</v>
      </c>
      <c r="C4153" s="138" t="s">
        <v>1377</v>
      </c>
      <c r="D4153" s="138" t="s">
        <v>1365</v>
      </c>
      <c r="E4153" s="138" t="s">
        <v>1206</v>
      </c>
      <c r="F4153" s="138"/>
      <c r="G4153" s="138" t="s">
        <v>380</v>
      </c>
      <c r="H4153" s="138"/>
      <c r="I4153" s="138" t="s">
        <v>195</v>
      </c>
      <c r="J4153" s="138">
        <v>2030</v>
      </c>
      <c r="K4153" s="139">
        <v>75</v>
      </c>
    </row>
    <row r="4154" spans="1:11" x14ac:dyDescent="0.25">
      <c r="A4154" s="138" t="s">
        <v>1699</v>
      </c>
      <c r="B4154" s="138" t="s">
        <v>1700</v>
      </c>
      <c r="C4154" s="138" t="s">
        <v>1377</v>
      </c>
      <c r="D4154" s="138" t="s">
        <v>1365</v>
      </c>
      <c r="E4154" s="138" t="s">
        <v>1206</v>
      </c>
      <c r="F4154" s="138"/>
      <c r="G4154" s="138" t="s">
        <v>380</v>
      </c>
      <c r="H4154" s="138"/>
      <c r="I4154" s="138" t="s">
        <v>195</v>
      </c>
      <c r="J4154" s="138">
        <v>2040</v>
      </c>
      <c r="K4154" s="139">
        <v>75</v>
      </c>
    </row>
    <row r="4155" spans="1:11" x14ac:dyDescent="0.25">
      <c r="A4155" s="138" t="s">
        <v>1699</v>
      </c>
      <c r="B4155" s="138" t="s">
        <v>1700</v>
      </c>
      <c r="C4155" s="138" t="s">
        <v>1377</v>
      </c>
      <c r="D4155" s="138" t="s">
        <v>1365</v>
      </c>
      <c r="E4155" s="138" t="s">
        <v>1206</v>
      </c>
      <c r="F4155" s="138"/>
      <c r="G4155" s="138" t="s">
        <v>380</v>
      </c>
      <c r="H4155" s="138"/>
      <c r="I4155" s="138" t="s">
        <v>195</v>
      </c>
      <c r="J4155" s="138">
        <v>2050</v>
      </c>
      <c r="K4155" s="139">
        <v>75</v>
      </c>
    </row>
    <row r="4156" spans="1:11" x14ac:dyDescent="0.25">
      <c r="A4156" s="138" t="s">
        <v>1699</v>
      </c>
      <c r="B4156" s="138" t="s">
        <v>1700</v>
      </c>
      <c r="C4156" s="138" t="s">
        <v>1377</v>
      </c>
      <c r="D4156" s="138" t="s">
        <v>1366</v>
      </c>
      <c r="E4156" s="138" t="s">
        <v>1206</v>
      </c>
      <c r="F4156" s="138"/>
      <c r="G4156" s="138"/>
      <c r="H4156" s="138"/>
      <c r="I4156" s="138" t="s">
        <v>195</v>
      </c>
      <c r="J4156" s="138">
        <v>2020</v>
      </c>
      <c r="K4156" s="139">
        <v>25</v>
      </c>
    </row>
    <row r="4157" spans="1:11" x14ac:dyDescent="0.25">
      <c r="A4157" s="138" t="s">
        <v>1699</v>
      </c>
      <c r="B4157" s="138" t="s">
        <v>1700</v>
      </c>
      <c r="C4157" s="138" t="s">
        <v>1377</v>
      </c>
      <c r="D4157" s="138" t="s">
        <v>1366</v>
      </c>
      <c r="E4157" s="138" t="s">
        <v>1206</v>
      </c>
      <c r="F4157" s="138"/>
      <c r="G4157" s="138"/>
      <c r="H4157" s="138"/>
      <c r="I4157" s="138" t="s">
        <v>195</v>
      </c>
      <c r="J4157" s="138">
        <v>2030</v>
      </c>
      <c r="K4157" s="139">
        <v>25</v>
      </c>
    </row>
    <row r="4158" spans="1:11" x14ac:dyDescent="0.25">
      <c r="A4158" s="138" t="s">
        <v>1699</v>
      </c>
      <c r="B4158" s="138" t="s">
        <v>1700</v>
      </c>
      <c r="C4158" s="138" t="s">
        <v>1377</v>
      </c>
      <c r="D4158" s="138" t="s">
        <v>1366</v>
      </c>
      <c r="E4158" s="138" t="s">
        <v>1206</v>
      </c>
      <c r="F4158" s="138"/>
      <c r="G4158" s="138"/>
      <c r="H4158" s="138"/>
      <c r="I4158" s="138" t="s">
        <v>195</v>
      </c>
      <c r="J4158" s="138">
        <v>2040</v>
      </c>
      <c r="K4158" s="139">
        <v>25</v>
      </c>
    </row>
    <row r="4159" spans="1:11" x14ac:dyDescent="0.25">
      <c r="A4159" s="138" t="s">
        <v>1699</v>
      </c>
      <c r="B4159" s="138" t="s">
        <v>1700</v>
      </c>
      <c r="C4159" s="138" t="s">
        <v>1377</v>
      </c>
      <c r="D4159" s="138" t="s">
        <v>1366</v>
      </c>
      <c r="E4159" s="138" t="s">
        <v>1206</v>
      </c>
      <c r="F4159" s="138"/>
      <c r="G4159" s="138"/>
      <c r="H4159" s="138"/>
      <c r="I4159" s="138" t="s">
        <v>195</v>
      </c>
      <c r="J4159" s="138">
        <v>2050</v>
      </c>
      <c r="K4159" s="139">
        <v>25</v>
      </c>
    </row>
    <row r="4160" spans="1:11" x14ac:dyDescent="0.25">
      <c r="A4160" s="138" t="s">
        <v>1699</v>
      </c>
      <c r="B4160" s="138" t="s">
        <v>1700</v>
      </c>
      <c r="C4160" s="138" t="s">
        <v>1377</v>
      </c>
      <c r="D4160" s="138" t="s">
        <v>1695</v>
      </c>
      <c r="E4160" s="138" t="s">
        <v>1651</v>
      </c>
      <c r="F4160" s="138"/>
      <c r="G4160" s="138" t="s">
        <v>381</v>
      </c>
      <c r="H4160" s="138">
        <v>18</v>
      </c>
      <c r="I4160" s="138" t="s">
        <v>990</v>
      </c>
      <c r="J4160" s="138">
        <v>2020</v>
      </c>
      <c r="K4160" s="139">
        <v>0.9</v>
      </c>
    </row>
    <row r="4161" spans="1:11" x14ac:dyDescent="0.25">
      <c r="A4161" s="138" t="s">
        <v>1699</v>
      </c>
      <c r="B4161" s="138" t="s">
        <v>1700</v>
      </c>
      <c r="C4161" s="138" t="s">
        <v>1377</v>
      </c>
      <c r="D4161" s="138" t="s">
        <v>1695</v>
      </c>
      <c r="E4161" s="138" t="s">
        <v>1651</v>
      </c>
      <c r="F4161" s="138"/>
      <c r="G4161" s="138" t="s">
        <v>381</v>
      </c>
      <c r="H4161" s="138">
        <v>18</v>
      </c>
      <c r="I4161" s="138" t="s">
        <v>990</v>
      </c>
      <c r="J4161" s="138">
        <v>2050</v>
      </c>
      <c r="K4161" s="139">
        <v>0.9</v>
      </c>
    </row>
    <row r="4162" spans="1:11" x14ac:dyDescent="0.25">
      <c r="A4162" s="138" t="s">
        <v>1699</v>
      </c>
      <c r="B4162" s="138" t="s">
        <v>1700</v>
      </c>
      <c r="C4162" s="138" t="s">
        <v>1377</v>
      </c>
      <c r="D4162" s="138" t="s">
        <v>1695</v>
      </c>
      <c r="E4162" s="138" t="s">
        <v>1651</v>
      </c>
      <c r="F4162" s="138"/>
      <c r="G4162" s="138" t="s">
        <v>381</v>
      </c>
      <c r="H4162" s="138">
        <v>18</v>
      </c>
      <c r="I4162" s="138" t="s">
        <v>991</v>
      </c>
      <c r="J4162" s="138">
        <v>2020</v>
      </c>
      <c r="K4162" s="139">
        <v>1.1000000000000001</v>
      </c>
    </row>
    <row r="4163" spans="1:11" x14ac:dyDescent="0.25">
      <c r="A4163" s="138" t="s">
        <v>1699</v>
      </c>
      <c r="B4163" s="138" t="s">
        <v>1700</v>
      </c>
      <c r="C4163" s="138" t="s">
        <v>1377</v>
      </c>
      <c r="D4163" s="138" t="s">
        <v>1695</v>
      </c>
      <c r="E4163" s="138" t="s">
        <v>1651</v>
      </c>
      <c r="F4163" s="138"/>
      <c r="G4163" s="138" t="s">
        <v>381</v>
      </c>
      <c r="H4163" s="138">
        <v>18</v>
      </c>
      <c r="I4163" s="138" t="s">
        <v>991</v>
      </c>
      <c r="J4163" s="138">
        <v>2050</v>
      </c>
      <c r="K4163" s="139">
        <v>1.1000000000000001</v>
      </c>
    </row>
    <row r="4164" spans="1:11" x14ac:dyDescent="0.25">
      <c r="A4164" s="138" t="s">
        <v>1699</v>
      </c>
      <c r="B4164" s="138" t="s">
        <v>1700</v>
      </c>
      <c r="C4164" s="138" t="s">
        <v>1377</v>
      </c>
      <c r="D4164" s="138" t="s">
        <v>1695</v>
      </c>
      <c r="E4164" s="138" t="s">
        <v>1651</v>
      </c>
      <c r="F4164" s="138"/>
      <c r="G4164" s="138" t="s">
        <v>381</v>
      </c>
      <c r="H4164" s="138">
        <v>18</v>
      </c>
      <c r="I4164" s="138" t="s">
        <v>195</v>
      </c>
      <c r="J4164" s="138">
        <v>2020</v>
      </c>
      <c r="K4164" s="139">
        <v>0.25</v>
      </c>
    </row>
    <row r="4165" spans="1:11" x14ac:dyDescent="0.25">
      <c r="A4165" s="138" t="s">
        <v>1699</v>
      </c>
      <c r="B4165" s="138" t="s">
        <v>1700</v>
      </c>
      <c r="C4165" s="138" t="s">
        <v>1377</v>
      </c>
      <c r="D4165" s="138" t="s">
        <v>1695</v>
      </c>
      <c r="E4165" s="138" t="s">
        <v>1651</v>
      </c>
      <c r="F4165" s="138"/>
      <c r="G4165" s="138" t="s">
        <v>381</v>
      </c>
      <c r="H4165" s="138">
        <v>18</v>
      </c>
      <c r="I4165" s="138" t="s">
        <v>195</v>
      </c>
      <c r="J4165" s="138">
        <v>2030</v>
      </c>
      <c r="K4165" s="139">
        <v>0.15</v>
      </c>
    </row>
    <row r="4166" spans="1:11" x14ac:dyDescent="0.25">
      <c r="A4166" s="138" t="s">
        <v>1699</v>
      </c>
      <c r="B4166" s="138" t="s">
        <v>1700</v>
      </c>
      <c r="C4166" s="138" t="s">
        <v>1377</v>
      </c>
      <c r="D4166" s="138" t="s">
        <v>1695</v>
      </c>
      <c r="E4166" s="138" t="s">
        <v>1651</v>
      </c>
      <c r="F4166" s="138"/>
      <c r="G4166" s="138" t="s">
        <v>381</v>
      </c>
      <c r="H4166" s="138">
        <v>18</v>
      </c>
      <c r="I4166" s="138" t="s">
        <v>195</v>
      </c>
      <c r="J4166" s="138">
        <v>2040</v>
      </c>
      <c r="K4166" s="139">
        <v>0.1</v>
      </c>
    </row>
    <row r="4167" spans="1:11" x14ac:dyDescent="0.25">
      <c r="A4167" s="138" t="s">
        <v>1699</v>
      </c>
      <c r="B4167" s="138" t="s">
        <v>1700</v>
      </c>
      <c r="C4167" s="138" t="s">
        <v>1377</v>
      </c>
      <c r="D4167" s="138" t="s">
        <v>1695</v>
      </c>
      <c r="E4167" s="138" t="s">
        <v>1651</v>
      </c>
      <c r="F4167" s="138"/>
      <c r="G4167" s="138" t="s">
        <v>381</v>
      </c>
      <c r="H4167" s="138">
        <v>18</v>
      </c>
      <c r="I4167" s="138" t="s">
        <v>195</v>
      </c>
      <c r="J4167" s="138">
        <v>2050</v>
      </c>
      <c r="K4167" s="139">
        <v>0.05</v>
      </c>
    </row>
    <row r="4168" spans="1:11" x14ac:dyDescent="0.25">
      <c r="A4168" s="138" t="s">
        <v>1699</v>
      </c>
      <c r="B4168" s="138" t="s">
        <v>1700</v>
      </c>
      <c r="C4168" s="138" t="s">
        <v>1377</v>
      </c>
      <c r="D4168" s="138" t="s">
        <v>1696</v>
      </c>
      <c r="E4168" s="138" t="s">
        <v>1697</v>
      </c>
      <c r="F4168" s="138"/>
      <c r="G4168" s="138" t="s">
        <v>369</v>
      </c>
      <c r="H4168" s="138" t="s">
        <v>1692</v>
      </c>
      <c r="I4168" s="138" t="s">
        <v>990</v>
      </c>
      <c r="J4168" s="138">
        <v>2020</v>
      </c>
      <c r="K4168" s="139">
        <v>0.75</v>
      </c>
    </row>
    <row r="4169" spans="1:11" x14ac:dyDescent="0.25">
      <c r="A4169" s="138" t="s">
        <v>1699</v>
      </c>
      <c r="B4169" s="138" t="s">
        <v>1700</v>
      </c>
      <c r="C4169" s="138" t="s">
        <v>1377</v>
      </c>
      <c r="D4169" s="138" t="s">
        <v>1696</v>
      </c>
      <c r="E4169" s="138" t="s">
        <v>1697</v>
      </c>
      <c r="F4169" s="138"/>
      <c r="G4169" s="138" t="s">
        <v>369</v>
      </c>
      <c r="H4169" s="138" t="s">
        <v>1692</v>
      </c>
      <c r="I4169" s="138" t="s">
        <v>990</v>
      </c>
      <c r="J4169" s="138">
        <v>2050</v>
      </c>
      <c r="K4169" s="139">
        <v>0.75</v>
      </c>
    </row>
    <row r="4170" spans="1:11" x14ac:dyDescent="0.25">
      <c r="A4170" s="138" t="s">
        <v>1699</v>
      </c>
      <c r="B4170" s="138" t="s">
        <v>1700</v>
      </c>
      <c r="C4170" s="138" t="s">
        <v>1377</v>
      </c>
      <c r="D4170" s="138" t="s">
        <v>1696</v>
      </c>
      <c r="E4170" s="138" t="s">
        <v>1697</v>
      </c>
      <c r="F4170" s="138"/>
      <c r="G4170" s="138" t="s">
        <v>369</v>
      </c>
      <c r="H4170" s="138" t="s">
        <v>1692</v>
      </c>
      <c r="I4170" s="138" t="s">
        <v>991</v>
      </c>
      <c r="J4170" s="138">
        <v>2020</v>
      </c>
      <c r="K4170" s="139">
        <v>1.5</v>
      </c>
    </row>
    <row r="4171" spans="1:11" x14ac:dyDescent="0.25">
      <c r="A4171" s="138" t="s">
        <v>1699</v>
      </c>
      <c r="B4171" s="138" t="s">
        <v>1700</v>
      </c>
      <c r="C4171" s="138" t="s">
        <v>1377</v>
      </c>
      <c r="D4171" s="138" t="s">
        <v>1696</v>
      </c>
      <c r="E4171" s="138" t="s">
        <v>1697</v>
      </c>
      <c r="F4171" s="138"/>
      <c r="G4171" s="138" t="s">
        <v>369</v>
      </c>
      <c r="H4171" s="138" t="s">
        <v>1692</v>
      </c>
      <c r="I4171" s="138" t="s">
        <v>991</v>
      </c>
      <c r="J4171" s="138">
        <v>2050</v>
      </c>
      <c r="K4171" s="139">
        <v>1.25</v>
      </c>
    </row>
    <row r="4172" spans="1:11" x14ac:dyDescent="0.25">
      <c r="A4172" s="138" t="s">
        <v>1699</v>
      </c>
      <c r="B4172" s="138" t="s">
        <v>1700</v>
      </c>
      <c r="C4172" s="138" t="s">
        <v>1377</v>
      </c>
      <c r="D4172" s="138" t="s">
        <v>1696</v>
      </c>
      <c r="E4172" s="138" t="s">
        <v>1697</v>
      </c>
      <c r="F4172" s="138"/>
      <c r="G4172" s="138" t="s">
        <v>369</v>
      </c>
      <c r="H4172" s="138" t="s">
        <v>1692</v>
      </c>
      <c r="I4172" s="138" t="s">
        <v>195</v>
      </c>
      <c r="J4172" s="138">
        <v>2020</v>
      </c>
      <c r="K4172" s="139">
        <v>5</v>
      </c>
    </row>
    <row r="4173" spans="1:11" x14ac:dyDescent="0.25">
      <c r="A4173" s="138" t="s">
        <v>1699</v>
      </c>
      <c r="B4173" s="138" t="s">
        <v>1700</v>
      </c>
      <c r="C4173" s="138" t="s">
        <v>1377</v>
      </c>
      <c r="D4173" s="138" t="s">
        <v>1696</v>
      </c>
      <c r="E4173" s="138" t="s">
        <v>1697</v>
      </c>
      <c r="F4173" s="138"/>
      <c r="G4173" s="138" t="s">
        <v>369</v>
      </c>
      <c r="H4173" s="138" t="s">
        <v>1692</v>
      </c>
      <c r="I4173" s="138" t="s">
        <v>195</v>
      </c>
      <c r="J4173" s="138">
        <v>2030</v>
      </c>
      <c r="K4173" s="139">
        <v>4</v>
      </c>
    </row>
    <row r="4174" spans="1:11" x14ac:dyDescent="0.25">
      <c r="A4174" s="138" t="s">
        <v>1699</v>
      </c>
      <c r="B4174" s="138" t="s">
        <v>1700</v>
      </c>
      <c r="C4174" s="138" t="s">
        <v>1377</v>
      </c>
      <c r="D4174" s="138" t="s">
        <v>1696</v>
      </c>
      <c r="E4174" s="138" t="s">
        <v>1697</v>
      </c>
      <c r="F4174" s="138"/>
      <c r="G4174" s="138" t="s">
        <v>369</v>
      </c>
      <c r="H4174" s="138" t="s">
        <v>1692</v>
      </c>
      <c r="I4174" s="138" t="s">
        <v>195</v>
      </c>
      <c r="J4174" s="138">
        <v>2040</v>
      </c>
      <c r="K4174" s="139">
        <v>3</v>
      </c>
    </row>
    <row r="4175" spans="1:11" x14ac:dyDescent="0.25">
      <c r="A4175" s="138" t="s">
        <v>1699</v>
      </c>
      <c r="B4175" s="138" t="s">
        <v>1700</v>
      </c>
      <c r="C4175" s="138" t="s">
        <v>1377</v>
      </c>
      <c r="D4175" s="138" t="s">
        <v>1696</v>
      </c>
      <c r="E4175" s="138" t="s">
        <v>1697</v>
      </c>
      <c r="F4175" s="138"/>
      <c r="G4175" s="138" t="s">
        <v>369</v>
      </c>
      <c r="H4175" s="138" t="s">
        <v>1692</v>
      </c>
      <c r="I4175" s="138" t="s">
        <v>195</v>
      </c>
      <c r="J4175" s="138">
        <v>2050</v>
      </c>
      <c r="K4175" s="139">
        <v>2.5</v>
      </c>
    </row>
    <row r="4176" spans="1:11" x14ac:dyDescent="0.25">
      <c r="A4176" s="138" t="s">
        <v>1699</v>
      </c>
      <c r="B4176" s="138" t="s">
        <v>1700</v>
      </c>
      <c r="C4176" s="138" t="s">
        <v>1377</v>
      </c>
      <c r="D4176" s="138" t="s">
        <v>1693</v>
      </c>
      <c r="E4176" s="138" t="s">
        <v>1651</v>
      </c>
      <c r="F4176" s="138"/>
      <c r="G4176" s="138"/>
      <c r="H4176" s="138"/>
      <c r="I4176" s="138" t="s">
        <v>195</v>
      </c>
      <c r="J4176" s="138">
        <v>2020</v>
      </c>
      <c r="K4176" s="139">
        <v>0</v>
      </c>
    </row>
    <row r="4177" spans="1:11" x14ac:dyDescent="0.25">
      <c r="A4177" s="138" t="s">
        <v>1699</v>
      </c>
      <c r="B4177" s="138" t="s">
        <v>1700</v>
      </c>
      <c r="C4177" s="138" t="s">
        <v>1377</v>
      </c>
      <c r="D4177" s="138" t="s">
        <v>1693</v>
      </c>
      <c r="E4177" s="138" t="s">
        <v>1651</v>
      </c>
      <c r="F4177" s="138"/>
      <c r="G4177" s="138"/>
      <c r="H4177" s="138"/>
      <c r="I4177" s="138" t="s">
        <v>195</v>
      </c>
      <c r="J4177" s="138">
        <v>2030</v>
      </c>
      <c r="K4177" s="139">
        <v>0</v>
      </c>
    </row>
    <row r="4178" spans="1:11" x14ac:dyDescent="0.25">
      <c r="A4178" s="138" t="s">
        <v>1699</v>
      </c>
      <c r="B4178" s="138" t="s">
        <v>1700</v>
      </c>
      <c r="C4178" s="138" t="s">
        <v>1377</v>
      </c>
      <c r="D4178" s="138" t="s">
        <v>1693</v>
      </c>
      <c r="E4178" s="138" t="s">
        <v>1651</v>
      </c>
      <c r="F4178" s="138"/>
      <c r="G4178" s="138"/>
      <c r="H4178" s="138"/>
      <c r="I4178" s="138" t="s">
        <v>195</v>
      </c>
      <c r="J4178" s="138">
        <v>2040</v>
      </c>
      <c r="K4178" s="139">
        <v>0</v>
      </c>
    </row>
    <row r="4179" spans="1:11" x14ac:dyDescent="0.25">
      <c r="A4179" s="138" t="s">
        <v>1699</v>
      </c>
      <c r="B4179" s="138" t="s">
        <v>1700</v>
      </c>
      <c r="C4179" s="138" t="s">
        <v>1377</v>
      </c>
      <c r="D4179" s="138" t="s">
        <v>1693</v>
      </c>
      <c r="E4179" s="138" t="s">
        <v>1651</v>
      </c>
      <c r="F4179" s="138"/>
      <c r="G4179" s="138"/>
      <c r="H4179" s="138"/>
      <c r="I4179" s="138" t="s">
        <v>195</v>
      </c>
      <c r="J4179" s="138">
        <v>2050</v>
      </c>
      <c r="K4179" s="139">
        <v>0</v>
      </c>
    </row>
    <row r="4180" spans="1:11" x14ac:dyDescent="0.25">
      <c r="A4180" s="138" t="s">
        <v>1699</v>
      </c>
      <c r="B4180" s="138" t="s">
        <v>1700</v>
      </c>
      <c r="C4180" s="138" t="s">
        <v>1377</v>
      </c>
      <c r="D4180" s="138" t="s">
        <v>1698</v>
      </c>
      <c r="E4180" s="138" t="s">
        <v>1651</v>
      </c>
      <c r="F4180" s="138"/>
      <c r="G4180" s="138" t="s">
        <v>428</v>
      </c>
      <c r="H4180" s="138">
        <v>26</v>
      </c>
      <c r="I4180" s="138" t="s">
        <v>990</v>
      </c>
      <c r="J4180" s="138">
        <v>2020</v>
      </c>
      <c r="K4180" s="139">
        <v>0.9</v>
      </c>
    </row>
    <row r="4181" spans="1:11" x14ac:dyDescent="0.25">
      <c r="A4181" s="138" t="s">
        <v>1699</v>
      </c>
      <c r="B4181" s="138" t="s">
        <v>1700</v>
      </c>
      <c r="C4181" s="138" t="s">
        <v>1377</v>
      </c>
      <c r="D4181" s="138" t="s">
        <v>1698</v>
      </c>
      <c r="E4181" s="138" t="s">
        <v>1651</v>
      </c>
      <c r="F4181" s="138"/>
      <c r="G4181" s="138" t="s">
        <v>428</v>
      </c>
      <c r="H4181" s="138">
        <v>26</v>
      </c>
      <c r="I4181" s="138" t="s">
        <v>990</v>
      </c>
      <c r="J4181" s="138">
        <v>2050</v>
      </c>
      <c r="K4181" s="139">
        <v>0.9</v>
      </c>
    </row>
    <row r="4182" spans="1:11" x14ac:dyDescent="0.25">
      <c r="A4182" s="138" t="s">
        <v>1699</v>
      </c>
      <c r="B4182" s="138" t="s">
        <v>1700</v>
      </c>
      <c r="C4182" s="138" t="s">
        <v>1377</v>
      </c>
      <c r="D4182" s="138" t="s">
        <v>1698</v>
      </c>
      <c r="E4182" s="138" t="s">
        <v>1651</v>
      </c>
      <c r="F4182" s="138"/>
      <c r="G4182" s="138" t="s">
        <v>428</v>
      </c>
      <c r="H4182" s="138">
        <v>26</v>
      </c>
      <c r="I4182" s="138" t="s">
        <v>991</v>
      </c>
      <c r="J4182" s="138">
        <v>2020</v>
      </c>
      <c r="K4182" s="139">
        <v>1.1000000000000001</v>
      </c>
    </row>
    <row r="4183" spans="1:11" x14ac:dyDescent="0.25">
      <c r="A4183" s="138" t="s">
        <v>1699</v>
      </c>
      <c r="B4183" s="138" t="s">
        <v>1700</v>
      </c>
      <c r="C4183" s="138" t="s">
        <v>1377</v>
      </c>
      <c r="D4183" s="138" t="s">
        <v>1698</v>
      </c>
      <c r="E4183" s="138" t="s">
        <v>1651</v>
      </c>
      <c r="F4183" s="138"/>
      <c r="G4183" s="138" t="s">
        <v>428</v>
      </c>
      <c r="H4183" s="138">
        <v>26</v>
      </c>
      <c r="I4183" s="138" t="s">
        <v>991</v>
      </c>
      <c r="J4183" s="138">
        <v>2050</v>
      </c>
      <c r="K4183" s="139">
        <v>1.1000000000000001</v>
      </c>
    </row>
    <row r="4184" spans="1:11" x14ac:dyDescent="0.25">
      <c r="A4184" s="138" t="s">
        <v>1699</v>
      </c>
      <c r="B4184" s="138" t="s">
        <v>1700</v>
      </c>
      <c r="C4184" s="138" t="s">
        <v>1377</v>
      </c>
      <c r="D4184" s="138" t="s">
        <v>1698</v>
      </c>
      <c r="E4184" s="138" t="s">
        <v>1651</v>
      </c>
      <c r="F4184" s="138"/>
      <c r="G4184" s="138" t="s">
        <v>428</v>
      </c>
      <c r="H4184" s="138">
        <v>26</v>
      </c>
      <c r="I4184" s="138" t="s">
        <v>195</v>
      </c>
      <c r="J4184" s="138">
        <v>2020</v>
      </c>
      <c r="K4184" s="139">
        <v>0.08</v>
      </c>
    </row>
    <row r="4185" spans="1:11" x14ac:dyDescent="0.25">
      <c r="A4185" s="138" t="s">
        <v>1699</v>
      </c>
      <c r="B4185" s="138" t="s">
        <v>1700</v>
      </c>
      <c r="C4185" s="138" t="s">
        <v>1377</v>
      </c>
      <c r="D4185" s="138" t="s">
        <v>1698</v>
      </c>
      <c r="E4185" s="138" t="s">
        <v>1651</v>
      </c>
      <c r="F4185" s="138"/>
      <c r="G4185" s="138" t="s">
        <v>428</v>
      </c>
      <c r="H4185" s="138">
        <v>26</v>
      </c>
      <c r="I4185" s="138" t="s">
        <v>195</v>
      </c>
      <c r="J4185" s="138">
        <v>2030</v>
      </c>
      <c r="K4185" s="139">
        <v>0.05</v>
      </c>
    </row>
    <row r="4186" spans="1:11" x14ac:dyDescent="0.25">
      <c r="A4186" s="138" t="s">
        <v>1699</v>
      </c>
      <c r="B4186" s="138" t="s">
        <v>1700</v>
      </c>
      <c r="C4186" s="138" t="s">
        <v>1377</v>
      </c>
      <c r="D4186" s="138" t="s">
        <v>1698</v>
      </c>
      <c r="E4186" s="138" t="s">
        <v>1651</v>
      </c>
      <c r="F4186" s="138"/>
      <c r="G4186" s="138" t="s">
        <v>428</v>
      </c>
      <c r="H4186" s="138">
        <v>26</v>
      </c>
      <c r="I4186" s="138" t="s">
        <v>195</v>
      </c>
      <c r="J4186" s="138">
        <v>2040</v>
      </c>
      <c r="K4186" s="139">
        <v>0.03</v>
      </c>
    </row>
    <row r="4187" spans="1:11" x14ac:dyDescent="0.25">
      <c r="A4187" s="138" t="s">
        <v>1699</v>
      </c>
      <c r="B4187" s="138" t="s">
        <v>1700</v>
      </c>
      <c r="C4187" s="138" t="s">
        <v>1377</v>
      </c>
      <c r="D4187" s="138" t="s">
        <v>1698</v>
      </c>
      <c r="E4187" s="138" t="s">
        <v>1651</v>
      </c>
      <c r="F4187" s="138"/>
      <c r="G4187" s="138" t="s">
        <v>428</v>
      </c>
      <c r="H4187" s="138">
        <v>26</v>
      </c>
      <c r="I4187" s="138" t="s">
        <v>195</v>
      </c>
      <c r="J4187" s="138">
        <v>2050</v>
      </c>
      <c r="K4187" s="139">
        <v>0.02</v>
      </c>
    </row>
    <row r="4188" spans="1:11" x14ac:dyDescent="0.25">
      <c r="A4188" s="138" t="s">
        <v>1710</v>
      </c>
      <c r="B4188" s="138" t="s">
        <v>1711</v>
      </c>
      <c r="C4188" s="138" t="s">
        <v>196</v>
      </c>
      <c r="D4188" s="138" t="s">
        <v>1712</v>
      </c>
      <c r="E4188" s="138" t="s">
        <v>1354</v>
      </c>
      <c r="F4188" s="138"/>
      <c r="G4188" s="138"/>
      <c r="H4188" s="138" t="s">
        <v>1070</v>
      </c>
      <c r="I4188" s="138" t="s">
        <v>990</v>
      </c>
      <c r="J4188" s="138">
        <v>2020</v>
      </c>
      <c r="K4188" s="139">
        <v>0.98</v>
      </c>
    </row>
    <row r="4189" spans="1:11" x14ac:dyDescent="0.25">
      <c r="A4189" s="138" t="s">
        <v>1710</v>
      </c>
      <c r="B4189" s="138" t="s">
        <v>1711</v>
      </c>
      <c r="C4189" s="138" t="s">
        <v>196</v>
      </c>
      <c r="D4189" s="138" t="s">
        <v>1712</v>
      </c>
      <c r="E4189" s="138" t="s">
        <v>1354</v>
      </c>
      <c r="F4189" s="138"/>
      <c r="G4189" s="138"/>
      <c r="H4189" s="138" t="s">
        <v>1070</v>
      </c>
      <c r="I4189" s="138" t="s">
        <v>990</v>
      </c>
      <c r="J4189" s="138">
        <v>2050</v>
      </c>
      <c r="K4189" s="139">
        <v>0.98</v>
      </c>
    </row>
    <row r="4190" spans="1:11" x14ac:dyDescent="0.25">
      <c r="A4190" s="138" t="s">
        <v>1710</v>
      </c>
      <c r="B4190" s="138" t="s">
        <v>1711</v>
      </c>
      <c r="C4190" s="138" t="s">
        <v>196</v>
      </c>
      <c r="D4190" s="138" t="s">
        <v>1712</v>
      </c>
      <c r="E4190" s="138" t="s">
        <v>1354</v>
      </c>
      <c r="F4190" s="138"/>
      <c r="G4190" s="138"/>
      <c r="H4190" s="138" t="s">
        <v>1070</v>
      </c>
      <c r="I4190" s="138" t="s">
        <v>991</v>
      </c>
      <c r="J4190" s="138">
        <v>2020</v>
      </c>
      <c r="K4190" s="139">
        <v>1.02</v>
      </c>
    </row>
    <row r="4191" spans="1:11" x14ac:dyDescent="0.25">
      <c r="A4191" s="138" t="s">
        <v>1710</v>
      </c>
      <c r="B4191" s="138" t="s">
        <v>1711</v>
      </c>
      <c r="C4191" s="138" t="s">
        <v>196</v>
      </c>
      <c r="D4191" s="138" t="s">
        <v>1712</v>
      </c>
      <c r="E4191" s="138" t="s">
        <v>1354</v>
      </c>
      <c r="F4191" s="138"/>
      <c r="G4191" s="138"/>
      <c r="H4191" s="138" t="s">
        <v>1070</v>
      </c>
      <c r="I4191" s="138" t="s">
        <v>991</v>
      </c>
      <c r="J4191" s="138">
        <v>2050</v>
      </c>
      <c r="K4191" s="139">
        <v>1.02</v>
      </c>
    </row>
    <row r="4192" spans="1:11" x14ac:dyDescent="0.25">
      <c r="A4192" s="138" t="s">
        <v>1710</v>
      </c>
      <c r="B4192" s="138" t="s">
        <v>1711</v>
      </c>
      <c r="C4192" s="138" t="s">
        <v>196</v>
      </c>
      <c r="D4192" s="138" t="s">
        <v>1712</v>
      </c>
      <c r="E4192" s="138" t="s">
        <v>1354</v>
      </c>
      <c r="F4192" s="138"/>
      <c r="G4192" s="138"/>
      <c r="H4192" s="138" t="s">
        <v>1070</v>
      </c>
      <c r="I4192" s="138" t="s">
        <v>195</v>
      </c>
      <c r="J4192" s="138">
        <v>2020</v>
      </c>
      <c r="K4192" s="139">
        <v>0.82299999999999995</v>
      </c>
    </row>
    <row r="4193" spans="1:11" x14ac:dyDescent="0.25">
      <c r="A4193" s="138" t="s">
        <v>1710</v>
      </c>
      <c r="B4193" s="138" t="s">
        <v>1711</v>
      </c>
      <c r="C4193" s="138" t="s">
        <v>196</v>
      </c>
      <c r="D4193" s="138" t="s">
        <v>1712</v>
      </c>
      <c r="E4193" s="138" t="s">
        <v>1354</v>
      </c>
      <c r="F4193" s="138"/>
      <c r="G4193" s="138"/>
      <c r="H4193" s="138" t="s">
        <v>1070</v>
      </c>
      <c r="I4193" s="138" t="s">
        <v>195</v>
      </c>
      <c r="J4193" s="138">
        <v>2030</v>
      </c>
      <c r="K4193" s="139">
        <v>0.82299999999999995</v>
      </c>
    </row>
    <row r="4194" spans="1:11" x14ac:dyDescent="0.25">
      <c r="A4194" s="138" t="s">
        <v>1710</v>
      </c>
      <c r="B4194" s="138" t="s">
        <v>1711</v>
      </c>
      <c r="C4194" s="138" t="s">
        <v>196</v>
      </c>
      <c r="D4194" s="138" t="s">
        <v>1712</v>
      </c>
      <c r="E4194" s="138" t="s">
        <v>1354</v>
      </c>
      <c r="F4194" s="138"/>
      <c r="G4194" s="138"/>
      <c r="H4194" s="138" t="s">
        <v>1070</v>
      </c>
      <c r="I4194" s="138" t="s">
        <v>195</v>
      </c>
      <c r="J4194" s="138">
        <v>2040</v>
      </c>
      <c r="K4194" s="139">
        <v>0.82299999999999995</v>
      </c>
    </row>
    <row r="4195" spans="1:11" x14ac:dyDescent="0.25">
      <c r="A4195" s="138" t="s">
        <v>1710</v>
      </c>
      <c r="B4195" s="138" t="s">
        <v>1711</v>
      </c>
      <c r="C4195" s="138" t="s">
        <v>196</v>
      </c>
      <c r="D4195" s="138" t="s">
        <v>1712</v>
      </c>
      <c r="E4195" s="138" t="s">
        <v>1354</v>
      </c>
      <c r="F4195" s="138"/>
      <c r="G4195" s="138"/>
      <c r="H4195" s="138" t="s">
        <v>1070</v>
      </c>
      <c r="I4195" s="138" t="s">
        <v>195</v>
      </c>
      <c r="J4195" s="138">
        <v>2050</v>
      </c>
      <c r="K4195" s="139">
        <v>0.82299999999999995</v>
      </c>
    </row>
    <row r="4196" spans="1:11" x14ac:dyDescent="0.25">
      <c r="A4196" s="138" t="s">
        <v>1710</v>
      </c>
      <c r="B4196" s="138" t="s">
        <v>1711</v>
      </c>
      <c r="C4196" s="138" t="s">
        <v>196</v>
      </c>
      <c r="D4196" s="138" t="s">
        <v>201</v>
      </c>
      <c r="E4196" s="138" t="s">
        <v>203</v>
      </c>
      <c r="F4196" s="138"/>
      <c r="G4196" s="138"/>
      <c r="H4196" s="138"/>
      <c r="I4196" s="138" t="s">
        <v>195</v>
      </c>
      <c r="J4196" s="138">
        <v>2020</v>
      </c>
      <c r="K4196" s="139">
        <v>2</v>
      </c>
    </row>
    <row r="4197" spans="1:11" x14ac:dyDescent="0.25">
      <c r="A4197" s="138" t="s">
        <v>1710</v>
      </c>
      <c r="B4197" s="138" t="s">
        <v>1711</v>
      </c>
      <c r="C4197" s="138" t="s">
        <v>196</v>
      </c>
      <c r="D4197" s="138" t="s">
        <v>201</v>
      </c>
      <c r="E4197" s="138" t="s">
        <v>203</v>
      </c>
      <c r="F4197" s="138"/>
      <c r="G4197" s="138"/>
      <c r="H4197" s="138"/>
      <c r="I4197" s="138" t="s">
        <v>195</v>
      </c>
      <c r="J4197" s="138">
        <v>2030</v>
      </c>
      <c r="K4197" s="139">
        <v>2</v>
      </c>
    </row>
    <row r="4198" spans="1:11" x14ac:dyDescent="0.25">
      <c r="A4198" s="138" t="s">
        <v>1710</v>
      </c>
      <c r="B4198" s="138" t="s">
        <v>1711</v>
      </c>
      <c r="C4198" s="138" t="s">
        <v>196</v>
      </c>
      <c r="D4198" s="138" t="s">
        <v>201</v>
      </c>
      <c r="E4198" s="138" t="s">
        <v>203</v>
      </c>
      <c r="F4198" s="138"/>
      <c r="G4198" s="138"/>
      <c r="H4198" s="138"/>
      <c r="I4198" s="138" t="s">
        <v>195</v>
      </c>
      <c r="J4198" s="138">
        <v>2040</v>
      </c>
      <c r="K4198" s="139">
        <v>2</v>
      </c>
    </row>
    <row r="4199" spans="1:11" x14ac:dyDescent="0.25">
      <c r="A4199" s="138" t="s">
        <v>1710</v>
      </c>
      <c r="B4199" s="138" t="s">
        <v>1711</v>
      </c>
      <c r="C4199" s="138" t="s">
        <v>196</v>
      </c>
      <c r="D4199" s="138" t="s">
        <v>201</v>
      </c>
      <c r="E4199" s="138" t="s">
        <v>203</v>
      </c>
      <c r="F4199" s="138"/>
      <c r="G4199" s="138"/>
      <c r="H4199" s="138"/>
      <c r="I4199" s="138" t="s">
        <v>195</v>
      </c>
      <c r="J4199" s="138">
        <v>2050</v>
      </c>
      <c r="K4199" s="139">
        <v>2</v>
      </c>
    </row>
    <row r="4200" spans="1:11" x14ac:dyDescent="0.25">
      <c r="A4200" s="138" t="s">
        <v>1710</v>
      </c>
      <c r="B4200" s="138" t="s">
        <v>1711</v>
      </c>
      <c r="C4200" s="138" t="s">
        <v>196</v>
      </c>
      <c r="D4200" s="138" t="s">
        <v>1612</v>
      </c>
      <c r="E4200" s="138" t="s">
        <v>1354</v>
      </c>
      <c r="F4200" s="138"/>
      <c r="G4200" s="138" t="s">
        <v>193</v>
      </c>
      <c r="H4200" s="138" t="s">
        <v>1070</v>
      </c>
      <c r="I4200" s="138" t="s">
        <v>990</v>
      </c>
      <c r="J4200" s="138">
        <v>2020</v>
      </c>
      <c r="K4200" s="139">
        <v>0</v>
      </c>
    </row>
    <row r="4201" spans="1:11" x14ac:dyDescent="0.25">
      <c r="A4201" s="138" t="s">
        <v>1710</v>
      </c>
      <c r="B4201" s="138" t="s">
        <v>1711</v>
      </c>
      <c r="C4201" s="138" t="s">
        <v>196</v>
      </c>
      <c r="D4201" s="138" t="s">
        <v>1612</v>
      </c>
      <c r="E4201" s="138" t="s">
        <v>1354</v>
      </c>
      <c r="F4201" s="138"/>
      <c r="G4201" s="138" t="s">
        <v>193</v>
      </c>
      <c r="H4201" s="138" t="s">
        <v>1070</v>
      </c>
      <c r="I4201" s="138" t="s">
        <v>990</v>
      </c>
      <c r="J4201" s="138">
        <v>2050</v>
      </c>
      <c r="K4201" s="139">
        <v>0</v>
      </c>
    </row>
    <row r="4202" spans="1:11" x14ac:dyDescent="0.25">
      <c r="A4202" s="138" t="s">
        <v>1710</v>
      </c>
      <c r="B4202" s="138" t="s">
        <v>1711</v>
      </c>
      <c r="C4202" s="138" t="s">
        <v>196</v>
      </c>
      <c r="D4202" s="138" t="s">
        <v>1612</v>
      </c>
      <c r="E4202" s="138" t="s">
        <v>1354</v>
      </c>
      <c r="F4202" s="138"/>
      <c r="G4202" s="138" t="s">
        <v>193</v>
      </c>
      <c r="H4202" s="138" t="s">
        <v>1070</v>
      </c>
      <c r="I4202" s="138" t="s">
        <v>991</v>
      </c>
      <c r="J4202" s="138">
        <v>2020</v>
      </c>
      <c r="K4202" s="139">
        <v>1</v>
      </c>
    </row>
    <row r="4203" spans="1:11" x14ac:dyDescent="0.25">
      <c r="A4203" s="138" t="s">
        <v>1710</v>
      </c>
      <c r="B4203" s="138" t="s">
        <v>1711</v>
      </c>
      <c r="C4203" s="138" t="s">
        <v>196</v>
      </c>
      <c r="D4203" s="138" t="s">
        <v>1612</v>
      </c>
      <c r="E4203" s="138" t="s">
        <v>1354</v>
      </c>
      <c r="F4203" s="138"/>
      <c r="G4203" s="138" t="s">
        <v>193</v>
      </c>
      <c r="H4203" s="138" t="s">
        <v>1070</v>
      </c>
      <c r="I4203" s="138" t="s">
        <v>991</v>
      </c>
      <c r="J4203" s="138">
        <v>2050</v>
      </c>
      <c r="K4203" s="139">
        <v>1</v>
      </c>
    </row>
    <row r="4204" spans="1:11" x14ac:dyDescent="0.25">
      <c r="A4204" s="138" t="s">
        <v>1710</v>
      </c>
      <c r="B4204" s="138" t="s">
        <v>1711</v>
      </c>
      <c r="C4204" s="138" t="s">
        <v>196</v>
      </c>
      <c r="D4204" s="138" t="s">
        <v>1612</v>
      </c>
      <c r="E4204" s="138" t="s">
        <v>1354</v>
      </c>
      <c r="F4204" s="138"/>
      <c r="G4204" s="138" t="s">
        <v>193</v>
      </c>
      <c r="H4204" s="138" t="s">
        <v>1070</v>
      </c>
      <c r="I4204" s="138" t="s">
        <v>195</v>
      </c>
      <c r="J4204" s="138">
        <v>2020</v>
      </c>
      <c r="K4204" s="139">
        <v>3.7999999999999999E-2</v>
      </c>
    </row>
    <row r="4205" spans="1:11" x14ac:dyDescent="0.25">
      <c r="A4205" s="138" t="s">
        <v>1710</v>
      </c>
      <c r="B4205" s="138" t="s">
        <v>1711</v>
      </c>
      <c r="C4205" s="138" t="s">
        <v>196</v>
      </c>
      <c r="D4205" s="138" t="s">
        <v>1612</v>
      </c>
      <c r="E4205" s="138" t="s">
        <v>1354</v>
      </c>
      <c r="F4205" s="138"/>
      <c r="G4205" s="138" t="s">
        <v>193</v>
      </c>
      <c r="H4205" s="138" t="s">
        <v>1070</v>
      </c>
      <c r="I4205" s="138" t="s">
        <v>195</v>
      </c>
      <c r="J4205" s="138">
        <v>2030</v>
      </c>
      <c r="K4205" s="139">
        <v>3.7999999999999999E-2</v>
      </c>
    </row>
    <row r="4206" spans="1:11" x14ac:dyDescent="0.25">
      <c r="A4206" s="138" t="s">
        <v>1710</v>
      </c>
      <c r="B4206" s="138" t="s">
        <v>1711</v>
      </c>
      <c r="C4206" s="138" t="s">
        <v>196</v>
      </c>
      <c r="D4206" s="138" t="s">
        <v>1612</v>
      </c>
      <c r="E4206" s="138" t="s">
        <v>1354</v>
      </c>
      <c r="F4206" s="138"/>
      <c r="G4206" s="138" t="s">
        <v>193</v>
      </c>
      <c r="H4206" s="138" t="s">
        <v>1070</v>
      </c>
      <c r="I4206" s="138" t="s">
        <v>195</v>
      </c>
      <c r="J4206" s="138">
        <v>2040</v>
      </c>
      <c r="K4206" s="139">
        <v>3.7999999999999999E-2</v>
      </c>
    </row>
    <row r="4207" spans="1:11" x14ac:dyDescent="0.25">
      <c r="A4207" s="138" t="s">
        <v>1710</v>
      </c>
      <c r="B4207" s="138" t="s">
        <v>1711</v>
      </c>
      <c r="C4207" s="138" t="s">
        <v>196</v>
      </c>
      <c r="D4207" s="138" t="s">
        <v>1612</v>
      </c>
      <c r="E4207" s="138" t="s">
        <v>1354</v>
      </c>
      <c r="F4207" s="138"/>
      <c r="G4207" s="138" t="s">
        <v>193</v>
      </c>
      <c r="H4207" s="138" t="s">
        <v>1070</v>
      </c>
      <c r="I4207" s="138" t="s">
        <v>195</v>
      </c>
      <c r="J4207" s="138">
        <v>2050</v>
      </c>
      <c r="K4207" s="139">
        <v>3.7999999999999999E-2</v>
      </c>
    </row>
    <row r="4208" spans="1:11" x14ac:dyDescent="0.25">
      <c r="A4208" s="138" t="s">
        <v>1710</v>
      </c>
      <c r="B4208" s="138" t="s">
        <v>1711</v>
      </c>
      <c r="C4208" s="138" t="s">
        <v>196</v>
      </c>
      <c r="D4208" s="138" t="s">
        <v>1451</v>
      </c>
      <c r="E4208" s="138" t="s">
        <v>1354</v>
      </c>
      <c r="F4208" s="138"/>
      <c r="G4208" s="138" t="s">
        <v>211</v>
      </c>
      <c r="H4208" s="138" t="s">
        <v>1070</v>
      </c>
      <c r="I4208" s="138" t="s">
        <v>990</v>
      </c>
      <c r="J4208" s="138">
        <v>2020</v>
      </c>
      <c r="K4208" s="139">
        <v>0.95</v>
      </c>
    </row>
    <row r="4209" spans="1:11" x14ac:dyDescent="0.25">
      <c r="A4209" s="138" t="s">
        <v>1710</v>
      </c>
      <c r="B4209" s="138" t="s">
        <v>1711</v>
      </c>
      <c r="C4209" s="138" t="s">
        <v>196</v>
      </c>
      <c r="D4209" s="138" t="s">
        <v>1451</v>
      </c>
      <c r="E4209" s="138" t="s">
        <v>1354</v>
      </c>
      <c r="F4209" s="138"/>
      <c r="G4209" s="138" t="s">
        <v>211</v>
      </c>
      <c r="H4209" s="138" t="s">
        <v>1070</v>
      </c>
      <c r="I4209" s="138" t="s">
        <v>990</v>
      </c>
      <c r="J4209" s="138">
        <v>2050</v>
      </c>
      <c r="K4209" s="139">
        <v>0.75</v>
      </c>
    </row>
    <row r="4210" spans="1:11" x14ac:dyDescent="0.25">
      <c r="A4210" s="138" t="s">
        <v>1710</v>
      </c>
      <c r="B4210" s="138" t="s">
        <v>1711</v>
      </c>
      <c r="C4210" s="138" t="s">
        <v>196</v>
      </c>
      <c r="D4210" s="138" t="s">
        <v>1451</v>
      </c>
      <c r="E4210" s="138" t="s">
        <v>1354</v>
      </c>
      <c r="F4210" s="138"/>
      <c r="G4210" s="138" t="s">
        <v>211</v>
      </c>
      <c r="H4210" s="138" t="s">
        <v>1070</v>
      </c>
      <c r="I4210" s="138" t="s">
        <v>991</v>
      </c>
      <c r="J4210" s="138">
        <v>2020</v>
      </c>
      <c r="K4210" s="139">
        <v>1.1000000000000001</v>
      </c>
    </row>
    <row r="4211" spans="1:11" x14ac:dyDescent="0.25">
      <c r="A4211" s="138" t="s">
        <v>1710</v>
      </c>
      <c r="B4211" s="138" t="s">
        <v>1711</v>
      </c>
      <c r="C4211" s="138" t="s">
        <v>196</v>
      </c>
      <c r="D4211" s="138" t="s">
        <v>1451</v>
      </c>
      <c r="E4211" s="138" t="s">
        <v>1354</v>
      </c>
      <c r="F4211" s="138"/>
      <c r="G4211" s="138" t="s">
        <v>211</v>
      </c>
      <c r="H4211" s="138" t="s">
        <v>1070</v>
      </c>
      <c r="I4211" s="138" t="s">
        <v>991</v>
      </c>
      <c r="J4211" s="138">
        <v>2050</v>
      </c>
      <c r="K4211" s="139">
        <v>1.5</v>
      </c>
    </row>
    <row r="4212" spans="1:11" x14ac:dyDescent="0.25">
      <c r="A4212" s="138" t="s">
        <v>1710</v>
      </c>
      <c r="B4212" s="138" t="s">
        <v>1711</v>
      </c>
      <c r="C4212" s="138" t="s">
        <v>196</v>
      </c>
      <c r="D4212" s="138" t="s">
        <v>1451</v>
      </c>
      <c r="E4212" s="138" t="s">
        <v>1354</v>
      </c>
      <c r="F4212" s="138"/>
      <c r="G4212" s="138" t="s">
        <v>211</v>
      </c>
      <c r="H4212" s="138" t="s">
        <v>1070</v>
      </c>
      <c r="I4212" s="138" t="s">
        <v>195</v>
      </c>
      <c r="J4212" s="138">
        <v>2020</v>
      </c>
      <c r="K4212" s="139">
        <v>5.2999999999999999E-2</v>
      </c>
    </row>
    <row r="4213" spans="1:11" x14ac:dyDescent="0.25">
      <c r="A4213" s="138" t="s">
        <v>1710</v>
      </c>
      <c r="B4213" s="138" t="s">
        <v>1711</v>
      </c>
      <c r="C4213" s="138" t="s">
        <v>196</v>
      </c>
      <c r="D4213" s="138" t="s">
        <v>1451</v>
      </c>
      <c r="E4213" s="138" t="s">
        <v>1354</v>
      </c>
      <c r="F4213" s="138"/>
      <c r="G4213" s="138" t="s">
        <v>211</v>
      </c>
      <c r="H4213" s="138" t="s">
        <v>1070</v>
      </c>
      <c r="I4213" s="138" t="s">
        <v>195</v>
      </c>
      <c r="J4213" s="138">
        <v>2030</v>
      </c>
      <c r="K4213" s="139">
        <v>5.2999999999999999E-2</v>
      </c>
    </row>
    <row r="4214" spans="1:11" x14ac:dyDescent="0.25">
      <c r="A4214" s="138" t="s">
        <v>1710</v>
      </c>
      <c r="B4214" s="138" t="s">
        <v>1711</v>
      </c>
      <c r="C4214" s="138" t="s">
        <v>196</v>
      </c>
      <c r="D4214" s="138" t="s">
        <v>1451</v>
      </c>
      <c r="E4214" s="138" t="s">
        <v>1354</v>
      </c>
      <c r="F4214" s="138"/>
      <c r="G4214" s="138" t="s">
        <v>211</v>
      </c>
      <c r="H4214" s="138" t="s">
        <v>1070</v>
      </c>
      <c r="I4214" s="138" t="s">
        <v>195</v>
      </c>
      <c r="J4214" s="138">
        <v>2040</v>
      </c>
      <c r="K4214" s="139">
        <v>5.2999999999999999E-2</v>
      </c>
    </row>
    <row r="4215" spans="1:11" x14ac:dyDescent="0.25">
      <c r="A4215" s="138" t="s">
        <v>1710</v>
      </c>
      <c r="B4215" s="138" t="s">
        <v>1711</v>
      </c>
      <c r="C4215" s="138" t="s">
        <v>196</v>
      </c>
      <c r="D4215" s="138" t="s">
        <v>1451</v>
      </c>
      <c r="E4215" s="138" t="s">
        <v>1354</v>
      </c>
      <c r="F4215" s="138"/>
      <c r="G4215" s="138" t="s">
        <v>211</v>
      </c>
      <c r="H4215" s="138" t="s">
        <v>1070</v>
      </c>
      <c r="I4215" s="138" t="s">
        <v>195</v>
      </c>
      <c r="J4215" s="138">
        <v>2050</v>
      </c>
      <c r="K4215" s="139">
        <v>5.2999999999999999E-2</v>
      </c>
    </row>
    <row r="4216" spans="1:11" x14ac:dyDescent="0.25">
      <c r="A4216" s="138" t="s">
        <v>1710</v>
      </c>
      <c r="B4216" s="138" t="s">
        <v>1711</v>
      </c>
      <c r="C4216" s="138" t="s">
        <v>196</v>
      </c>
      <c r="D4216" s="138" t="s">
        <v>1713</v>
      </c>
      <c r="E4216" s="138" t="s">
        <v>1206</v>
      </c>
      <c r="F4216" s="138"/>
      <c r="G4216" s="138"/>
      <c r="H4216" s="138" t="s">
        <v>1073</v>
      </c>
      <c r="I4216" s="138" t="s">
        <v>990</v>
      </c>
      <c r="J4216" s="138">
        <v>2020</v>
      </c>
      <c r="K4216" s="139">
        <v>0.02</v>
      </c>
    </row>
    <row r="4217" spans="1:11" x14ac:dyDescent="0.25">
      <c r="A4217" s="138" t="s">
        <v>1710</v>
      </c>
      <c r="B4217" s="138" t="s">
        <v>1711</v>
      </c>
      <c r="C4217" s="138" t="s">
        <v>196</v>
      </c>
      <c r="D4217" s="138" t="s">
        <v>1713</v>
      </c>
      <c r="E4217" s="138" t="s">
        <v>1206</v>
      </c>
      <c r="F4217" s="138"/>
      <c r="G4217" s="138"/>
      <c r="H4217" s="138" t="s">
        <v>1073</v>
      </c>
      <c r="I4217" s="138" t="s">
        <v>990</v>
      </c>
      <c r="J4217" s="138">
        <v>2050</v>
      </c>
      <c r="K4217" s="139">
        <v>0.02</v>
      </c>
    </row>
    <row r="4218" spans="1:11" x14ac:dyDescent="0.25">
      <c r="A4218" s="138" t="s">
        <v>1710</v>
      </c>
      <c r="B4218" s="138" t="s">
        <v>1711</v>
      </c>
      <c r="C4218" s="138" t="s">
        <v>196</v>
      </c>
      <c r="D4218" s="138" t="s">
        <v>1713</v>
      </c>
      <c r="E4218" s="138" t="s">
        <v>1206</v>
      </c>
      <c r="F4218" s="138"/>
      <c r="G4218" s="138"/>
      <c r="H4218" s="138" t="s">
        <v>1073</v>
      </c>
      <c r="I4218" s="138" t="s">
        <v>991</v>
      </c>
      <c r="J4218" s="138">
        <v>2020</v>
      </c>
      <c r="K4218" s="139">
        <v>0.08</v>
      </c>
    </row>
    <row r="4219" spans="1:11" x14ac:dyDescent="0.25">
      <c r="A4219" s="138" t="s">
        <v>1710</v>
      </c>
      <c r="B4219" s="138" t="s">
        <v>1711</v>
      </c>
      <c r="C4219" s="138" t="s">
        <v>196</v>
      </c>
      <c r="D4219" s="138" t="s">
        <v>1713</v>
      </c>
      <c r="E4219" s="138" t="s">
        <v>1206</v>
      </c>
      <c r="F4219" s="138"/>
      <c r="G4219" s="138"/>
      <c r="H4219" s="138" t="s">
        <v>1073</v>
      </c>
      <c r="I4219" s="138" t="s">
        <v>991</v>
      </c>
      <c r="J4219" s="138">
        <v>2050</v>
      </c>
      <c r="K4219" s="139">
        <v>0.04</v>
      </c>
    </row>
    <row r="4220" spans="1:11" x14ac:dyDescent="0.25">
      <c r="A4220" s="138" t="s">
        <v>1710</v>
      </c>
      <c r="B4220" s="138" t="s">
        <v>1711</v>
      </c>
      <c r="C4220" s="138" t="s">
        <v>196</v>
      </c>
      <c r="D4220" s="138" t="s">
        <v>1713</v>
      </c>
      <c r="E4220" s="138" t="s">
        <v>1206</v>
      </c>
      <c r="F4220" s="138"/>
      <c r="G4220" s="138"/>
      <c r="H4220" s="138" t="s">
        <v>1073</v>
      </c>
      <c r="I4220" s="138" t="s">
        <v>195</v>
      </c>
      <c r="J4220" s="138">
        <v>2020</v>
      </c>
      <c r="K4220" s="139">
        <v>0.05</v>
      </c>
    </row>
    <row r="4221" spans="1:11" x14ac:dyDescent="0.25">
      <c r="A4221" s="138" t="s">
        <v>1710</v>
      </c>
      <c r="B4221" s="138" t="s">
        <v>1711</v>
      </c>
      <c r="C4221" s="138" t="s">
        <v>196</v>
      </c>
      <c r="D4221" s="138" t="s">
        <v>1713</v>
      </c>
      <c r="E4221" s="138" t="s">
        <v>1206</v>
      </c>
      <c r="F4221" s="138"/>
      <c r="G4221" s="138"/>
      <c r="H4221" s="138" t="s">
        <v>1073</v>
      </c>
      <c r="I4221" s="138" t="s">
        <v>195</v>
      </c>
      <c r="J4221" s="138">
        <v>2030</v>
      </c>
      <c r="K4221" s="139">
        <v>0.03</v>
      </c>
    </row>
    <row r="4222" spans="1:11" x14ac:dyDescent="0.25">
      <c r="A4222" s="138" t="s">
        <v>1710</v>
      </c>
      <c r="B4222" s="138" t="s">
        <v>1711</v>
      </c>
      <c r="C4222" s="138" t="s">
        <v>196</v>
      </c>
      <c r="D4222" s="138" t="s">
        <v>1713</v>
      </c>
      <c r="E4222" s="138" t="s">
        <v>1206</v>
      </c>
      <c r="F4222" s="138"/>
      <c r="G4222" s="138"/>
      <c r="H4222" s="138" t="s">
        <v>1073</v>
      </c>
      <c r="I4222" s="138" t="s">
        <v>195</v>
      </c>
      <c r="J4222" s="138">
        <v>2040</v>
      </c>
      <c r="K4222" s="139">
        <v>0.03</v>
      </c>
    </row>
    <row r="4223" spans="1:11" x14ac:dyDescent="0.25">
      <c r="A4223" s="138" t="s">
        <v>1710</v>
      </c>
      <c r="B4223" s="138" t="s">
        <v>1711</v>
      </c>
      <c r="C4223" s="138" t="s">
        <v>196</v>
      </c>
      <c r="D4223" s="138" t="s">
        <v>1713</v>
      </c>
      <c r="E4223" s="138" t="s">
        <v>1206</v>
      </c>
      <c r="F4223" s="138"/>
      <c r="G4223" s="138"/>
      <c r="H4223" s="138" t="s">
        <v>1073</v>
      </c>
      <c r="I4223" s="138" t="s">
        <v>195</v>
      </c>
      <c r="J4223" s="138">
        <v>2050</v>
      </c>
      <c r="K4223" s="139">
        <v>0.02</v>
      </c>
    </row>
    <row r="4224" spans="1:11" x14ac:dyDescent="0.25">
      <c r="A4224" s="138" t="s">
        <v>1710</v>
      </c>
      <c r="B4224" s="138" t="s">
        <v>1711</v>
      </c>
      <c r="C4224" s="138" t="s">
        <v>196</v>
      </c>
      <c r="D4224" s="138" t="s">
        <v>1714</v>
      </c>
      <c r="E4224" s="138" t="s">
        <v>1354</v>
      </c>
      <c r="F4224" s="138"/>
      <c r="G4224" s="138" t="s">
        <v>252</v>
      </c>
      <c r="H4224" s="138" t="s">
        <v>1070</v>
      </c>
      <c r="I4224" s="138" t="s">
        <v>990</v>
      </c>
      <c r="J4224" s="138">
        <v>2020</v>
      </c>
      <c r="K4224" s="139">
        <v>0.98</v>
      </c>
    </row>
    <row r="4225" spans="1:11" x14ac:dyDescent="0.25">
      <c r="A4225" s="138" t="s">
        <v>1710</v>
      </c>
      <c r="B4225" s="138" t="s">
        <v>1711</v>
      </c>
      <c r="C4225" s="138" t="s">
        <v>196</v>
      </c>
      <c r="D4225" s="138" t="s">
        <v>1714</v>
      </c>
      <c r="E4225" s="138" t="s">
        <v>1354</v>
      </c>
      <c r="F4225" s="138"/>
      <c r="G4225" s="138" t="s">
        <v>252</v>
      </c>
      <c r="H4225" s="138" t="s">
        <v>1070</v>
      </c>
      <c r="I4225" s="138" t="s">
        <v>990</v>
      </c>
      <c r="J4225" s="138">
        <v>2050</v>
      </c>
      <c r="K4225" s="139">
        <v>0.98</v>
      </c>
    </row>
    <row r="4226" spans="1:11" x14ac:dyDescent="0.25">
      <c r="A4226" s="138" t="s">
        <v>1710</v>
      </c>
      <c r="B4226" s="138" t="s">
        <v>1711</v>
      </c>
      <c r="C4226" s="138" t="s">
        <v>196</v>
      </c>
      <c r="D4226" s="138" t="s">
        <v>1714</v>
      </c>
      <c r="E4226" s="138" t="s">
        <v>1354</v>
      </c>
      <c r="F4226" s="138"/>
      <c r="G4226" s="138" t="s">
        <v>252</v>
      </c>
      <c r="H4226" s="138" t="s">
        <v>1070</v>
      </c>
      <c r="I4226" s="138" t="s">
        <v>991</v>
      </c>
      <c r="J4226" s="138">
        <v>2020</v>
      </c>
      <c r="K4226" s="139">
        <v>1.02</v>
      </c>
    </row>
    <row r="4227" spans="1:11" x14ac:dyDescent="0.25">
      <c r="A4227" s="138" t="s">
        <v>1710</v>
      </c>
      <c r="B4227" s="138" t="s">
        <v>1711</v>
      </c>
      <c r="C4227" s="138" t="s">
        <v>196</v>
      </c>
      <c r="D4227" s="138" t="s">
        <v>1714</v>
      </c>
      <c r="E4227" s="138" t="s">
        <v>1354</v>
      </c>
      <c r="F4227" s="138"/>
      <c r="G4227" s="138" t="s">
        <v>252</v>
      </c>
      <c r="H4227" s="138" t="s">
        <v>1070</v>
      </c>
      <c r="I4227" s="138" t="s">
        <v>991</v>
      </c>
      <c r="J4227" s="138">
        <v>2050</v>
      </c>
      <c r="K4227" s="139">
        <v>1.02</v>
      </c>
    </row>
    <row r="4228" spans="1:11" x14ac:dyDescent="0.25">
      <c r="A4228" s="138" t="s">
        <v>1710</v>
      </c>
      <c r="B4228" s="138" t="s">
        <v>1711</v>
      </c>
      <c r="C4228" s="138" t="s">
        <v>196</v>
      </c>
      <c r="D4228" s="138" t="s">
        <v>1714</v>
      </c>
      <c r="E4228" s="138" t="s">
        <v>1354</v>
      </c>
      <c r="F4228" s="138"/>
      <c r="G4228" s="138" t="s">
        <v>252</v>
      </c>
      <c r="H4228" s="138" t="s">
        <v>1070</v>
      </c>
      <c r="I4228" s="138" t="s">
        <v>195</v>
      </c>
      <c r="J4228" s="138">
        <v>2020</v>
      </c>
      <c r="K4228" s="139">
        <v>0.108</v>
      </c>
    </row>
    <row r="4229" spans="1:11" x14ac:dyDescent="0.25">
      <c r="A4229" s="138" t="s">
        <v>1710</v>
      </c>
      <c r="B4229" s="138" t="s">
        <v>1711</v>
      </c>
      <c r="C4229" s="138" t="s">
        <v>196</v>
      </c>
      <c r="D4229" s="138" t="s">
        <v>1714</v>
      </c>
      <c r="E4229" s="138" t="s">
        <v>1354</v>
      </c>
      <c r="F4229" s="138"/>
      <c r="G4229" s="138" t="s">
        <v>252</v>
      </c>
      <c r="H4229" s="138" t="s">
        <v>1070</v>
      </c>
      <c r="I4229" s="138" t="s">
        <v>195</v>
      </c>
      <c r="J4229" s="138">
        <v>2030</v>
      </c>
      <c r="K4229" s="139">
        <v>0.108</v>
      </c>
    </row>
    <row r="4230" spans="1:11" x14ac:dyDescent="0.25">
      <c r="A4230" s="138" t="s">
        <v>1710</v>
      </c>
      <c r="B4230" s="138" t="s">
        <v>1711</v>
      </c>
      <c r="C4230" s="138" t="s">
        <v>196</v>
      </c>
      <c r="D4230" s="138" t="s">
        <v>1714</v>
      </c>
      <c r="E4230" s="138" t="s">
        <v>1354</v>
      </c>
      <c r="F4230" s="138"/>
      <c r="G4230" s="138" t="s">
        <v>252</v>
      </c>
      <c r="H4230" s="138" t="s">
        <v>1070</v>
      </c>
      <c r="I4230" s="138" t="s">
        <v>195</v>
      </c>
      <c r="J4230" s="138">
        <v>2040</v>
      </c>
      <c r="K4230" s="139">
        <v>0.108</v>
      </c>
    </row>
    <row r="4231" spans="1:11" x14ac:dyDescent="0.25">
      <c r="A4231" s="138" t="s">
        <v>1710</v>
      </c>
      <c r="B4231" s="138" t="s">
        <v>1711</v>
      </c>
      <c r="C4231" s="138" t="s">
        <v>196</v>
      </c>
      <c r="D4231" s="138" t="s">
        <v>1714</v>
      </c>
      <c r="E4231" s="138" t="s">
        <v>1354</v>
      </c>
      <c r="F4231" s="138"/>
      <c r="G4231" s="138" t="s">
        <v>252</v>
      </c>
      <c r="H4231" s="138" t="s">
        <v>1070</v>
      </c>
      <c r="I4231" s="138" t="s">
        <v>195</v>
      </c>
      <c r="J4231" s="138">
        <v>2050</v>
      </c>
      <c r="K4231" s="139">
        <v>0.108</v>
      </c>
    </row>
    <row r="4232" spans="1:11" x14ac:dyDescent="0.25">
      <c r="A4232" s="138" t="s">
        <v>1710</v>
      </c>
      <c r="B4232" s="138" t="s">
        <v>1711</v>
      </c>
      <c r="C4232" s="138" t="s">
        <v>196</v>
      </c>
      <c r="D4232" s="138" t="s">
        <v>1613</v>
      </c>
      <c r="E4232" s="138" t="s">
        <v>1354</v>
      </c>
      <c r="F4232" s="138"/>
      <c r="G4232" s="138" t="s">
        <v>228</v>
      </c>
      <c r="H4232" s="138" t="s">
        <v>1070</v>
      </c>
      <c r="I4232" s="138" t="s">
        <v>990</v>
      </c>
      <c r="J4232" s="138">
        <v>2020</v>
      </c>
      <c r="K4232" s="139">
        <v>0.98</v>
      </c>
    </row>
    <row r="4233" spans="1:11" x14ac:dyDescent="0.25">
      <c r="A4233" s="138" t="s">
        <v>1710</v>
      </c>
      <c r="B4233" s="138" t="s">
        <v>1711</v>
      </c>
      <c r="C4233" s="138" t="s">
        <v>196</v>
      </c>
      <c r="D4233" s="138" t="s">
        <v>1613</v>
      </c>
      <c r="E4233" s="138" t="s">
        <v>1354</v>
      </c>
      <c r="F4233" s="138"/>
      <c r="G4233" s="138" t="s">
        <v>228</v>
      </c>
      <c r="H4233" s="138" t="s">
        <v>1070</v>
      </c>
      <c r="I4233" s="138" t="s">
        <v>990</v>
      </c>
      <c r="J4233" s="138">
        <v>2050</v>
      </c>
      <c r="K4233" s="139">
        <v>0.98</v>
      </c>
    </row>
    <row r="4234" spans="1:11" x14ac:dyDescent="0.25">
      <c r="A4234" s="138" t="s">
        <v>1710</v>
      </c>
      <c r="B4234" s="138" t="s">
        <v>1711</v>
      </c>
      <c r="C4234" s="138" t="s">
        <v>196</v>
      </c>
      <c r="D4234" s="138" t="s">
        <v>1613</v>
      </c>
      <c r="E4234" s="138" t="s">
        <v>1354</v>
      </c>
      <c r="F4234" s="138"/>
      <c r="G4234" s="138" t="s">
        <v>228</v>
      </c>
      <c r="H4234" s="138" t="s">
        <v>1070</v>
      </c>
      <c r="I4234" s="138" t="s">
        <v>991</v>
      </c>
      <c r="J4234" s="138">
        <v>2020</v>
      </c>
      <c r="K4234" s="139">
        <v>1.02</v>
      </c>
    </row>
    <row r="4235" spans="1:11" x14ac:dyDescent="0.25">
      <c r="A4235" s="138" t="s">
        <v>1710</v>
      </c>
      <c r="B4235" s="138" t="s">
        <v>1711</v>
      </c>
      <c r="C4235" s="138" t="s">
        <v>196</v>
      </c>
      <c r="D4235" s="138" t="s">
        <v>1613</v>
      </c>
      <c r="E4235" s="138" t="s">
        <v>1354</v>
      </c>
      <c r="F4235" s="138"/>
      <c r="G4235" s="138" t="s">
        <v>228</v>
      </c>
      <c r="H4235" s="138" t="s">
        <v>1070</v>
      </c>
      <c r="I4235" s="138" t="s">
        <v>991</v>
      </c>
      <c r="J4235" s="138">
        <v>2050</v>
      </c>
      <c r="K4235" s="139">
        <v>1.02</v>
      </c>
    </row>
    <row r="4236" spans="1:11" x14ac:dyDescent="0.25">
      <c r="A4236" s="138" t="s">
        <v>1710</v>
      </c>
      <c r="B4236" s="138" t="s">
        <v>1711</v>
      </c>
      <c r="C4236" s="138" t="s">
        <v>196</v>
      </c>
      <c r="D4236" s="138" t="s">
        <v>1613</v>
      </c>
      <c r="E4236" s="138" t="s">
        <v>1354</v>
      </c>
      <c r="F4236" s="138"/>
      <c r="G4236" s="138" t="s">
        <v>228</v>
      </c>
      <c r="H4236" s="138" t="s">
        <v>1070</v>
      </c>
      <c r="I4236" s="138" t="s">
        <v>195</v>
      </c>
      <c r="J4236" s="138">
        <v>2020</v>
      </c>
      <c r="K4236" s="139">
        <v>0.94699999999999995</v>
      </c>
    </row>
    <row r="4237" spans="1:11" x14ac:dyDescent="0.25">
      <c r="A4237" s="138" t="s">
        <v>1710</v>
      </c>
      <c r="B4237" s="138" t="s">
        <v>1711</v>
      </c>
      <c r="C4237" s="138" t="s">
        <v>196</v>
      </c>
      <c r="D4237" s="138" t="s">
        <v>1613</v>
      </c>
      <c r="E4237" s="138" t="s">
        <v>1354</v>
      </c>
      <c r="F4237" s="138"/>
      <c r="G4237" s="138" t="s">
        <v>228</v>
      </c>
      <c r="H4237" s="138" t="s">
        <v>1070</v>
      </c>
      <c r="I4237" s="138" t="s">
        <v>195</v>
      </c>
      <c r="J4237" s="138">
        <v>2030</v>
      </c>
      <c r="K4237" s="139">
        <v>0.94699999999999995</v>
      </c>
    </row>
    <row r="4238" spans="1:11" x14ac:dyDescent="0.25">
      <c r="A4238" s="138" t="s">
        <v>1710</v>
      </c>
      <c r="B4238" s="138" t="s">
        <v>1711</v>
      </c>
      <c r="C4238" s="138" t="s">
        <v>196</v>
      </c>
      <c r="D4238" s="138" t="s">
        <v>1613</v>
      </c>
      <c r="E4238" s="138" t="s">
        <v>1354</v>
      </c>
      <c r="F4238" s="138"/>
      <c r="G4238" s="138" t="s">
        <v>228</v>
      </c>
      <c r="H4238" s="138" t="s">
        <v>1070</v>
      </c>
      <c r="I4238" s="138" t="s">
        <v>195</v>
      </c>
      <c r="J4238" s="138">
        <v>2040</v>
      </c>
      <c r="K4238" s="139">
        <v>0.94699999999999995</v>
      </c>
    </row>
    <row r="4239" spans="1:11" x14ac:dyDescent="0.25">
      <c r="A4239" s="138" t="s">
        <v>1710</v>
      </c>
      <c r="B4239" s="138" t="s">
        <v>1711</v>
      </c>
      <c r="C4239" s="138" t="s">
        <v>196</v>
      </c>
      <c r="D4239" s="138" t="s">
        <v>1613</v>
      </c>
      <c r="E4239" s="138" t="s">
        <v>1354</v>
      </c>
      <c r="F4239" s="138"/>
      <c r="G4239" s="138" t="s">
        <v>228</v>
      </c>
      <c r="H4239" s="138" t="s">
        <v>1070</v>
      </c>
      <c r="I4239" s="138" t="s">
        <v>195</v>
      </c>
      <c r="J4239" s="138">
        <v>2050</v>
      </c>
      <c r="K4239" s="139">
        <v>0.94699999999999995</v>
      </c>
    </row>
    <row r="4240" spans="1:11" x14ac:dyDescent="0.25">
      <c r="A4240" s="138" t="s">
        <v>1710</v>
      </c>
      <c r="B4240" s="138" t="s">
        <v>1711</v>
      </c>
      <c r="C4240" s="138" t="s">
        <v>196</v>
      </c>
      <c r="D4240" s="138" t="s">
        <v>1715</v>
      </c>
      <c r="E4240" s="138" t="s">
        <v>1674</v>
      </c>
      <c r="F4240" s="138"/>
      <c r="G4240" s="138" t="s">
        <v>228</v>
      </c>
      <c r="H4240" s="138" t="s">
        <v>1070</v>
      </c>
      <c r="I4240" s="138" t="s">
        <v>990</v>
      </c>
      <c r="J4240" s="138">
        <v>2020</v>
      </c>
      <c r="K4240" s="139">
        <v>0.98</v>
      </c>
    </row>
    <row r="4241" spans="1:11" x14ac:dyDescent="0.25">
      <c r="A4241" s="138" t="s">
        <v>1710</v>
      </c>
      <c r="B4241" s="138" t="s">
        <v>1711</v>
      </c>
      <c r="C4241" s="138" t="s">
        <v>196</v>
      </c>
      <c r="D4241" s="138" t="s">
        <v>1715</v>
      </c>
      <c r="E4241" s="138" t="s">
        <v>1674</v>
      </c>
      <c r="F4241" s="138"/>
      <c r="G4241" s="138" t="s">
        <v>228</v>
      </c>
      <c r="H4241" s="138" t="s">
        <v>1070</v>
      </c>
      <c r="I4241" s="138" t="s">
        <v>990</v>
      </c>
      <c r="J4241" s="138">
        <v>2050</v>
      </c>
      <c r="K4241" s="139">
        <v>0.98</v>
      </c>
    </row>
    <row r="4242" spans="1:11" x14ac:dyDescent="0.25">
      <c r="A4242" s="138" t="s">
        <v>1710</v>
      </c>
      <c r="B4242" s="138" t="s">
        <v>1711</v>
      </c>
      <c r="C4242" s="138" t="s">
        <v>196</v>
      </c>
      <c r="D4242" s="138" t="s">
        <v>1715</v>
      </c>
      <c r="E4242" s="138" t="s">
        <v>1674</v>
      </c>
      <c r="F4242" s="138"/>
      <c r="G4242" s="138" t="s">
        <v>228</v>
      </c>
      <c r="H4242" s="138" t="s">
        <v>1070</v>
      </c>
      <c r="I4242" s="138" t="s">
        <v>991</v>
      </c>
      <c r="J4242" s="138">
        <v>2020</v>
      </c>
      <c r="K4242" s="139">
        <v>1.02</v>
      </c>
    </row>
    <row r="4243" spans="1:11" x14ac:dyDescent="0.25">
      <c r="A4243" s="138" t="s">
        <v>1710</v>
      </c>
      <c r="B4243" s="138" t="s">
        <v>1711</v>
      </c>
      <c r="C4243" s="138" t="s">
        <v>196</v>
      </c>
      <c r="D4243" s="138" t="s">
        <v>1715</v>
      </c>
      <c r="E4243" s="138" t="s">
        <v>1674</v>
      </c>
      <c r="F4243" s="138"/>
      <c r="G4243" s="138" t="s">
        <v>228</v>
      </c>
      <c r="H4243" s="138" t="s">
        <v>1070</v>
      </c>
      <c r="I4243" s="138" t="s">
        <v>991</v>
      </c>
      <c r="J4243" s="138">
        <v>2050</v>
      </c>
      <c r="K4243" s="139">
        <v>1.02</v>
      </c>
    </row>
    <row r="4244" spans="1:11" x14ac:dyDescent="0.25">
      <c r="A4244" s="138" t="s">
        <v>1710</v>
      </c>
      <c r="B4244" s="138" t="s">
        <v>1711</v>
      </c>
      <c r="C4244" s="138" t="s">
        <v>196</v>
      </c>
      <c r="D4244" s="138" t="s">
        <v>1715</v>
      </c>
      <c r="E4244" s="138" t="s">
        <v>1674</v>
      </c>
      <c r="F4244" s="138"/>
      <c r="G4244" s="138" t="s">
        <v>228</v>
      </c>
      <c r="H4244" s="138" t="s">
        <v>1070</v>
      </c>
      <c r="I4244" s="138" t="s">
        <v>195</v>
      </c>
      <c r="J4244" s="138">
        <v>2020</v>
      </c>
      <c r="K4244" s="139">
        <v>0.18</v>
      </c>
    </row>
    <row r="4245" spans="1:11" x14ac:dyDescent="0.25">
      <c r="A4245" s="138" t="s">
        <v>1710</v>
      </c>
      <c r="B4245" s="138" t="s">
        <v>1711</v>
      </c>
      <c r="C4245" s="138" t="s">
        <v>196</v>
      </c>
      <c r="D4245" s="138" t="s">
        <v>1715</v>
      </c>
      <c r="E4245" s="138" t="s">
        <v>1674</v>
      </c>
      <c r="F4245" s="138"/>
      <c r="G4245" s="138" t="s">
        <v>228</v>
      </c>
      <c r="H4245" s="138" t="s">
        <v>1070</v>
      </c>
      <c r="I4245" s="138" t="s">
        <v>195</v>
      </c>
      <c r="J4245" s="138">
        <v>2030</v>
      </c>
      <c r="K4245" s="139">
        <v>0.18</v>
      </c>
    </row>
    <row r="4246" spans="1:11" x14ac:dyDescent="0.25">
      <c r="A4246" s="138" t="s">
        <v>1710</v>
      </c>
      <c r="B4246" s="138" t="s">
        <v>1711</v>
      </c>
      <c r="C4246" s="138" t="s">
        <v>196</v>
      </c>
      <c r="D4246" s="138" t="s">
        <v>1715</v>
      </c>
      <c r="E4246" s="138" t="s">
        <v>1674</v>
      </c>
      <c r="F4246" s="138"/>
      <c r="G4246" s="138" t="s">
        <v>228</v>
      </c>
      <c r="H4246" s="138" t="s">
        <v>1070</v>
      </c>
      <c r="I4246" s="138" t="s">
        <v>195</v>
      </c>
      <c r="J4246" s="138">
        <v>2040</v>
      </c>
      <c r="K4246" s="139">
        <v>0.18</v>
      </c>
    </row>
    <row r="4247" spans="1:11" x14ac:dyDescent="0.25">
      <c r="A4247" s="138" t="s">
        <v>1710</v>
      </c>
      <c r="B4247" s="138" t="s">
        <v>1711</v>
      </c>
      <c r="C4247" s="138" t="s">
        <v>196</v>
      </c>
      <c r="D4247" s="138" t="s">
        <v>1715</v>
      </c>
      <c r="E4247" s="138" t="s">
        <v>1674</v>
      </c>
      <c r="F4247" s="138"/>
      <c r="G4247" s="138" t="s">
        <v>228</v>
      </c>
      <c r="H4247" s="138" t="s">
        <v>1070</v>
      </c>
      <c r="I4247" s="138" t="s">
        <v>195</v>
      </c>
      <c r="J4247" s="138">
        <v>2050</v>
      </c>
      <c r="K4247" s="139">
        <v>0.18</v>
      </c>
    </row>
    <row r="4248" spans="1:11" x14ac:dyDescent="0.25">
      <c r="A4248" s="138" t="s">
        <v>1710</v>
      </c>
      <c r="B4248" s="138" t="s">
        <v>1711</v>
      </c>
      <c r="C4248" s="138" t="s">
        <v>196</v>
      </c>
      <c r="D4248" s="138" t="s">
        <v>1716</v>
      </c>
      <c r="E4248" s="138" t="s">
        <v>1674</v>
      </c>
      <c r="F4248" s="138"/>
      <c r="G4248" s="138" t="s">
        <v>228</v>
      </c>
      <c r="H4248" s="138" t="s">
        <v>1070</v>
      </c>
      <c r="I4248" s="138" t="s">
        <v>990</v>
      </c>
      <c r="J4248" s="138">
        <v>2020</v>
      </c>
      <c r="K4248" s="139">
        <v>0.98</v>
      </c>
    </row>
    <row r="4249" spans="1:11" x14ac:dyDescent="0.25">
      <c r="A4249" s="138" t="s">
        <v>1710</v>
      </c>
      <c r="B4249" s="138" t="s">
        <v>1711</v>
      </c>
      <c r="C4249" s="138" t="s">
        <v>196</v>
      </c>
      <c r="D4249" s="138" t="s">
        <v>1716</v>
      </c>
      <c r="E4249" s="138" t="s">
        <v>1674</v>
      </c>
      <c r="F4249" s="138"/>
      <c r="G4249" s="138" t="s">
        <v>228</v>
      </c>
      <c r="H4249" s="138" t="s">
        <v>1070</v>
      </c>
      <c r="I4249" s="138" t="s">
        <v>990</v>
      </c>
      <c r="J4249" s="138">
        <v>2050</v>
      </c>
      <c r="K4249" s="139">
        <v>0.98</v>
      </c>
    </row>
    <row r="4250" spans="1:11" x14ac:dyDescent="0.25">
      <c r="A4250" s="138" t="s">
        <v>1710</v>
      </c>
      <c r="B4250" s="138" t="s">
        <v>1711</v>
      </c>
      <c r="C4250" s="138" t="s">
        <v>196</v>
      </c>
      <c r="D4250" s="138" t="s">
        <v>1716</v>
      </c>
      <c r="E4250" s="138" t="s">
        <v>1674</v>
      </c>
      <c r="F4250" s="138"/>
      <c r="G4250" s="138" t="s">
        <v>228</v>
      </c>
      <c r="H4250" s="138" t="s">
        <v>1070</v>
      </c>
      <c r="I4250" s="138" t="s">
        <v>991</v>
      </c>
      <c r="J4250" s="138">
        <v>2020</v>
      </c>
      <c r="K4250" s="139">
        <v>1.02</v>
      </c>
    </row>
    <row r="4251" spans="1:11" x14ac:dyDescent="0.25">
      <c r="A4251" s="138" t="s">
        <v>1710</v>
      </c>
      <c r="B4251" s="138" t="s">
        <v>1711</v>
      </c>
      <c r="C4251" s="138" t="s">
        <v>196</v>
      </c>
      <c r="D4251" s="138" t="s">
        <v>1716</v>
      </c>
      <c r="E4251" s="138" t="s">
        <v>1674</v>
      </c>
      <c r="F4251" s="138"/>
      <c r="G4251" s="138" t="s">
        <v>228</v>
      </c>
      <c r="H4251" s="138" t="s">
        <v>1070</v>
      </c>
      <c r="I4251" s="138" t="s">
        <v>991</v>
      </c>
      <c r="J4251" s="138">
        <v>2050</v>
      </c>
      <c r="K4251" s="139">
        <v>1.02</v>
      </c>
    </row>
    <row r="4252" spans="1:11" x14ac:dyDescent="0.25">
      <c r="A4252" s="138" t="s">
        <v>1710</v>
      </c>
      <c r="B4252" s="138" t="s">
        <v>1711</v>
      </c>
      <c r="C4252" s="138" t="s">
        <v>196</v>
      </c>
      <c r="D4252" s="138" t="s">
        <v>1716</v>
      </c>
      <c r="E4252" s="138" t="s">
        <v>1674</v>
      </c>
      <c r="F4252" s="138"/>
      <c r="G4252" s="138" t="s">
        <v>228</v>
      </c>
      <c r="H4252" s="138" t="s">
        <v>1070</v>
      </c>
      <c r="I4252" s="138" t="s">
        <v>195</v>
      </c>
      <c r="J4252" s="138">
        <v>2020</v>
      </c>
      <c r="K4252" s="139">
        <v>0.83899999999999997</v>
      </c>
    </row>
    <row r="4253" spans="1:11" x14ac:dyDescent="0.25">
      <c r="A4253" s="138" t="s">
        <v>1710</v>
      </c>
      <c r="B4253" s="138" t="s">
        <v>1711</v>
      </c>
      <c r="C4253" s="138" t="s">
        <v>196</v>
      </c>
      <c r="D4253" s="138" t="s">
        <v>1716</v>
      </c>
      <c r="E4253" s="138" t="s">
        <v>1674</v>
      </c>
      <c r="F4253" s="138"/>
      <c r="G4253" s="138" t="s">
        <v>228</v>
      </c>
      <c r="H4253" s="138" t="s">
        <v>1070</v>
      </c>
      <c r="I4253" s="138" t="s">
        <v>195</v>
      </c>
      <c r="J4253" s="138">
        <v>2030</v>
      </c>
      <c r="K4253" s="139">
        <v>0.83899999999999997</v>
      </c>
    </row>
    <row r="4254" spans="1:11" x14ac:dyDescent="0.25">
      <c r="A4254" s="138" t="s">
        <v>1710</v>
      </c>
      <c r="B4254" s="138" t="s">
        <v>1711</v>
      </c>
      <c r="C4254" s="138" t="s">
        <v>196</v>
      </c>
      <c r="D4254" s="138" t="s">
        <v>1716</v>
      </c>
      <c r="E4254" s="138" t="s">
        <v>1674</v>
      </c>
      <c r="F4254" s="138"/>
      <c r="G4254" s="138" t="s">
        <v>228</v>
      </c>
      <c r="H4254" s="138" t="s">
        <v>1070</v>
      </c>
      <c r="I4254" s="138" t="s">
        <v>195</v>
      </c>
      <c r="J4254" s="138">
        <v>2040</v>
      </c>
      <c r="K4254" s="139">
        <v>0.83899999999999997</v>
      </c>
    </row>
    <row r="4255" spans="1:11" x14ac:dyDescent="0.25">
      <c r="A4255" s="138" t="s">
        <v>1710</v>
      </c>
      <c r="B4255" s="138" t="s">
        <v>1711</v>
      </c>
      <c r="C4255" s="138" t="s">
        <v>196</v>
      </c>
      <c r="D4255" s="138" t="s">
        <v>1716</v>
      </c>
      <c r="E4255" s="138" t="s">
        <v>1674</v>
      </c>
      <c r="F4255" s="138"/>
      <c r="G4255" s="138" t="s">
        <v>228</v>
      </c>
      <c r="H4255" s="138" t="s">
        <v>1070</v>
      </c>
      <c r="I4255" s="138" t="s">
        <v>195</v>
      </c>
      <c r="J4255" s="138">
        <v>2050</v>
      </c>
      <c r="K4255" s="139">
        <v>0.83899999999999997</v>
      </c>
    </row>
    <row r="4256" spans="1:11" x14ac:dyDescent="0.25">
      <c r="A4256" s="138" t="s">
        <v>1710</v>
      </c>
      <c r="B4256" s="138" t="s">
        <v>1711</v>
      </c>
      <c r="C4256" s="138" t="s">
        <v>196</v>
      </c>
      <c r="D4256" s="138" t="s">
        <v>1717</v>
      </c>
      <c r="E4256" s="138"/>
      <c r="F4256" s="138"/>
      <c r="G4256" s="138"/>
      <c r="H4256" s="138" t="s">
        <v>1006</v>
      </c>
      <c r="I4256" s="138" t="s">
        <v>990</v>
      </c>
      <c r="J4256" s="138">
        <v>2020</v>
      </c>
      <c r="K4256" s="139">
        <v>0.28999999999999998</v>
      </c>
    </row>
    <row r="4257" spans="1:11" x14ac:dyDescent="0.25">
      <c r="A4257" s="138" t="s">
        <v>1710</v>
      </c>
      <c r="B4257" s="138" t="s">
        <v>1711</v>
      </c>
      <c r="C4257" s="138" t="s">
        <v>196</v>
      </c>
      <c r="D4257" s="138" t="s">
        <v>1717</v>
      </c>
      <c r="E4257" s="138"/>
      <c r="F4257" s="138"/>
      <c r="G4257" s="138"/>
      <c r="H4257" s="138" t="s">
        <v>1006</v>
      </c>
      <c r="I4257" s="138" t="s">
        <v>990</v>
      </c>
      <c r="J4257" s="138">
        <v>2050</v>
      </c>
      <c r="K4257" s="139">
        <v>0.2</v>
      </c>
    </row>
    <row r="4258" spans="1:11" x14ac:dyDescent="0.25">
      <c r="A4258" s="138" t="s">
        <v>1710</v>
      </c>
      <c r="B4258" s="138" t="s">
        <v>1711</v>
      </c>
      <c r="C4258" s="138" t="s">
        <v>196</v>
      </c>
      <c r="D4258" s="138" t="s">
        <v>1717</v>
      </c>
      <c r="E4258" s="138"/>
      <c r="F4258" s="138"/>
      <c r="G4258" s="138"/>
      <c r="H4258" s="138" t="s">
        <v>1006</v>
      </c>
      <c r="I4258" s="138" t="s">
        <v>991</v>
      </c>
      <c r="J4258" s="138">
        <v>2020</v>
      </c>
      <c r="K4258" s="139">
        <v>1</v>
      </c>
    </row>
    <row r="4259" spans="1:11" x14ac:dyDescent="0.25">
      <c r="A4259" s="138" t="s">
        <v>1710</v>
      </c>
      <c r="B4259" s="138" t="s">
        <v>1711</v>
      </c>
      <c r="C4259" s="138" t="s">
        <v>196</v>
      </c>
      <c r="D4259" s="138" t="s">
        <v>1717</v>
      </c>
      <c r="E4259" s="138"/>
      <c r="F4259" s="138"/>
      <c r="G4259" s="138"/>
      <c r="H4259" s="138" t="s">
        <v>1006</v>
      </c>
      <c r="I4259" s="138" t="s">
        <v>991</v>
      </c>
      <c r="J4259" s="138">
        <v>2050</v>
      </c>
      <c r="K4259" s="139">
        <v>1</v>
      </c>
    </row>
    <row r="4260" spans="1:11" x14ac:dyDescent="0.25">
      <c r="A4260" s="138" t="s">
        <v>1710</v>
      </c>
      <c r="B4260" s="138" t="s">
        <v>1711</v>
      </c>
      <c r="C4260" s="138" t="s">
        <v>196</v>
      </c>
      <c r="D4260" s="138" t="s">
        <v>1717</v>
      </c>
      <c r="E4260" s="138"/>
      <c r="F4260" s="138"/>
      <c r="G4260" s="138"/>
      <c r="H4260" s="138" t="s">
        <v>1006</v>
      </c>
      <c r="I4260" s="138" t="s">
        <v>195</v>
      </c>
      <c r="J4260" s="138">
        <v>2020</v>
      </c>
      <c r="K4260" s="139" t="s">
        <v>1718</v>
      </c>
    </row>
    <row r="4261" spans="1:11" x14ac:dyDescent="0.25">
      <c r="A4261" s="138" t="s">
        <v>1710</v>
      </c>
      <c r="B4261" s="138" t="s">
        <v>1711</v>
      </c>
      <c r="C4261" s="138" t="s">
        <v>196</v>
      </c>
      <c r="D4261" s="138" t="s">
        <v>1717</v>
      </c>
      <c r="E4261" s="138"/>
      <c r="F4261" s="138"/>
      <c r="G4261" s="138"/>
      <c r="H4261" s="138" t="s">
        <v>1006</v>
      </c>
      <c r="I4261" s="138" t="s">
        <v>195</v>
      </c>
      <c r="J4261" s="138">
        <v>2030</v>
      </c>
      <c r="K4261" s="139" t="s">
        <v>1718</v>
      </c>
    </row>
    <row r="4262" spans="1:11" x14ac:dyDescent="0.25">
      <c r="A4262" s="138" t="s">
        <v>1710</v>
      </c>
      <c r="B4262" s="138" t="s">
        <v>1711</v>
      </c>
      <c r="C4262" s="138" t="s">
        <v>196</v>
      </c>
      <c r="D4262" s="138" t="s">
        <v>1717</v>
      </c>
      <c r="E4262" s="138"/>
      <c r="F4262" s="138"/>
      <c r="G4262" s="138"/>
      <c r="H4262" s="138" t="s">
        <v>1006</v>
      </c>
      <c r="I4262" s="138" t="s">
        <v>195</v>
      </c>
      <c r="J4262" s="138">
        <v>2040</v>
      </c>
      <c r="K4262" s="139" t="s">
        <v>1718</v>
      </c>
    </row>
    <row r="4263" spans="1:11" x14ac:dyDescent="0.25">
      <c r="A4263" s="138" t="s">
        <v>1710</v>
      </c>
      <c r="B4263" s="138" t="s">
        <v>1711</v>
      </c>
      <c r="C4263" s="138" t="s">
        <v>196</v>
      </c>
      <c r="D4263" s="138" t="s">
        <v>1717</v>
      </c>
      <c r="E4263" s="138"/>
      <c r="F4263" s="138"/>
      <c r="G4263" s="138"/>
      <c r="H4263" s="138" t="s">
        <v>1006</v>
      </c>
      <c r="I4263" s="138" t="s">
        <v>195</v>
      </c>
      <c r="J4263" s="138">
        <v>2050</v>
      </c>
      <c r="K4263" s="139" t="s">
        <v>1718</v>
      </c>
    </row>
    <row r="4264" spans="1:11" x14ac:dyDescent="0.25">
      <c r="A4264" s="138" t="s">
        <v>1710</v>
      </c>
      <c r="B4264" s="138" t="s">
        <v>1711</v>
      </c>
      <c r="C4264" s="138" t="s">
        <v>196</v>
      </c>
      <c r="D4264" s="138" t="s">
        <v>355</v>
      </c>
      <c r="E4264" s="138" t="s">
        <v>1295</v>
      </c>
      <c r="F4264" s="138"/>
      <c r="G4264" s="138"/>
      <c r="H4264" s="138" t="s">
        <v>1073</v>
      </c>
      <c r="I4264" s="138" t="s">
        <v>195</v>
      </c>
      <c r="J4264" s="138">
        <v>2020</v>
      </c>
      <c r="K4264" s="139">
        <v>0.03</v>
      </c>
    </row>
    <row r="4265" spans="1:11" x14ac:dyDescent="0.25">
      <c r="A4265" s="138" t="s">
        <v>1710</v>
      </c>
      <c r="B4265" s="138" t="s">
        <v>1711</v>
      </c>
      <c r="C4265" s="138" t="s">
        <v>196</v>
      </c>
      <c r="D4265" s="138" t="s">
        <v>355</v>
      </c>
      <c r="E4265" s="138" t="s">
        <v>1295</v>
      </c>
      <c r="F4265" s="138"/>
      <c r="G4265" s="138"/>
      <c r="H4265" s="138" t="s">
        <v>1073</v>
      </c>
      <c r="I4265" s="138" t="s">
        <v>195</v>
      </c>
      <c r="J4265" s="138">
        <v>2030</v>
      </c>
      <c r="K4265" s="139">
        <v>0.03</v>
      </c>
    </row>
    <row r="4266" spans="1:11" x14ac:dyDescent="0.25">
      <c r="A4266" s="138" t="s">
        <v>1710</v>
      </c>
      <c r="B4266" s="138" t="s">
        <v>1711</v>
      </c>
      <c r="C4266" s="138" t="s">
        <v>196</v>
      </c>
      <c r="D4266" s="138" t="s">
        <v>355</v>
      </c>
      <c r="E4266" s="138" t="s">
        <v>1295</v>
      </c>
      <c r="F4266" s="138"/>
      <c r="G4266" s="138"/>
      <c r="H4266" s="138" t="s">
        <v>1073</v>
      </c>
      <c r="I4266" s="138" t="s">
        <v>195</v>
      </c>
      <c r="J4266" s="138">
        <v>2040</v>
      </c>
      <c r="K4266" s="139">
        <v>0.03</v>
      </c>
    </row>
    <row r="4267" spans="1:11" x14ac:dyDescent="0.25">
      <c r="A4267" s="138" t="s">
        <v>1710</v>
      </c>
      <c r="B4267" s="138" t="s">
        <v>1711</v>
      </c>
      <c r="C4267" s="138" t="s">
        <v>196</v>
      </c>
      <c r="D4267" s="138" t="s">
        <v>355</v>
      </c>
      <c r="E4267" s="138" t="s">
        <v>1295</v>
      </c>
      <c r="F4267" s="138"/>
      <c r="G4267" s="138"/>
      <c r="H4267" s="138" t="s">
        <v>1073</v>
      </c>
      <c r="I4267" s="138" t="s">
        <v>195</v>
      </c>
      <c r="J4267" s="138">
        <v>2050</v>
      </c>
      <c r="K4267" s="139">
        <v>0.03</v>
      </c>
    </row>
    <row r="4268" spans="1:11" x14ac:dyDescent="0.25">
      <c r="A4268" s="138" t="s">
        <v>1710</v>
      </c>
      <c r="B4268" s="138" t="s">
        <v>1711</v>
      </c>
      <c r="C4268" s="138" t="s">
        <v>196</v>
      </c>
      <c r="D4268" s="138" t="s">
        <v>216</v>
      </c>
      <c r="E4268" s="138" t="s">
        <v>203</v>
      </c>
      <c r="F4268" s="138"/>
      <c r="G4268" s="138"/>
      <c r="H4268" s="138"/>
      <c r="I4268" s="138" t="s">
        <v>195</v>
      </c>
      <c r="J4268" s="138">
        <v>2020</v>
      </c>
      <c r="K4268" s="139">
        <v>30</v>
      </c>
    </row>
    <row r="4269" spans="1:11" x14ac:dyDescent="0.25">
      <c r="A4269" s="138" t="s">
        <v>1710</v>
      </c>
      <c r="B4269" s="138" t="s">
        <v>1711</v>
      </c>
      <c r="C4269" s="138" t="s">
        <v>196</v>
      </c>
      <c r="D4269" s="138" t="s">
        <v>216</v>
      </c>
      <c r="E4269" s="138" t="s">
        <v>203</v>
      </c>
      <c r="F4269" s="138"/>
      <c r="G4269" s="138"/>
      <c r="H4269" s="138"/>
      <c r="I4269" s="138" t="s">
        <v>195</v>
      </c>
      <c r="J4269" s="138">
        <v>2030</v>
      </c>
      <c r="K4269" s="139">
        <v>30</v>
      </c>
    </row>
    <row r="4270" spans="1:11" x14ac:dyDescent="0.25">
      <c r="A4270" s="138" t="s">
        <v>1710</v>
      </c>
      <c r="B4270" s="138" t="s">
        <v>1711</v>
      </c>
      <c r="C4270" s="138" t="s">
        <v>196</v>
      </c>
      <c r="D4270" s="138" t="s">
        <v>216</v>
      </c>
      <c r="E4270" s="138" t="s">
        <v>203</v>
      </c>
      <c r="F4270" s="138"/>
      <c r="G4270" s="138"/>
      <c r="H4270" s="138"/>
      <c r="I4270" s="138" t="s">
        <v>195</v>
      </c>
      <c r="J4270" s="138">
        <v>2040</v>
      </c>
      <c r="K4270" s="139">
        <v>30</v>
      </c>
    </row>
    <row r="4271" spans="1:11" x14ac:dyDescent="0.25">
      <c r="A4271" s="138" t="s">
        <v>1710</v>
      </c>
      <c r="B4271" s="138" t="s">
        <v>1711</v>
      </c>
      <c r="C4271" s="138" t="s">
        <v>196</v>
      </c>
      <c r="D4271" s="138" t="s">
        <v>216</v>
      </c>
      <c r="E4271" s="138" t="s">
        <v>203</v>
      </c>
      <c r="F4271" s="138"/>
      <c r="G4271" s="138"/>
      <c r="H4271" s="138"/>
      <c r="I4271" s="138" t="s">
        <v>195</v>
      </c>
      <c r="J4271" s="138">
        <v>2050</v>
      </c>
      <c r="K4271" s="139">
        <v>30</v>
      </c>
    </row>
    <row r="4272" spans="1:11" x14ac:dyDescent="0.25">
      <c r="A4272" s="138" t="s">
        <v>1710</v>
      </c>
      <c r="B4272" s="138" t="s">
        <v>1711</v>
      </c>
      <c r="C4272" s="138" t="s">
        <v>196</v>
      </c>
      <c r="D4272" s="138" t="s">
        <v>1719</v>
      </c>
      <c r="E4272" s="138"/>
      <c r="F4272" s="138"/>
      <c r="G4272" s="138" t="s">
        <v>200</v>
      </c>
      <c r="H4272" s="138"/>
      <c r="I4272" s="138" t="s">
        <v>990</v>
      </c>
      <c r="J4272" s="138">
        <v>2020</v>
      </c>
      <c r="K4272" s="139">
        <v>1</v>
      </c>
    </row>
    <row r="4273" spans="1:11" x14ac:dyDescent="0.25">
      <c r="A4273" s="138" t="s">
        <v>1710</v>
      </c>
      <c r="B4273" s="138" t="s">
        <v>1711</v>
      </c>
      <c r="C4273" s="138" t="s">
        <v>196</v>
      </c>
      <c r="D4273" s="138" t="s">
        <v>1719</v>
      </c>
      <c r="E4273" s="138"/>
      <c r="F4273" s="138"/>
      <c r="G4273" s="138" t="s">
        <v>200</v>
      </c>
      <c r="H4273" s="138"/>
      <c r="I4273" s="138" t="s">
        <v>990</v>
      </c>
      <c r="J4273" s="138">
        <v>2050</v>
      </c>
      <c r="K4273" s="139">
        <v>1</v>
      </c>
    </row>
    <row r="4274" spans="1:11" x14ac:dyDescent="0.25">
      <c r="A4274" s="138" t="s">
        <v>1710</v>
      </c>
      <c r="B4274" s="138" t="s">
        <v>1711</v>
      </c>
      <c r="C4274" s="138" t="s">
        <v>196</v>
      </c>
      <c r="D4274" s="138" t="s">
        <v>1719</v>
      </c>
      <c r="E4274" s="138"/>
      <c r="F4274" s="138"/>
      <c r="G4274" s="138" t="s">
        <v>200</v>
      </c>
      <c r="H4274" s="138"/>
      <c r="I4274" s="138" t="s">
        <v>991</v>
      </c>
      <c r="J4274" s="138">
        <v>2020</v>
      </c>
      <c r="K4274" s="139">
        <v>1</v>
      </c>
    </row>
    <row r="4275" spans="1:11" x14ac:dyDescent="0.25">
      <c r="A4275" s="138" t="s">
        <v>1710</v>
      </c>
      <c r="B4275" s="138" t="s">
        <v>1711</v>
      </c>
      <c r="C4275" s="138" t="s">
        <v>196</v>
      </c>
      <c r="D4275" s="138" t="s">
        <v>1719</v>
      </c>
      <c r="E4275" s="138"/>
      <c r="F4275" s="138"/>
      <c r="G4275" s="138" t="s">
        <v>200</v>
      </c>
      <c r="H4275" s="138"/>
      <c r="I4275" s="138" t="s">
        <v>991</v>
      </c>
      <c r="J4275" s="138">
        <v>2050</v>
      </c>
      <c r="K4275" s="139">
        <v>1</v>
      </c>
    </row>
    <row r="4276" spans="1:11" x14ac:dyDescent="0.25">
      <c r="A4276" s="138" t="s">
        <v>1710</v>
      </c>
      <c r="B4276" s="138" t="s">
        <v>1711</v>
      </c>
      <c r="C4276" s="138" t="s">
        <v>196</v>
      </c>
      <c r="D4276" s="138" t="s">
        <v>1719</v>
      </c>
      <c r="E4276" s="138"/>
      <c r="F4276" s="138"/>
      <c r="G4276" s="138" t="s">
        <v>200</v>
      </c>
      <c r="H4276" s="138"/>
      <c r="I4276" s="138" t="s">
        <v>195</v>
      </c>
      <c r="J4276" s="138">
        <v>2020</v>
      </c>
      <c r="K4276" s="139">
        <v>229</v>
      </c>
    </row>
    <row r="4277" spans="1:11" x14ac:dyDescent="0.25">
      <c r="A4277" s="138" t="s">
        <v>1710</v>
      </c>
      <c r="B4277" s="138" t="s">
        <v>1711</v>
      </c>
      <c r="C4277" s="138" t="s">
        <v>196</v>
      </c>
      <c r="D4277" s="138" t="s">
        <v>1719</v>
      </c>
      <c r="E4277" s="138"/>
      <c r="F4277" s="138"/>
      <c r="G4277" s="138" t="s">
        <v>200</v>
      </c>
      <c r="H4277" s="138"/>
      <c r="I4277" s="138" t="s">
        <v>195</v>
      </c>
      <c r="J4277" s="138">
        <v>2030</v>
      </c>
      <c r="K4277" s="139">
        <v>458</v>
      </c>
    </row>
    <row r="4278" spans="1:11" x14ac:dyDescent="0.25">
      <c r="A4278" s="138" t="s">
        <v>1710</v>
      </c>
      <c r="B4278" s="138" t="s">
        <v>1711</v>
      </c>
      <c r="C4278" s="138" t="s">
        <v>196</v>
      </c>
      <c r="D4278" s="138" t="s">
        <v>1719</v>
      </c>
      <c r="E4278" s="138"/>
      <c r="F4278" s="138"/>
      <c r="G4278" s="138" t="s">
        <v>200</v>
      </c>
      <c r="H4278" s="138"/>
      <c r="I4278" s="138" t="s">
        <v>195</v>
      </c>
      <c r="J4278" s="138">
        <v>2040</v>
      </c>
      <c r="K4278" s="139">
        <v>916</v>
      </c>
    </row>
    <row r="4279" spans="1:11" x14ac:dyDescent="0.25">
      <c r="A4279" s="138" t="s">
        <v>1710</v>
      </c>
      <c r="B4279" s="138" t="s">
        <v>1711</v>
      </c>
      <c r="C4279" s="138" t="s">
        <v>196</v>
      </c>
      <c r="D4279" s="138" t="s">
        <v>1719</v>
      </c>
      <c r="E4279" s="138"/>
      <c r="F4279" s="138"/>
      <c r="G4279" s="138" t="s">
        <v>200</v>
      </c>
      <c r="H4279" s="138"/>
      <c r="I4279" s="138" t="s">
        <v>195</v>
      </c>
      <c r="J4279" s="138">
        <v>2050</v>
      </c>
      <c r="K4279" s="139">
        <v>2290</v>
      </c>
    </row>
    <row r="4280" spans="1:11" x14ac:dyDescent="0.25">
      <c r="A4280" s="138" t="s">
        <v>1710</v>
      </c>
      <c r="B4280" s="138" t="s">
        <v>1711</v>
      </c>
      <c r="C4280" s="138" t="s">
        <v>196</v>
      </c>
      <c r="D4280" s="138" t="s">
        <v>1720</v>
      </c>
      <c r="E4280" s="138" t="s">
        <v>1222</v>
      </c>
      <c r="F4280" s="138"/>
      <c r="G4280" s="138"/>
      <c r="H4280" s="138"/>
      <c r="I4280" s="138" t="s">
        <v>990</v>
      </c>
      <c r="J4280" s="138">
        <v>2020</v>
      </c>
      <c r="K4280" s="139">
        <v>1</v>
      </c>
    </row>
    <row r="4281" spans="1:11" x14ac:dyDescent="0.25">
      <c r="A4281" s="138" t="s">
        <v>1710</v>
      </c>
      <c r="B4281" s="138" t="s">
        <v>1711</v>
      </c>
      <c r="C4281" s="138" t="s">
        <v>196</v>
      </c>
      <c r="D4281" s="138" t="s">
        <v>1720</v>
      </c>
      <c r="E4281" s="138" t="s">
        <v>1222</v>
      </c>
      <c r="F4281" s="138"/>
      <c r="G4281" s="138"/>
      <c r="H4281" s="138"/>
      <c r="I4281" s="138" t="s">
        <v>990</v>
      </c>
      <c r="J4281" s="138">
        <v>2050</v>
      </c>
      <c r="K4281" s="139">
        <v>1</v>
      </c>
    </row>
    <row r="4282" spans="1:11" x14ac:dyDescent="0.25">
      <c r="A4282" s="138" t="s">
        <v>1710</v>
      </c>
      <c r="B4282" s="138" t="s">
        <v>1711</v>
      </c>
      <c r="C4282" s="138" t="s">
        <v>196</v>
      </c>
      <c r="D4282" s="138" t="s">
        <v>1720</v>
      </c>
      <c r="E4282" s="138" t="s">
        <v>1222</v>
      </c>
      <c r="F4282" s="138"/>
      <c r="G4282" s="138"/>
      <c r="H4282" s="138"/>
      <c r="I4282" s="138" t="s">
        <v>991</v>
      </c>
      <c r="J4282" s="138">
        <v>2020</v>
      </c>
      <c r="K4282" s="139">
        <v>1</v>
      </c>
    </row>
    <row r="4283" spans="1:11" x14ac:dyDescent="0.25">
      <c r="A4283" s="138" t="s">
        <v>1710</v>
      </c>
      <c r="B4283" s="138" t="s">
        <v>1711</v>
      </c>
      <c r="C4283" s="138" t="s">
        <v>196</v>
      </c>
      <c r="D4283" s="138" t="s">
        <v>1720</v>
      </c>
      <c r="E4283" s="138" t="s">
        <v>1222</v>
      </c>
      <c r="F4283" s="138"/>
      <c r="G4283" s="138"/>
      <c r="H4283" s="138"/>
      <c r="I4283" s="138" t="s">
        <v>991</v>
      </c>
      <c r="J4283" s="138">
        <v>2050</v>
      </c>
      <c r="K4283" s="139">
        <v>1</v>
      </c>
    </row>
    <row r="4284" spans="1:11" x14ac:dyDescent="0.25">
      <c r="A4284" s="138" t="s">
        <v>1710</v>
      </c>
      <c r="B4284" s="138" t="s">
        <v>1711</v>
      </c>
      <c r="C4284" s="138" t="s">
        <v>196</v>
      </c>
      <c r="D4284" s="138" t="s">
        <v>1720</v>
      </c>
      <c r="E4284" s="138" t="s">
        <v>1222</v>
      </c>
      <c r="F4284" s="138"/>
      <c r="G4284" s="138"/>
      <c r="H4284" s="138"/>
      <c r="I4284" s="138" t="s">
        <v>195</v>
      </c>
      <c r="J4284" s="138">
        <v>2020</v>
      </c>
      <c r="K4284" s="139">
        <v>50</v>
      </c>
    </row>
    <row r="4285" spans="1:11" x14ac:dyDescent="0.25">
      <c r="A4285" s="138" t="s">
        <v>1710</v>
      </c>
      <c r="B4285" s="138" t="s">
        <v>1711</v>
      </c>
      <c r="C4285" s="138" t="s">
        <v>196</v>
      </c>
      <c r="D4285" s="138" t="s">
        <v>1720</v>
      </c>
      <c r="E4285" s="138" t="s">
        <v>1222</v>
      </c>
      <c r="F4285" s="138"/>
      <c r="G4285" s="138"/>
      <c r="H4285" s="138"/>
      <c r="I4285" s="138" t="s">
        <v>195</v>
      </c>
      <c r="J4285" s="138">
        <v>2030</v>
      </c>
      <c r="K4285" s="139">
        <v>100</v>
      </c>
    </row>
    <row r="4286" spans="1:11" x14ac:dyDescent="0.25">
      <c r="A4286" s="138" t="s">
        <v>1710</v>
      </c>
      <c r="B4286" s="138" t="s">
        <v>1711</v>
      </c>
      <c r="C4286" s="138" t="s">
        <v>196</v>
      </c>
      <c r="D4286" s="138" t="s">
        <v>1720</v>
      </c>
      <c r="E4286" s="138" t="s">
        <v>1222</v>
      </c>
      <c r="F4286" s="138"/>
      <c r="G4286" s="138"/>
      <c r="H4286" s="138"/>
      <c r="I4286" s="138" t="s">
        <v>195</v>
      </c>
      <c r="J4286" s="138">
        <v>2040</v>
      </c>
      <c r="K4286" s="139">
        <v>200</v>
      </c>
    </row>
    <row r="4287" spans="1:11" x14ac:dyDescent="0.25">
      <c r="A4287" s="138" t="s">
        <v>1710</v>
      </c>
      <c r="B4287" s="138" t="s">
        <v>1711</v>
      </c>
      <c r="C4287" s="138" t="s">
        <v>196</v>
      </c>
      <c r="D4287" s="138" t="s">
        <v>1720</v>
      </c>
      <c r="E4287" s="138" t="s">
        <v>1222</v>
      </c>
      <c r="F4287" s="138"/>
      <c r="G4287" s="138"/>
      <c r="H4287" s="138"/>
      <c r="I4287" s="138" t="s">
        <v>195</v>
      </c>
      <c r="J4287" s="138">
        <v>2050</v>
      </c>
      <c r="K4287" s="139">
        <v>500</v>
      </c>
    </row>
    <row r="4288" spans="1:11" x14ac:dyDescent="0.25">
      <c r="A4288" s="138" t="s">
        <v>1710</v>
      </c>
      <c r="B4288" s="138" t="s">
        <v>1711</v>
      </c>
      <c r="C4288" s="138" t="s">
        <v>234</v>
      </c>
      <c r="D4288" s="138" t="s">
        <v>1366</v>
      </c>
      <c r="E4288" s="138" t="s">
        <v>1206</v>
      </c>
      <c r="F4288" s="138"/>
      <c r="G4288" s="138"/>
      <c r="H4288" s="138" t="s">
        <v>1073</v>
      </c>
      <c r="I4288" s="138" t="s">
        <v>195</v>
      </c>
      <c r="J4288" s="138">
        <v>2020</v>
      </c>
      <c r="K4288" s="139">
        <v>50</v>
      </c>
    </row>
    <row r="4289" spans="1:11" x14ac:dyDescent="0.25">
      <c r="A4289" s="138" t="s">
        <v>1710</v>
      </c>
      <c r="B4289" s="138" t="s">
        <v>1711</v>
      </c>
      <c r="C4289" s="138" t="s">
        <v>234</v>
      </c>
      <c r="D4289" s="138" t="s">
        <v>1366</v>
      </c>
      <c r="E4289" s="138" t="s">
        <v>1206</v>
      </c>
      <c r="F4289" s="138"/>
      <c r="G4289" s="138"/>
      <c r="H4289" s="138" t="s">
        <v>1073</v>
      </c>
      <c r="I4289" s="138" t="s">
        <v>195</v>
      </c>
      <c r="J4289" s="138">
        <v>2030</v>
      </c>
      <c r="K4289" s="139">
        <v>50</v>
      </c>
    </row>
    <row r="4290" spans="1:11" x14ac:dyDescent="0.25">
      <c r="A4290" s="138" t="s">
        <v>1710</v>
      </c>
      <c r="B4290" s="138" t="s">
        <v>1711</v>
      </c>
      <c r="C4290" s="138" t="s">
        <v>234</v>
      </c>
      <c r="D4290" s="138" t="s">
        <v>1366</v>
      </c>
      <c r="E4290" s="138" t="s">
        <v>1206</v>
      </c>
      <c r="F4290" s="138"/>
      <c r="G4290" s="138"/>
      <c r="H4290" s="138" t="s">
        <v>1073</v>
      </c>
      <c r="I4290" s="138" t="s">
        <v>195</v>
      </c>
      <c r="J4290" s="138">
        <v>2040</v>
      </c>
      <c r="K4290" s="139">
        <v>50</v>
      </c>
    </row>
    <row r="4291" spans="1:11" x14ac:dyDescent="0.25">
      <c r="A4291" s="138" t="s">
        <v>1710</v>
      </c>
      <c r="B4291" s="138" t="s">
        <v>1711</v>
      </c>
      <c r="C4291" s="138" t="s">
        <v>234</v>
      </c>
      <c r="D4291" s="138" t="s">
        <v>1366</v>
      </c>
      <c r="E4291" s="138" t="s">
        <v>1206</v>
      </c>
      <c r="F4291" s="138"/>
      <c r="G4291" s="138"/>
      <c r="H4291" s="138" t="s">
        <v>1073</v>
      </c>
      <c r="I4291" s="138" t="s">
        <v>195</v>
      </c>
      <c r="J4291" s="138">
        <v>2050</v>
      </c>
      <c r="K4291" s="139">
        <v>50</v>
      </c>
    </row>
    <row r="4292" spans="1:11" x14ac:dyDescent="0.25">
      <c r="A4292" s="138" t="s">
        <v>1710</v>
      </c>
      <c r="B4292" s="138" t="s">
        <v>1711</v>
      </c>
      <c r="C4292" s="138" t="s">
        <v>234</v>
      </c>
      <c r="D4292" s="138" t="s">
        <v>1460</v>
      </c>
      <c r="E4292" s="138" t="s">
        <v>1206</v>
      </c>
      <c r="F4292" s="138"/>
      <c r="G4292" s="138"/>
      <c r="H4292" s="138" t="s">
        <v>1073</v>
      </c>
      <c r="I4292" s="138" t="s">
        <v>195</v>
      </c>
      <c r="J4292" s="138">
        <v>2020</v>
      </c>
      <c r="K4292" s="139">
        <v>50</v>
      </c>
    </row>
    <row r="4293" spans="1:11" x14ac:dyDescent="0.25">
      <c r="A4293" s="138" t="s">
        <v>1710</v>
      </c>
      <c r="B4293" s="138" t="s">
        <v>1711</v>
      </c>
      <c r="C4293" s="138" t="s">
        <v>234</v>
      </c>
      <c r="D4293" s="138" t="s">
        <v>1460</v>
      </c>
      <c r="E4293" s="138" t="s">
        <v>1206</v>
      </c>
      <c r="F4293" s="138"/>
      <c r="G4293" s="138"/>
      <c r="H4293" s="138" t="s">
        <v>1073</v>
      </c>
      <c r="I4293" s="138" t="s">
        <v>195</v>
      </c>
      <c r="J4293" s="138">
        <v>2030</v>
      </c>
      <c r="K4293" s="139">
        <v>50</v>
      </c>
    </row>
    <row r="4294" spans="1:11" x14ac:dyDescent="0.25">
      <c r="A4294" s="138" t="s">
        <v>1710</v>
      </c>
      <c r="B4294" s="138" t="s">
        <v>1711</v>
      </c>
      <c r="C4294" s="138" t="s">
        <v>234</v>
      </c>
      <c r="D4294" s="138" t="s">
        <v>1460</v>
      </c>
      <c r="E4294" s="138" t="s">
        <v>1206</v>
      </c>
      <c r="F4294" s="138"/>
      <c r="G4294" s="138"/>
      <c r="H4294" s="138" t="s">
        <v>1073</v>
      </c>
      <c r="I4294" s="138" t="s">
        <v>195</v>
      </c>
      <c r="J4294" s="138">
        <v>2040</v>
      </c>
      <c r="K4294" s="139">
        <v>50</v>
      </c>
    </row>
    <row r="4295" spans="1:11" x14ac:dyDescent="0.25">
      <c r="A4295" s="138" t="s">
        <v>1710</v>
      </c>
      <c r="B4295" s="138" t="s">
        <v>1711</v>
      </c>
      <c r="C4295" s="138" t="s">
        <v>234</v>
      </c>
      <c r="D4295" s="138" t="s">
        <v>1460</v>
      </c>
      <c r="E4295" s="138" t="s">
        <v>1206</v>
      </c>
      <c r="F4295" s="138"/>
      <c r="G4295" s="138"/>
      <c r="H4295" s="138" t="s">
        <v>1073</v>
      </c>
      <c r="I4295" s="138" t="s">
        <v>195</v>
      </c>
      <c r="J4295" s="138">
        <v>2050</v>
      </c>
      <c r="K4295" s="139">
        <v>50</v>
      </c>
    </row>
    <row r="4296" spans="1:11" x14ac:dyDescent="0.25">
      <c r="A4296" s="138" t="s">
        <v>1710</v>
      </c>
      <c r="B4296" s="138" t="s">
        <v>1711</v>
      </c>
      <c r="C4296" s="138" t="s">
        <v>234</v>
      </c>
      <c r="D4296" s="138" t="s">
        <v>1721</v>
      </c>
      <c r="E4296" s="138" t="s">
        <v>1722</v>
      </c>
      <c r="F4296" s="138"/>
      <c r="G4296" s="138" t="s">
        <v>317</v>
      </c>
      <c r="H4296" s="138" t="s">
        <v>1073</v>
      </c>
      <c r="I4296" s="138" t="s">
        <v>990</v>
      </c>
      <c r="J4296" s="138">
        <v>2020</v>
      </c>
      <c r="K4296" s="139">
        <v>37.200000000000003</v>
      </c>
    </row>
    <row r="4297" spans="1:11" x14ac:dyDescent="0.25">
      <c r="A4297" s="138" t="s">
        <v>1710</v>
      </c>
      <c r="B4297" s="138" t="s">
        <v>1711</v>
      </c>
      <c r="C4297" s="138" t="s">
        <v>234</v>
      </c>
      <c r="D4297" s="138" t="s">
        <v>1721</v>
      </c>
      <c r="E4297" s="138" t="s">
        <v>1722</v>
      </c>
      <c r="F4297" s="138"/>
      <c r="G4297" s="138" t="s">
        <v>317</v>
      </c>
      <c r="H4297" s="138" t="s">
        <v>1073</v>
      </c>
      <c r="I4297" s="138" t="s">
        <v>990</v>
      </c>
      <c r="J4297" s="138">
        <v>2050</v>
      </c>
      <c r="K4297" s="139">
        <v>17.100000000000001</v>
      </c>
    </row>
    <row r="4298" spans="1:11" x14ac:dyDescent="0.25">
      <c r="A4298" s="138" t="s">
        <v>1710</v>
      </c>
      <c r="B4298" s="138" t="s">
        <v>1711</v>
      </c>
      <c r="C4298" s="138" t="s">
        <v>234</v>
      </c>
      <c r="D4298" s="138" t="s">
        <v>1721</v>
      </c>
      <c r="E4298" s="138" t="s">
        <v>1722</v>
      </c>
      <c r="F4298" s="138"/>
      <c r="G4298" s="138" t="s">
        <v>317</v>
      </c>
      <c r="H4298" s="138" t="s">
        <v>1073</v>
      </c>
      <c r="I4298" s="138" t="s">
        <v>991</v>
      </c>
      <c r="J4298" s="138">
        <v>2020</v>
      </c>
      <c r="K4298" s="139">
        <v>62.699999999999989</v>
      </c>
    </row>
    <row r="4299" spans="1:11" x14ac:dyDescent="0.25">
      <c r="A4299" s="138" t="s">
        <v>1710</v>
      </c>
      <c r="B4299" s="138" t="s">
        <v>1711</v>
      </c>
      <c r="C4299" s="138" t="s">
        <v>234</v>
      </c>
      <c r="D4299" s="138" t="s">
        <v>1721</v>
      </c>
      <c r="E4299" s="138" t="s">
        <v>1722</v>
      </c>
      <c r="F4299" s="138"/>
      <c r="G4299" s="138" t="s">
        <v>317</v>
      </c>
      <c r="H4299" s="138" t="s">
        <v>1073</v>
      </c>
      <c r="I4299" s="138" t="s">
        <v>991</v>
      </c>
      <c r="J4299" s="138">
        <v>2050</v>
      </c>
      <c r="K4299" s="139">
        <v>28.5</v>
      </c>
    </row>
    <row r="4300" spans="1:11" x14ac:dyDescent="0.25">
      <c r="A4300" s="138" t="s">
        <v>1710</v>
      </c>
      <c r="B4300" s="138" t="s">
        <v>1711</v>
      </c>
      <c r="C4300" s="138" t="s">
        <v>234</v>
      </c>
      <c r="D4300" s="138" t="s">
        <v>1721</v>
      </c>
      <c r="E4300" s="138" t="s">
        <v>1722</v>
      </c>
      <c r="F4300" s="138"/>
      <c r="G4300" s="138" t="s">
        <v>317</v>
      </c>
      <c r="H4300" s="138" t="s">
        <v>1073</v>
      </c>
      <c r="I4300" s="138" t="s">
        <v>195</v>
      </c>
      <c r="J4300" s="138">
        <v>2020</v>
      </c>
      <c r="K4300" s="139">
        <v>47.588666187364261</v>
      </c>
    </row>
    <row r="4301" spans="1:11" x14ac:dyDescent="0.25">
      <c r="A4301" s="138" t="s">
        <v>1710</v>
      </c>
      <c r="B4301" s="138" t="s">
        <v>1711</v>
      </c>
      <c r="C4301" s="138" t="s">
        <v>234</v>
      </c>
      <c r="D4301" s="138" t="s">
        <v>1721</v>
      </c>
      <c r="E4301" s="138" t="s">
        <v>1722</v>
      </c>
      <c r="F4301" s="138"/>
      <c r="G4301" s="138" t="s">
        <v>317</v>
      </c>
      <c r="H4301" s="138" t="s">
        <v>1073</v>
      </c>
      <c r="I4301" s="138" t="s">
        <v>195</v>
      </c>
      <c r="J4301" s="138">
        <v>2030</v>
      </c>
      <c r="K4301" s="139">
        <v>38.922868038664312</v>
      </c>
    </row>
    <row r="4302" spans="1:11" x14ac:dyDescent="0.25">
      <c r="A4302" s="138" t="s">
        <v>1710</v>
      </c>
      <c r="B4302" s="138" t="s">
        <v>1711</v>
      </c>
      <c r="C4302" s="138" t="s">
        <v>234</v>
      </c>
      <c r="D4302" s="138" t="s">
        <v>1721</v>
      </c>
      <c r="E4302" s="138" t="s">
        <v>1722</v>
      </c>
      <c r="F4302" s="138"/>
      <c r="G4302" s="138" t="s">
        <v>317</v>
      </c>
      <c r="H4302" s="138" t="s">
        <v>1073</v>
      </c>
      <c r="I4302" s="138" t="s">
        <v>195</v>
      </c>
      <c r="J4302" s="138">
        <v>2040</v>
      </c>
      <c r="K4302" s="139">
        <v>31.835093893796419</v>
      </c>
    </row>
    <row r="4303" spans="1:11" x14ac:dyDescent="0.25">
      <c r="A4303" s="138" t="s">
        <v>1710</v>
      </c>
      <c r="B4303" s="138" t="s">
        <v>1711</v>
      </c>
      <c r="C4303" s="138" t="s">
        <v>234</v>
      </c>
      <c r="D4303" s="138" t="s">
        <v>1721</v>
      </c>
      <c r="E4303" s="138" t="s">
        <v>1722</v>
      </c>
      <c r="F4303" s="138"/>
      <c r="G4303" s="138" t="s">
        <v>317</v>
      </c>
      <c r="H4303" s="138" t="s">
        <v>1073</v>
      </c>
      <c r="I4303" s="138" t="s">
        <v>195</v>
      </c>
      <c r="J4303" s="138">
        <v>2050</v>
      </c>
      <c r="K4303" s="139">
        <v>24.40638920315471</v>
      </c>
    </row>
    <row r="4304" spans="1:11" x14ac:dyDescent="0.25">
      <c r="A4304" s="138" t="s">
        <v>1710</v>
      </c>
      <c r="B4304" s="138" t="s">
        <v>1711</v>
      </c>
      <c r="C4304" s="138" t="s">
        <v>234</v>
      </c>
      <c r="D4304" s="138" t="s">
        <v>1723</v>
      </c>
      <c r="E4304" s="138" t="s">
        <v>1538</v>
      </c>
      <c r="F4304" s="138"/>
      <c r="G4304" s="138" t="s">
        <v>1724</v>
      </c>
      <c r="H4304" s="138" t="s">
        <v>1073</v>
      </c>
      <c r="I4304" s="138" t="s">
        <v>990</v>
      </c>
      <c r="J4304" s="138">
        <v>2020</v>
      </c>
      <c r="K4304" s="139">
        <v>1.24</v>
      </c>
    </row>
    <row r="4305" spans="1:11" x14ac:dyDescent="0.25">
      <c r="A4305" s="138" t="s">
        <v>1710</v>
      </c>
      <c r="B4305" s="138" t="s">
        <v>1711</v>
      </c>
      <c r="C4305" s="138" t="s">
        <v>234</v>
      </c>
      <c r="D4305" s="138" t="s">
        <v>1723</v>
      </c>
      <c r="E4305" s="138" t="s">
        <v>1538</v>
      </c>
      <c r="F4305" s="138"/>
      <c r="G4305" s="138" t="s">
        <v>1724</v>
      </c>
      <c r="H4305" s="138" t="s">
        <v>1073</v>
      </c>
      <c r="I4305" s="138" t="s">
        <v>990</v>
      </c>
      <c r="J4305" s="138">
        <v>2050</v>
      </c>
      <c r="K4305" s="139">
        <v>0.56999999999999995</v>
      </c>
    </row>
    <row r="4306" spans="1:11" x14ac:dyDescent="0.25">
      <c r="A4306" s="138" t="s">
        <v>1710</v>
      </c>
      <c r="B4306" s="138" t="s">
        <v>1711</v>
      </c>
      <c r="C4306" s="138" t="s">
        <v>234</v>
      </c>
      <c r="D4306" s="138" t="s">
        <v>1723</v>
      </c>
      <c r="E4306" s="138" t="s">
        <v>1538</v>
      </c>
      <c r="F4306" s="138"/>
      <c r="G4306" s="138" t="s">
        <v>1724</v>
      </c>
      <c r="H4306" s="138" t="s">
        <v>1073</v>
      </c>
      <c r="I4306" s="138" t="s">
        <v>991</v>
      </c>
      <c r="J4306" s="138">
        <v>2020</v>
      </c>
      <c r="K4306" s="139">
        <v>2.09</v>
      </c>
    </row>
    <row r="4307" spans="1:11" x14ac:dyDescent="0.25">
      <c r="A4307" s="138" t="s">
        <v>1710</v>
      </c>
      <c r="B4307" s="138" t="s">
        <v>1711</v>
      </c>
      <c r="C4307" s="138" t="s">
        <v>234</v>
      </c>
      <c r="D4307" s="138" t="s">
        <v>1723</v>
      </c>
      <c r="E4307" s="138" t="s">
        <v>1538</v>
      </c>
      <c r="F4307" s="138"/>
      <c r="G4307" s="138" t="s">
        <v>1724</v>
      </c>
      <c r="H4307" s="138" t="s">
        <v>1073</v>
      </c>
      <c r="I4307" s="138" t="s">
        <v>991</v>
      </c>
      <c r="J4307" s="138">
        <v>2050</v>
      </c>
      <c r="K4307" s="139">
        <v>0.95</v>
      </c>
    </row>
    <row r="4308" spans="1:11" x14ac:dyDescent="0.25">
      <c r="A4308" s="138" t="s">
        <v>1710</v>
      </c>
      <c r="B4308" s="138" t="s">
        <v>1711</v>
      </c>
      <c r="C4308" s="138" t="s">
        <v>234</v>
      </c>
      <c r="D4308" s="138" t="s">
        <v>1723</v>
      </c>
      <c r="E4308" s="138" t="s">
        <v>1538</v>
      </c>
      <c r="F4308" s="138"/>
      <c r="G4308" s="138" t="s">
        <v>1724</v>
      </c>
      <c r="H4308" s="138" t="s">
        <v>1073</v>
      </c>
      <c r="I4308" s="138" t="s">
        <v>195</v>
      </c>
      <c r="J4308" s="138">
        <v>2020</v>
      </c>
      <c r="K4308" s="139">
        <v>1.586288872912142</v>
      </c>
    </row>
    <row r="4309" spans="1:11" x14ac:dyDescent="0.25">
      <c r="A4309" s="138" t="s">
        <v>1710</v>
      </c>
      <c r="B4309" s="138" t="s">
        <v>1711</v>
      </c>
      <c r="C4309" s="138" t="s">
        <v>234</v>
      </c>
      <c r="D4309" s="138" t="s">
        <v>1723</v>
      </c>
      <c r="E4309" s="138" t="s">
        <v>1538</v>
      </c>
      <c r="F4309" s="138"/>
      <c r="G4309" s="138" t="s">
        <v>1724</v>
      </c>
      <c r="H4309" s="138" t="s">
        <v>1073</v>
      </c>
      <c r="I4309" s="138" t="s">
        <v>195</v>
      </c>
      <c r="J4309" s="138">
        <v>2030</v>
      </c>
      <c r="K4309" s="139">
        <v>1.2974289346221439</v>
      </c>
    </row>
    <row r="4310" spans="1:11" x14ac:dyDescent="0.25">
      <c r="A4310" s="138" t="s">
        <v>1710</v>
      </c>
      <c r="B4310" s="138" t="s">
        <v>1711</v>
      </c>
      <c r="C4310" s="138" t="s">
        <v>234</v>
      </c>
      <c r="D4310" s="138" t="s">
        <v>1723</v>
      </c>
      <c r="E4310" s="138" t="s">
        <v>1538</v>
      </c>
      <c r="F4310" s="138"/>
      <c r="G4310" s="138" t="s">
        <v>1724</v>
      </c>
      <c r="H4310" s="138" t="s">
        <v>1073</v>
      </c>
      <c r="I4310" s="138" t="s">
        <v>195</v>
      </c>
      <c r="J4310" s="138">
        <v>2040</v>
      </c>
      <c r="K4310" s="139">
        <v>1.061169796459881</v>
      </c>
    </row>
    <row r="4311" spans="1:11" x14ac:dyDescent="0.25">
      <c r="A4311" s="138" t="s">
        <v>1710</v>
      </c>
      <c r="B4311" s="138" t="s">
        <v>1711</v>
      </c>
      <c r="C4311" s="138" t="s">
        <v>234</v>
      </c>
      <c r="D4311" s="138" t="s">
        <v>1723</v>
      </c>
      <c r="E4311" s="138" t="s">
        <v>1538</v>
      </c>
      <c r="F4311" s="138"/>
      <c r="G4311" s="138" t="s">
        <v>1724</v>
      </c>
      <c r="H4311" s="138" t="s">
        <v>1073</v>
      </c>
      <c r="I4311" s="138" t="s">
        <v>195</v>
      </c>
      <c r="J4311" s="138">
        <v>2050</v>
      </c>
      <c r="K4311" s="139">
        <v>0.81354630677182382</v>
      </c>
    </row>
    <row r="4312" spans="1:11" x14ac:dyDescent="0.25">
      <c r="A4312" s="138" t="s">
        <v>1710</v>
      </c>
      <c r="B4312" s="138" t="s">
        <v>1711</v>
      </c>
      <c r="C4312" s="138" t="s">
        <v>234</v>
      </c>
      <c r="D4312" s="138" t="s">
        <v>1725</v>
      </c>
      <c r="E4312" s="138" t="s">
        <v>1541</v>
      </c>
      <c r="F4312" s="138"/>
      <c r="G4312" s="138"/>
      <c r="H4312" s="138"/>
      <c r="I4312" s="138" t="s">
        <v>195</v>
      </c>
      <c r="J4312" s="138">
        <v>2020</v>
      </c>
      <c r="K4312" s="139" t="s">
        <v>1726</v>
      </c>
    </row>
    <row r="4313" spans="1:11" x14ac:dyDescent="0.25">
      <c r="A4313" s="138" t="s">
        <v>1710</v>
      </c>
      <c r="B4313" s="138" t="s">
        <v>1711</v>
      </c>
      <c r="C4313" s="138" t="s">
        <v>234</v>
      </c>
      <c r="D4313" s="138" t="s">
        <v>1725</v>
      </c>
      <c r="E4313" s="138" t="s">
        <v>1541</v>
      </c>
      <c r="F4313" s="138"/>
      <c r="G4313" s="138"/>
      <c r="H4313" s="138"/>
      <c r="I4313" s="138" t="s">
        <v>195</v>
      </c>
      <c r="J4313" s="138">
        <v>2030</v>
      </c>
      <c r="K4313" s="139" t="s">
        <v>1726</v>
      </c>
    </row>
    <row r="4314" spans="1:11" x14ac:dyDescent="0.25">
      <c r="A4314" s="138" t="s">
        <v>1710</v>
      </c>
      <c r="B4314" s="138" t="s">
        <v>1711</v>
      </c>
      <c r="C4314" s="138" t="s">
        <v>234</v>
      </c>
      <c r="D4314" s="138" t="s">
        <v>1725</v>
      </c>
      <c r="E4314" s="138" t="s">
        <v>1541</v>
      </c>
      <c r="F4314" s="138"/>
      <c r="G4314" s="138"/>
      <c r="H4314" s="138"/>
      <c r="I4314" s="138" t="s">
        <v>195</v>
      </c>
      <c r="J4314" s="138">
        <v>2040</v>
      </c>
      <c r="K4314" s="139" t="s">
        <v>1726</v>
      </c>
    </row>
    <row r="4315" spans="1:11" x14ac:dyDescent="0.25">
      <c r="A4315" s="138" t="s">
        <v>1710</v>
      </c>
      <c r="B4315" s="138" t="s">
        <v>1711</v>
      </c>
      <c r="C4315" s="138" t="s">
        <v>234</v>
      </c>
      <c r="D4315" s="138" t="s">
        <v>1725</v>
      </c>
      <c r="E4315" s="138" t="s">
        <v>1541</v>
      </c>
      <c r="F4315" s="138"/>
      <c r="G4315" s="138"/>
      <c r="H4315" s="138"/>
      <c r="I4315" s="138" t="s">
        <v>195</v>
      </c>
      <c r="J4315" s="138">
        <v>2050</v>
      </c>
      <c r="K4315" s="139" t="s">
        <v>1726</v>
      </c>
    </row>
    <row r="4316" spans="1:11" x14ac:dyDescent="0.25">
      <c r="A4316" s="138" t="s">
        <v>1710</v>
      </c>
      <c r="B4316" s="138" t="s">
        <v>1711</v>
      </c>
      <c r="C4316" s="138" t="s">
        <v>234</v>
      </c>
      <c r="D4316" s="138" t="s">
        <v>1727</v>
      </c>
      <c r="E4316" s="138" t="s">
        <v>1728</v>
      </c>
      <c r="F4316" s="138"/>
      <c r="G4316" s="138" t="s">
        <v>393</v>
      </c>
      <c r="H4316" s="138" t="s">
        <v>1073</v>
      </c>
      <c r="I4316" s="138" t="s">
        <v>990</v>
      </c>
      <c r="J4316" s="138">
        <v>2020</v>
      </c>
      <c r="K4316" s="139">
        <v>0.01</v>
      </c>
    </row>
    <row r="4317" spans="1:11" x14ac:dyDescent="0.25">
      <c r="A4317" s="138" t="s">
        <v>1710</v>
      </c>
      <c r="B4317" s="138" t="s">
        <v>1711</v>
      </c>
      <c r="C4317" s="138" t="s">
        <v>234</v>
      </c>
      <c r="D4317" s="138" t="s">
        <v>1727</v>
      </c>
      <c r="E4317" s="138" t="s">
        <v>1728</v>
      </c>
      <c r="F4317" s="138"/>
      <c r="G4317" s="138" t="s">
        <v>393</v>
      </c>
      <c r="H4317" s="138" t="s">
        <v>1073</v>
      </c>
      <c r="I4317" s="138" t="s">
        <v>990</v>
      </c>
      <c r="J4317" s="138">
        <v>2050</v>
      </c>
      <c r="K4317" s="139">
        <v>0.01</v>
      </c>
    </row>
    <row r="4318" spans="1:11" x14ac:dyDescent="0.25">
      <c r="A4318" s="138" t="s">
        <v>1710</v>
      </c>
      <c r="B4318" s="138" t="s">
        <v>1711</v>
      </c>
      <c r="C4318" s="138" t="s">
        <v>234</v>
      </c>
      <c r="D4318" s="138" t="s">
        <v>1727</v>
      </c>
      <c r="E4318" s="138" t="s">
        <v>1728</v>
      </c>
      <c r="F4318" s="138"/>
      <c r="G4318" s="138" t="s">
        <v>393</v>
      </c>
      <c r="H4318" s="138" t="s">
        <v>1073</v>
      </c>
      <c r="I4318" s="138" t="s">
        <v>991</v>
      </c>
      <c r="J4318" s="138">
        <v>2020</v>
      </c>
      <c r="K4318" s="139">
        <v>0.04</v>
      </c>
    </row>
    <row r="4319" spans="1:11" x14ac:dyDescent="0.25">
      <c r="A4319" s="138" t="s">
        <v>1710</v>
      </c>
      <c r="B4319" s="138" t="s">
        <v>1711</v>
      </c>
      <c r="C4319" s="138" t="s">
        <v>234</v>
      </c>
      <c r="D4319" s="138" t="s">
        <v>1727</v>
      </c>
      <c r="E4319" s="138" t="s">
        <v>1728</v>
      </c>
      <c r="F4319" s="138"/>
      <c r="G4319" s="138" t="s">
        <v>393</v>
      </c>
      <c r="H4319" s="138" t="s">
        <v>1073</v>
      </c>
      <c r="I4319" s="138" t="s">
        <v>991</v>
      </c>
      <c r="J4319" s="138">
        <v>2050</v>
      </c>
      <c r="K4319" s="139">
        <v>0.04</v>
      </c>
    </row>
    <row r="4320" spans="1:11" x14ac:dyDescent="0.25">
      <c r="A4320" s="138" t="s">
        <v>1710</v>
      </c>
      <c r="B4320" s="138" t="s">
        <v>1711</v>
      </c>
      <c r="C4320" s="138" t="s">
        <v>234</v>
      </c>
      <c r="D4320" s="138" t="s">
        <v>1727</v>
      </c>
      <c r="E4320" s="138" t="s">
        <v>1728</v>
      </c>
      <c r="F4320" s="138"/>
      <c r="G4320" s="138" t="s">
        <v>393</v>
      </c>
      <c r="H4320" s="138" t="s">
        <v>1073</v>
      </c>
      <c r="I4320" s="138" t="s">
        <v>195</v>
      </c>
      <c r="J4320" s="138">
        <v>2020</v>
      </c>
      <c r="K4320" s="139">
        <v>0.02</v>
      </c>
    </row>
    <row r="4321" spans="1:11" x14ac:dyDescent="0.25">
      <c r="A4321" s="138" t="s">
        <v>1710</v>
      </c>
      <c r="B4321" s="138" t="s">
        <v>1711</v>
      </c>
      <c r="C4321" s="138" t="s">
        <v>234</v>
      </c>
      <c r="D4321" s="138" t="s">
        <v>1727</v>
      </c>
      <c r="E4321" s="138" t="s">
        <v>1728</v>
      </c>
      <c r="F4321" s="138"/>
      <c r="G4321" s="138" t="s">
        <v>393</v>
      </c>
      <c r="H4321" s="138" t="s">
        <v>1073</v>
      </c>
      <c r="I4321" s="138" t="s">
        <v>195</v>
      </c>
      <c r="J4321" s="138">
        <v>2030</v>
      </c>
      <c r="K4321" s="139">
        <v>0.02</v>
      </c>
    </row>
    <row r="4322" spans="1:11" x14ac:dyDescent="0.25">
      <c r="A4322" s="138" t="s">
        <v>1710</v>
      </c>
      <c r="B4322" s="138" t="s">
        <v>1711</v>
      </c>
      <c r="C4322" s="138" t="s">
        <v>234</v>
      </c>
      <c r="D4322" s="138" t="s">
        <v>1727</v>
      </c>
      <c r="E4322" s="138" t="s">
        <v>1728</v>
      </c>
      <c r="F4322" s="138"/>
      <c r="G4322" s="138" t="s">
        <v>393</v>
      </c>
      <c r="H4322" s="138" t="s">
        <v>1073</v>
      </c>
      <c r="I4322" s="138" t="s">
        <v>195</v>
      </c>
      <c r="J4322" s="138">
        <v>2040</v>
      </c>
      <c r="K4322" s="139">
        <v>0.02</v>
      </c>
    </row>
    <row r="4323" spans="1:11" x14ac:dyDescent="0.25">
      <c r="A4323" s="138" t="s">
        <v>1710</v>
      </c>
      <c r="B4323" s="138" t="s">
        <v>1711</v>
      </c>
      <c r="C4323" s="138" t="s">
        <v>234</v>
      </c>
      <c r="D4323" s="138" t="s">
        <v>1727</v>
      </c>
      <c r="E4323" s="138" t="s">
        <v>1728</v>
      </c>
      <c r="F4323" s="138"/>
      <c r="G4323" s="138" t="s">
        <v>393</v>
      </c>
      <c r="H4323" s="138" t="s">
        <v>1073</v>
      </c>
      <c r="I4323" s="138" t="s">
        <v>195</v>
      </c>
      <c r="J4323" s="138">
        <v>2050</v>
      </c>
      <c r="K4323" s="139">
        <v>0.02</v>
      </c>
    </row>
    <row r="4324" spans="1:11" x14ac:dyDescent="0.25">
      <c r="A4324" s="138" t="s">
        <v>1710</v>
      </c>
      <c r="B4324" s="138" t="s">
        <v>1711</v>
      </c>
      <c r="C4324" s="138" t="s">
        <v>1377</v>
      </c>
      <c r="D4324" s="138" t="s">
        <v>1729</v>
      </c>
      <c r="E4324" s="138" t="s">
        <v>1730</v>
      </c>
      <c r="F4324" s="138"/>
      <c r="G4324" s="138"/>
      <c r="H4324" s="138" t="s">
        <v>1073</v>
      </c>
      <c r="I4324" s="138" t="s">
        <v>990</v>
      </c>
      <c r="J4324" s="138">
        <v>2020</v>
      </c>
      <c r="K4324" s="139">
        <v>8.1222707423580793</v>
      </c>
    </row>
    <row r="4325" spans="1:11" x14ac:dyDescent="0.25">
      <c r="A4325" s="138" t="s">
        <v>1710</v>
      </c>
      <c r="B4325" s="138" t="s">
        <v>1711</v>
      </c>
      <c r="C4325" s="138" t="s">
        <v>1377</v>
      </c>
      <c r="D4325" s="138" t="s">
        <v>1729</v>
      </c>
      <c r="E4325" s="138" t="s">
        <v>1730</v>
      </c>
      <c r="F4325" s="138"/>
      <c r="G4325" s="138"/>
      <c r="H4325" s="138" t="s">
        <v>1073</v>
      </c>
      <c r="I4325" s="138" t="s">
        <v>990</v>
      </c>
      <c r="J4325" s="138">
        <v>2050</v>
      </c>
      <c r="K4325" s="139">
        <v>3.733624454148472</v>
      </c>
    </row>
    <row r="4326" spans="1:11" x14ac:dyDescent="0.25">
      <c r="A4326" s="138" t="s">
        <v>1710</v>
      </c>
      <c r="B4326" s="138" t="s">
        <v>1711</v>
      </c>
      <c r="C4326" s="138" t="s">
        <v>1377</v>
      </c>
      <c r="D4326" s="138" t="s">
        <v>1729</v>
      </c>
      <c r="E4326" s="138" t="s">
        <v>1730</v>
      </c>
      <c r="F4326" s="138"/>
      <c r="G4326" s="138"/>
      <c r="H4326" s="138" t="s">
        <v>1073</v>
      </c>
      <c r="I4326" s="138" t="s">
        <v>991</v>
      </c>
      <c r="J4326" s="138">
        <v>2020</v>
      </c>
      <c r="K4326" s="139">
        <v>13.689956331877729</v>
      </c>
    </row>
    <row r="4327" spans="1:11" x14ac:dyDescent="0.25">
      <c r="A4327" s="138" t="s">
        <v>1710</v>
      </c>
      <c r="B4327" s="138" t="s">
        <v>1711</v>
      </c>
      <c r="C4327" s="138" t="s">
        <v>1377</v>
      </c>
      <c r="D4327" s="138" t="s">
        <v>1729</v>
      </c>
      <c r="E4327" s="138" t="s">
        <v>1730</v>
      </c>
      <c r="F4327" s="138"/>
      <c r="G4327" s="138"/>
      <c r="H4327" s="138" t="s">
        <v>1073</v>
      </c>
      <c r="I4327" s="138" t="s">
        <v>991</v>
      </c>
      <c r="J4327" s="138">
        <v>2050</v>
      </c>
      <c r="K4327" s="139">
        <v>6.2227074235807862</v>
      </c>
    </row>
    <row r="4328" spans="1:11" x14ac:dyDescent="0.25">
      <c r="A4328" s="138" t="s">
        <v>1710</v>
      </c>
      <c r="B4328" s="138" t="s">
        <v>1711</v>
      </c>
      <c r="C4328" s="138" t="s">
        <v>1377</v>
      </c>
      <c r="D4328" s="138" t="s">
        <v>1729</v>
      </c>
      <c r="E4328" s="138" t="s">
        <v>1730</v>
      </c>
      <c r="F4328" s="138"/>
      <c r="G4328" s="138"/>
      <c r="H4328" s="138" t="s">
        <v>1073</v>
      </c>
      <c r="I4328" s="138" t="s">
        <v>195</v>
      </c>
      <c r="J4328" s="138">
        <v>2020</v>
      </c>
      <c r="K4328" s="139">
        <v>10.390538468856819</v>
      </c>
    </row>
    <row r="4329" spans="1:11" x14ac:dyDescent="0.25">
      <c r="A4329" s="138" t="s">
        <v>1710</v>
      </c>
      <c r="B4329" s="138" t="s">
        <v>1711</v>
      </c>
      <c r="C4329" s="138" t="s">
        <v>1377</v>
      </c>
      <c r="D4329" s="138" t="s">
        <v>1729</v>
      </c>
      <c r="E4329" s="138" t="s">
        <v>1730</v>
      </c>
      <c r="F4329" s="138"/>
      <c r="G4329" s="138"/>
      <c r="H4329" s="138" t="s">
        <v>1073</v>
      </c>
      <c r="I4329" s="138" t="s">
        <v>195</v>
      </c>
      <c r="J4329" s="138">
        <v>2030</v>
      </c>
      <c r="K4329" s="139">
        <v>8.4984428032018169</v>
      </c>
    </row>
    <row r="4330" spans="1:11" x14ac:dyDescent="0.25">
      <c r="A4330" s="138" t="s">
        <v>1710</v>
      </c>
      <c r="B4330" s="138" t="s">
        <v>1711</v>
      </c>
      <c r="C4330" s="138" t="s">
        <v>1377</v>
      </c>
      <c r="D4330" s="138" t="s">
        <v>1729</v>
      </c>
      <c r="E4330" s="138" t="s">
        <v>1730</v>
      </c>
      <c r="F4330" s="138"/>
      <c r="G4330" s="138"/>
      <c r="H4330" s="138" t="s">
        <v>1073</v>
      </c>
      <c r="I4330" s="138" t="s">
        <v>195</v>
      </c>
      <c r="J4330" s="138">
        <v>2040</v>
      </c>
      <c r="K4330" s="139">
        <v>6.9508938632743256</v>
      </c>
    </row>
    <row r="4331" spans="1:11" x14ac:dyDescent="0.25">
      <c r="A4331" s="138" t="s">
        <v>1710</v>
      </c>
      <c r="B4331" s="138" t="s">
        <v>1711</v>
      </c>
      <c r="C4331" s="138" t="s">
        <v>1377</v>
      </c>
      <c r="D4331" s="138" t="s">
        <v>1729</v>
      </c>
      <c r="E4331" s="138" t="s">
        <v>1730</v>
      </c>
      <c r="F4331" s="138"/>
      <c r="G4331" s="138"/>
      <c r="H4331" s="138" t="s">
        <v>1073</v>
      </c>
      <c r="I4331" s="138" t="s">
        <v>195</v>
      </c>
      <c r="J4331" s="138">
        <v>2050</v>
      </c>
      <c r="K4331" s="139">
        <v>5.3289059395534313</v>
      </c>
    </row>
    <row r="4332" spans="1:11" x14ac:dyDescent="0.25">
      <c r="A4332" s="138" t="s">
        <v>1710</v>
      </c>
      <c r="B4332" s="138" t="s">
        <v>1711</v>
      </c>
      <c r="C4332" s="138" t="s">
        <v>1377</v>
      </c>
      <c r="D4332" s="138" t="s">
        <v>1731</v>
      </c>
      <c r="E4332" s="138" t="s">
        <v>1380</v>
      </c>
      <c r="F4332" s="138"/>
      <c r="G4332" s="138"/>
      <c r="H4332" s="138"/>
      <c r="I4332" s="138" t="s">
        <v>195</v>
      </c>
      <c r="J4332" s="138">
        <v>2020</v>
      </c>
      <c r="K4332" s="139">
        <v>626</v>
      </c>
    </row>
    <row r="4333" spans="1:11" x14ac:dyDescent="0.25">
      <c r="A4333" s="138" t="s">
        <v>1710</v>
      </c>
      <c r="B4333" s="138" t="s">
        <v>1711</v>
      </c>
      <c r="C4333" s="138" t="s">
        <v>1377</v>
      </c>
      <c r="D4333" s="138" t="s">
        <v>1731</v>
      </c>
      <c r="E4333" s="138" t="s">
        <v>1380</v>
      </c>
      <c r="F4333" s="138"/>
      <c r="G4333" s="138"/>
      <c r="H4333" s="138"/>
      <c r="I4333" s="138" t="s">
        <v>195</v>
      </c>
      <c r="J4333" s="138">
        <v>2030</v>
      </c>
      <c r="K4333" s="139">
        <v>626</v>
      </c>
    </row>
    <row r="4334" spans="1:11" x14ac:dyDescent="0.25">
      <c r="A4334" s="138" t="s">
        <v>1710</v>
      </c>
      <c r="B4334" s="138" t="s">
        <v>1711</v>
      </c>
      <c r="C4334" s="138" t="s">
        <v>1377</v>
      </c>
      <c r="D4334" s="138" t="s">
        <v>1731</v>
      </c>
      <c r="E4334" s="138" t="s">
        <v>1380</v>
      </c>
      <c r="F4334" s="138"/>
      <c r="G4334" s="138"/>
      <c r="H4334" s="138"/>
      <c r="I4334" s="138" t="s">
        <v>195</v>
      </c>
      <c r="J4334" s="138">
        <v>2040</v>
      </c>
      <c r="K4334" s="139">
        <v>626</v>
      </c>
    </row>
    <row r="4335" spans="1:11" x14ac:dyDescent="0.25">
      <c r="A4335" s="138" t="s">
        <v>1710</v>
      </c>
      <c r="B4335" s="138" t="s">
        <v>1711</v>
      </c>
      <c r="C4335" s="138" t="s">
        <v>1377</v>
      </c>
      <c r="D4335" s="138" t="s">
        <v>1731</v>
      </c>
      <c r="E4335" s="138" t="s">
        <v>1380</v>
      </c>
      <c r="F4335" s="138"/>
      <c r="G4335" s="138"/>
      <c r="H4335" s="138"/>
      <c r="I4335" s="138" t="s">
        <v>195</v>
      </c>
      <c r="J4335" s="138">
        <v>2050</v>
      </c>
      <c r="K4335" s="139">
        <v>626</v>
      </c>
    </row>
    <row r="4336" spans="1:11" x14ac:dyDescent="0.25">
      <c r="A4336" s="138" t="s">
        <v>1710</v>
      </c>
      <c r="B4336" s="138" t="s">
        <v>1711</v>
      </c>
      <c r="C4336" s="138" t="s">
        <v>1377</v>
      </c>
      <c r="D4336" s="138" t="s">
        <v>1732</v>
      </c>
      <c r="E4336" s="138" t="s">
        <v>1214</v>
      </c>
      <c r="F4336" s="138"/>
      <c r="G4336" s="138"/>
      <c r="H4336" s="138"/>
      <c r="I4336" s="138" t="s">
        <v>195</v>
      </c>
      <c r="J4336" s="138">
        <v>2020</v>
      </c>
      <c r="K4336" s="139">
        <v>18.899999999999999</v>
      </c>
    </row>
    <row r="4337" spans="1:11" x14ac:dyDescent="0.25">
      <c r="A4337" s="138" t="s">
        <v>1710</v>
      </c>
      <c r="B4337" s="138" t="s">
        <v>1711</v>
      </c>
      <c r="C4337" s="138" t="s">
        <v>1377</v>
      </c>
      <c r="D4337" s="138" t="s">
        <v>1732</v>
      </c>
      <c r="E4337" s="138" t="s">
        <v>1214</v>
      </c>
      <c r="F4337" s="138"/>
      <c r="G4337" s="138"/>
      <c r="H4337" s="138"/>
      <c r="I4337" s="138" t="s">
        <v>195</v>
      </c>
      <c r="J4337" s="138">
        <v>2030</v>
      </c>
      <c r="K4337" s="139">
        <v>18.899999999999999</v>
      </c>
    </row>
    <row r="4338" spans="1:11" x14ac:dyDescent="0.25">
      <c r="A4338" s="138" t="s">
        <v>1710</v>
      </c>
      <c r="B4338" s="138" t="s">
        <v>1711</v>
      </c>
      <c r="C4338" s="138" t="s">
        <v>1377</v>
      </c>
      <c r="D4338" s="138" t="s">
        <v>1732</v>
      </c>
      <c r="E4338" s="138" t="s">
        <v>1214</v>
      </c>
      <c r="F4338" s="138"/>
      <c r="G4338" s="138"/>
      <c r="H4338" s="138"/>
      <c r="I4338" s="138" t="s">
        <v>195</v>
      </c>
      <c r="J4338" s="138">
        <v>2040</v>
      </c>
      <c r="K4338" s="139">
        <v>18.899999999999999</v>
      </c>
    </row>
    <row r="4339" spans="1:11" x14ac:dyDescent="0.25">
      <c r="A4339" s="138" t="s">
        <v>1710</v>
      </c>
      <c r="B4339" s="138" t="s">
        <v>1711</v>
      </c>
      <c r="C4339" s="138" t="s">
        <v>1377</v>
      </c>
      <c r="D4339" s="138" t="s">
        <v>1732</v>
      </c>
      <c r="E4339" s="138" t="s">
        <v>1214</v>
      </c>
      <c r="F4339" s="138"/>
      <c r="G4339" s="138"/>
      <c r="H4339" s="138"/>
      <c r="I4339" s="138" t="s">
        <v>195</v>
      </c>
      <c r="J4339" s="138">
        <v>2050</v>
      </c>
      <c r="K4339" s="139">
        <v>18.899999999999999</v>
      </c>
    </row>
    <row r="4340" spans="1:11" x14ac:dyDescent="0.25">
      <c r="A4340" s="138" t="s">
        <v>1710</v>
      </c>
      <c r="B4340" s="138" t="s">
        <v>1711</v>
      </c>
      <c r="C4340" s="138" t="s">
        <v>1377</v>
      </c>
      <c r="D4340" s="138" t="s">
        <v>1733</v>
      </c>
      <c r="E4340" s="138" t="s">
        <v>1730</v>
      </c>
      <c r="F4340" s="138"/>
      <c r="G4340" s="138" t="s">
        <v>1734</v>
      </c>
      <c r="H4340" s="138" t="s">
        <v>1073</v>
      </c>
      <c r="I4340" s="138" t="s">
        <v>990</v>
      </c>
      <c r="J4340" s="138">
        <v>2020</v>
      </c>
      <c r="K4340" s="139">
        <v>0.27074235807860259</v>
      </c>
    </row>
    <row r="4341" spans="1:11" x14ac:dyDescent="0.25">
      <c r="A4341" s="138" t="s">
        <v>1710</v>
      </c>
      <c r="B4341" s="138" t="s">
        <v>1711</v>
      </c>
      <c r="C4341" s="138" t="s">
        <v>1377</v>
      </c>
      <c r="D4341" s="138" t="s">
        <v>1733</v>
      </c>
      <c r="E4341" s="138" t="s">
        <v>1730</v>
      </c>
      <c r="F4341" s="138"/>
      <c r="G4341" s="138" t="s">
        <v>1734</v>
      </c>
      <c r="H4341" s="138" t="s">
        <v>1073</v>
      </c>
      <c r="I4341" s="138" t="s">
        <v>990</v>
      </c>
      <c r="J4341" s="138">
        <v>2050</v>
      </c>
      <c r="K4341" s="139">
        <v>0.12445414847161571</v>
      </c>
    </row>
    <row r="4342" spans="1:11" x14ac:dyDescent="0.25">
      <c r="A4342" s="138" t="s">
        <v>1710</v>
      </c>
      <c r="B4342" s="138" t="s">
        <v>1711</v>
      </c>
      <c r="C4342" s="138" t="s">
        <v>1377</v>
      </c>
      <c r="D4342" s="138" t="s">
        <v>1733</v>
      </c>
      <c r="E4342" s="138" t="s">
        <v>1730</v>
      </c>
      <c r="F4342" s="138"/>
      <c r="G4342" s="138" t="s">
        <v>1734</v>
      </c>
      <c r="H4342" s="138" t="s">
        <v>1073</v>
      </c>
      <c r="I4342" s="138" t="s">
        <v>991</v>
      </c>
      <c r="J4342" s="138">
        <v>2020</v>
      </c>
      <c r="K4342" s="139">
        <v>0.45633187772925771</v>
      </c>
    </row>
    <row r="4343" spans="1:11" x14ac:dyDescent="0.25">
      <c r="A4343" s="138" t="s">
        <v>1710</v>
      </c>
      <c r="B4343" s="138" t="s">
        <v>1711</v>
      </c>
      <c r="C4343" s="138" t="s">
        <v>1377</v>
      </c>
      <c r="D4343" s="138" t="s">
        <v>1733</v>
      </c>
      <c r="E4343" s="138" t="s">
        <v>1730</v>
      </c>
      <c r="F4343" s="138"/>
      <c r="G4343" s="138" t="s">
        <v>1734</v>
      </c>
      <c r="H4343" s="138" t="s">
        <v>1073</v>
      </c>
      <c r="I4343" s="138" t="s">
        <v>991</v>
      </c>
      <c r="J4343" s="138">
        <v>2050</v>
      </c>
      <c r="K4343" s="139">
        <v>0.20742358078602621</v>
      </c>
    </row>
    <row r="4344" spans="1:11" x14ac:dyDescent="0.25">
      <c r="A4344" s="138" t="s">
        <v>1710</v>
      </c>
      <c r="B4344" s="138" t="s">
        <v>1711</v>
      </c>
      <c r="C4344" s="138" t="s">
        <v>1377</v>
      </c>
      <c r="D4344" s="138" t="s">
        <v>1733</v>
      </c>
      <c r="E4344" s="138" t="s">
        <v>1730</v>
      </c>
      <c r="F4344" s="138"/>
      <c r="G4344" s="138" t="s">
        <v>1734</v>
      </c>
      <c r="H4344" s="138" t="s">
        <v>1073</v>
      </c>
      <c r="I4344" s="138" t="s">
        <v>195</v>
      </c>
      <c r="J4344" s="138">
        <v>2020</v>
      </c>
      <c r="K4344" s="139">
        <v>0.34635128229522749</v>
      </c>
    </row>
    <row r="4345" spans="1:11" x14ac:dyDescent="0.25">
      <c r="A4345" s="138" t="s">
        <v>1710</v>
      </c>
      <c r="B4345" s="138" t="s">
        <v>1711</v>
      </c>
      <c r="C4345" s="138" t="s">
        <v>1377</v>
      </c>
      <c r="D4345" s="138" t="s">
        <v>1733</v>
      </c>
      <c r="E4345" s="138" t="s">
        <v>1730</v>
      </c>
      <c r="F4345" s="138"/>
      <c r="G4345" s="138" t="s">
        <v>1734</v>
      </c>
      <c r="H4345" s="138" t="s">
        <v>1073</v>
      </c>
      <c r="I4345" s="138" t="s">
        <v>195</v>
      </c>
      <c r="J4345" s="138">
        <v>2030</v>
      </c>
      <c r="K4345" s="139">
        <v>0.28328142677339391</v>
      </c>
    </row>
    <row r="4346" spans="1:11" x14ac:dyDescent="0.25">
      <c r="A4346" s="138" t="s">
        <v>1710</v>
      </c>
      <c r="B4346" s="138" t="s">
        <v>1711</v>
      </c>
      <c r="C4346" s="138" t="s">
        <v>1377</v>
      </c>
      <c r="D4346" s="138" t="s">
        <v>1733</v>
      </c>
      <c r="E4346" s="138" t="s">
        <v>1730</v>
      </c>
      <c r="F4346" s="138"/>
      <c r="G4346" s="138" t="s">
        <v>1734</v>
      </c>
      <c r="H4346" s="138" t="s">
        <v>1073</v>
      </c>
      <c r="I4346" s="138" t="s">
        <v>195</v>
      </c>
      <c r="J4346" s="138">
        <v>2040</v>
      </c>
      <c r="K4346" s="139">
        <v>0.23169646210914421</v>
      </c>
    </row>
    <row r="4347" spans="1:11" x14ac:dyDescent="0.25">
      <c r="A4347" s="138" t="s">
        <v>1710</v>
      </c>
      <c r="B4347" s="138" t="s">
        <v>1711</v>
      </c>
      <c r="C4347" s="138" t="s">
        <v>1377</v>
      </c>
      <c r="D4347" s="138" t="s">
        <v>1733</v>
      </c>
      <c r="E4347" s="138" t="s">
        <v>1730</v>
      </c>
      <c r="F4347" s="138"/>
      <c r="G4347" s="138" t="s">
        <v>1734</v>
      </c>
      <c r="H4347" s="138" t="s">
        <v>1073</v>
      </c>
      <c r="I4347" s="138" t="s">
        <v>195</v>
      </c>
      <c r="J4347" s="138">
        <v>2050</v>
      </c>
      <c r="K4347" s="139">
        <v>0.1776301979851144</v>
      </c>
    </row>
    <row r="4348" spans="1:11" x14ac:dyDescent="0.25">
      <c r="A4348" s="138" t="s">
        <v>1710</v>
      </c>
      <c r="B4348" s="138" t="s">
        <v>1711</v>
      </c>
      <c r="C4348" s="138" t="s">
        <v>1377</v>
      </c>
      <c r="D4348" s="138" t="s">
        <v>1735</v>
      </c>
      <c r="E4348" s="138"/>
      <c r="F4348" s="138"/>
      <c r="G4348" s="138" t="s">
        <v>345</v>
      </c>
      <c r="H4348" s="138" t="s">
        <v>1073</v>
      </c>
      <c r="I4348" s="138" t="s">
        <v>990</v>
      </c>
      <c r="J4348" s="138">
        <v>2020</v>
      </c>
      <c r="K4348" s="139">
        <v>0.97</v>
      </c>
    </row>
    <row r="4349" spans="1:11" x14ac:dyDescent="0.25">
      <c r="A4349" s="138" t="s">
        <v>1710</v>
      </c>
      <c r="B4349" s="138" t="s">
        <v>1711</v>
      </c>
      <c r="C4349" s="138" t="s">
        <v>1377</v>
      </c>
      <c r="D4349" s="138" t="s">
        <v>1735</v>
      </c>
      <c r="E4349" s="138"/>
      <c r="F4349" s="138"/>
      <c r="G4349" s="138" t="s">
        <v>345</v>
      </c>
      <c r="H4349" s="138" t="s">
        <v>1073</v>
      </c>
      <c r="I4349" s="138" t="s">
        <v>990</v>
      </c>
      <c r="J4349" s="138">
        <v>2050</v>
      </c>
      <c r="K4349" s="139">
        <v>0.97</v>
      </c>
    </row>
    <row r="4350" spans="1:11" x14ac:dyDescent="0.25">
      <c r="A4350" s="138" t="s">
        <v>1710</v>
      </c>
      <c r="B4350" s="138" t="s">
        <v>1711</v>
      </c>
      <c r="C4350" s="138" t="s">
        <v>1377</v>
      </c>
      <c r="D4350" s="138" t="s">
        <v>1735</v>
      </c>
      <c r="E4350" s="138"/>
      <c r="F4350" s="138"/>
      <c r="G4350" s="138" t="s">
        <v>345</v>
      </c>
      <c r="H4350" s="138" t="s">
        <v>1073</v>
      </c>
      <c r="I4350" s="138" t="s">
        <v>991</v>
      </c>
      <c r="J4350" s="138">
        <v>2020</v>
      </c>
      <c r="K4350" s="139">
        <v>1</v>
      </c>
    </row>
    <row r="4351" spans="1:11" x14ac:dyDescent="0.25">
      <c r="A4351" s="138" t="s">
        <v>1710</v>
      </c>
      <c r="B4351" s="138" t="s">
        <v>1711</v>
      </c>
      <c r="C4351" s="138" t="s">
        <v>1377</v>
      </c>
      <c r="D4351" s="138" t="s">
        <v>1735</v>
      </c>
      <c r="E4351" s="138"/>
      <c r="F4351" s="138"/>
      <c r="G4351" s="138" t="s">
        <v>345</v>
      </c>
      <c r="H4351" s="138" t="s">
        <v>1073</v>
      </c>
      <c r="I4351" s="138" t="s">
        <v>991</v>
      </c>
      <c r="J4351" s="138">
        <v>2050</v>
      </c>
      <c r="K4351" s="139">
        <v>1</v>
      </c>
    </row>
    <row r="4352" spans="1:11" x14ac:dyDescent="0.25">
      <c r="A4352" s="138" t="s">
        <v>1710</v>
      </c>
      <c r="B4352" s="138" t="s">
        <v>1711</v>
      </c>
      <c r="C4352" s="138" t="s">
        <v>1377</v>
      </c>
      <c r="D4352" s="138" t="s">
        <v>1735</v>
      </c>
      <c r="E4352" s="138"/>
      <c r="F4352" s="138"/>
      <c r="G4352" s="138" t="s">
        <v>345</v>
      </c>
      <c r="H4352" s="138" t="s">
        <v>1073</v>
      </c>
      <c r="I4352" s="138" t="s">
        <v>195</v>
      </c>
      <c r="J4352" s="138">
        <v>2020</v>
      </c>
      <c r="K4352" s="139">
        <v>1.0900000000000001</v>
      </c>
    </row>
    <row r="4353" spans="1:11" x14ac:dyDescent="0.25">
      <c r="A4353" s="138" t="s">
        <v>1710</v>
      </c>
      <c r="B4353" s="138" t="s">
        <v>1711</v>
      </c>
      <c r="C4353" s="138" t="s">
        <v>1377</v>
      </c>
      <c r="D4353" s="138" t="s">
        <v>1735</v>
      </c>
      <c r="E4353" s="138"/>
      <c r="F4353" s="138"/>
      <c r="G4353" s="138" t="s">
        <v>345</v>
      </c>
      <c r="H4353" s="138" t="s">
        <v>1073</v>
      </c>
      <c r="I4353" s="138" t="s">
        <v>195</v>
      </c>
      <c r="J4353" s="138">
        <v>2030</v>
      </c>
      <c r="K4353" s="139">
        <v>1.0900000000000001</v>
      </c>
    </row>
    <row r="4354" spans="1:11" x14ac:dyDescent="0.25">
      <c r="A4354" s="138" t="s">
        <v>1710</v>
      </c>
      <c r="B4354" s="138" t="s">
        <v>1711</v>
      </c>
      <c r="C4354" s="138" t="s">
        <v>1377</v>
      </c>
      <c r="D4354" s="138" t="s">
        <v>1735</v>
      </c>
      <c r="E4354" s="138"/>
      <c r="F4354" s="138"/>
      <c r="G4354" s="138" t="s">
        <v>345</v>
      </c>
      <c r="H4354" s="138" t="s">
        <v>1073</v>
      </c>
      <c r="I4354" s="138" t="s">
        <v>195</v>
      </c>
      <c r="J4354" s="138">
        <v>2040</v>
      </c>
      <c r="K4354" s="139">
        <v>1.0900000000000001</v>
      </c>
    </row>
    <row r="4355" spans="1:11" x14ac:dyDescent="0.25">
      <c r="A4355" s="138" t="s">
        <v>1710</v>
      </c>
      <c r="B4355" s="138" t="s">
        <v>1711</v>
      </c>
      <c r="C4355" s="138" t="s">
        <v>1377</v>
      </c>
      <c r="D4355" s="138" t="s">
        <v>1735</v>
      </c>
      <c r="E4355" s="138"/>
      <c r="F4355" s="138"/>
      <c r="G4355" s="138" t="s">
        <v>345</v>
      </c>
      <c r="H4355" s="138" t="s">
        <v>1073</v>
      </c>
      <c r="I4355" s="138" t="s">
        <v>195</v>
      </c>
      <c r="J4355" s="138">
        <v>2050</v>
      </c>
      <c r="K4355" s="139">
        <v>1.0900000000000001</v>
      </c>
    </row>
    <row r="4356" spans="1:11" x14ac:dyDescent="0.25">
      <c r="A4356" s="138" t="s">
        <v>1710</v>
      </c>
      <c r="B4356" s="138" t="s">
        <v>1711</v>
      </c>
      <c r="C4356" s="138" t="s">
        <v>1377</v>
      </c>
      <c r="D4356" s="138" t="s">
        <v>1736</v>
      </c>
      <c r="E4356" s="138" t="s">
        <v>1730</v>
      </c>
      <c r="F4356" s="138"/>
      <c r="G4356" s="138"/>
      <c r="H4356" s="138"/>
      <c r="I4356" s="138" t="s">
        <v>195</v>
      </c>
      <c r="J4356" s="138">
        <v>2020</v>
      </c>
      <c r="K4356" s="139" t="s">
        <v>1726</v>
      </c>
    </row>
    <row r="4357" spans="1:11" x14ac:dyDescent="0.25">
      <c r="A4357" s="138" t="s">
        <v>1710</v>
      </c>
      <c r="B4357" s="138" t="s">
        <v>1711</v>
      </c>
      <c r="C4357" s="138" t="s">
        <v>1377</v>
      </c>
      <c r="D4357" s="138" t="s">
        <v>1736</v>
      </c>
      <c r="E4357" s="138" t="s">
        <v>1730</v>
      </c>
      <c r="F4357" s="138"/>
      <c r="G4357" s="138"/>
      <c r="H4357" s="138"/>
      <c r="I4357" s="138" t="s">
        <v>195</v>
      </c>
      <c r="J4357" s="138">
        <v>2030</v>
      </c>
      <c r="K4357" s="139" t="s">
        <v>1726</v>
      </c>
    </row>
    <row r="4358" spans="1:11" x14ac:dyDescent="0.25">
      <c r="A4358" s="138" t="s">
        <v>1710</v>
      </c>
      <c r="B4358" s="138" t="s">
        <v>1711</v>
      </c>
      <c r="C4358" s="138" t="s">
        <v>1377</v>
      </c>
      <c r="D4358" s="138" t="s">
        <v>1736</v>
      </c>
      <c r="E4358" s="138" t="s">
        <v>1730</v>
      </c>
      <c r="F4358" s="138"/>
      <c r="G4358" s="138"/>
      <c r="H4358" s="138"/>
      <c r="I4358" s="138" t="s">
        <v>195</v>
      </c>
      <c r="J4358" s="138">
        <v>2040</v>
      </c>
      <c r="K4358" s="139" t="s">
        <v>1726</v>
      </c>
    </row>
    <row r="4359" spans="1:11" x14ac:dyDescent="0.25">
      <c r="A4359" s="138" t="s">
        <v>1710</v>
      </c>
      <c r="B4359" s="138" t="s">
        <v>1711</v>
      </c>
      <c r="C4359" s="138" t="s">
        <v>1377</v>
      </c>
      <c r="D4359" s="138" t="s">
        <v>1736</v>
      </c>
      <c r="E4359" s="138" t="s">
        <v>1730</v>
      </c>
      <c r="F4359" s="138"/>
      <c r="G4359" s="138"/>
      <c r="H4359" s="138"/>
      <c r="I4359" s="138" t="s">
        <v>195</v>
      </c>
      <c r="J4359" s="138">
        <v>2050</v>
      </c>
      <c r="K4359" s="139" t="s">
        <v>1726</v>
      </c>
    </row>
    <row r="4360" spans="1:11" x14ac:dyDescent="0.25">
      <c r="A4360" s="138" t="s">
        <v>1710</v>
      </c>
      <c r="B4360" s="138" t="s">
        <v>1711</v>
      </c>
      <c r="C4360" s="138" t="s">
        <v>1377</v>
      </c>
      <c r="D4360" s="138" t="s">
        <v>1737</v>
      </c>
      <c r="E4360" s="138" t="s">
        <v>1738</v>
      </c>
      <c r="F4360" s="138"/>
      <c r="G4360" s="138"/>
      <c r="H4360" s="138" t="s">
        <v>1073</v>
      </c>
      <c r="I4360" s="138" t="s">
        <v>990</v>
      </c>
      <c r="J4360" s="138">
        <v>2020</v>
      </c>
      <c r="K4360" s="139">
        <v>0.05</v>
      </c>
    </row>
    <row r="4361" spans="1:11" x14ac:dyDescent="0.25">
      <c r="A4361" s="138" t="s">
        <v>1710</v>
      </c>
      <c r="B4361" s="138" t="s">
        <v>1711</v>
      </c>
      <c r="C4361" s="138" t="s">
        <v>1377</v>
      </c>
      <c r="D4361" s="138" t="s">
        <v>1737</v>
      </c>
      <c r="E4361" s="138" t="s">
        <v>1738</v>
      </c>
      <c r="F4361" s="138"/>
      <c r="G4361" s="138"/>
      <c r="H4361" s="138" t="s">
        <v>1073</v>
      </c>
      <c r="I4361" s="138" t="s">
        <v>990</v>
      </c>
      <c r="J4361" s="138">
        <v>2050</v>
      </c>
      <c r="K4361" s="139">
        <v>0.05</v>
      </c>
    </row>
    <row r="4362" spans="1:11" x14ac:dyDescent="0.25">
      <c r="A4362" s="138" t="s">
        <v>1710</v>
      </c>
      <c r="B4362" s="138" t="s">
        <v>1711</v>
      </c>
      <c r="C4362" s="138" t="s">
        <v>1377</v>
      </c>
      <c r="D4362" s="138" t="s">
        <v>1737</v>
      </c>
      <c r="E4362" s="138" t="s">
        <v>1738</v>
      </c>
      <c r="F4362" s="138"/>
      <c r="G4362" s="138"/>
      <c r="H4362" s="138" t="s">
        <v>1073</v>
      </c>
      <c r="I4362" s="138" t="s">
        <v>991</v>
      </c>
      <c r="J4362" s="138">
        <v>2020</v>
      </c>
      <c r="K4362" s="139">
        <v>0.2</v>
      </c>
    </row>
    <row r="4363" spans="1:11" x14ac:dyDescent="0.25">
      <c r="A4363" s="138" t="s">
        <v>1710</v>
      </c>
      <c r="B4363" s="138" t="s">
        <v>1711</v>
      </c>
      <c r="C4363" s="138" t="s">
        <v>1377</v>
      </c>
      <c r="D4363" s="138" t="s">
        <v>1737</v>
      </c>
      <c r="E4363" s="138" t="s">
        <v>1738</v>
      </c>
      <c r="F4363" s="138"/>
      <c r="G4363" s="138"/>
      <c r="H4363" s="138" t="s">
        <v>1073</v>
      </c>
      <c r="I4363" s="138" t="s">
        <v>991</v>
      </c>
      <c r="J4363" s="138">
        <v>2050</v>
      </c>
      <c r="K4363" s="139">
        <v>0.2</v>
      </c>
    </row>
    <row r="4364" spans="1:11" x14ac:dyDescent="0.25">
      <c r="A4364" s="138" t="s">
        <v>1710</v>
      </c>
      <c r="B4364" s="138" t="s">
        <v>1711</v>
      </c>
      <c r="C4364" s="138" t="s">
        <v>1377</v>
      </c>
      <c r="D4364" s="138" t="s">
        <v>1737</v>
      </c>
      <c r="E4364" s="138" t="s">
        <v>1738</v>
      </c>
      <c r="F4364" s="138"/>
      <c r="G4364" s="138"/>
      <c r="H4364" s="138" t="s">
        <v>1073</v>
      </c>
      <c r="I4364" s="138" t="s">
        <v>195</v>
      </c>
      <c r="J4364" s="138">
        <v>2020</v>
      </c>
      <c r="K4364" s="139">
        <v>0.1</v>
      </c>
    </row>
    <row r="4365" spans="1:11" x14ac:dyDescent="0.25">
      <c r="A4365" s="138" t="s">
        <v>1710</v>
      </c>
      <c r="B4365" s="138" t="s">
        <v>1711</v>
      </c>
      <c r="C4365" s="138" t="s">
        <v>1377</v>
      </c>
      <c r="D4365" s="138" t="s">
        <v>1737</v>
      </c>
      <c r="E4365" s="138" t="s">
        <v>1738</v>
      </c>
      <c r="F4365" s="138"/>
      <c r="G4365" s="138"/>
      <c r="H4365" s="138" t="s">
        <v>1073</v>
      </c>
      <c r="I4365" s="138" t="s">
        <v>195</v>
      </c>
      <c r="J4365" s="138">
        <v>2030</v>
      </c>
      <c r="K4365" s="139">
        <v>0.1</v>
      </c>
    </row>
    <row r="4366" spans="1:11" x14ac:dyDescent="0.25">
      <c r="A4366" s="138" t="s">
        <v>1710</v>
      </c>
      <c r="B4366" s="138" t="s">
        <v>1711</v>
      </c>
      <c r="C4366" s="138" t="s">
        <v>1377</v>
      </c>
      <c r="D4366" s="138" t="s">
        <v>1737</v>
      </c>
      <c r="E4366" s="138" t="s">
        <v>1738</v>
      </c>
      <c r="F4366" s="138"/>
      <c r="G4366" s="138"/>
      <c r="H4366" s="138" t="s">
        <v>1073</v>
      </c>
      <c r="I4366" s="138" t="s">
        <v>195</v>
      </c>
      <c r="J4366" s="138">
        <v>2040</v>
      </c>
      <c r="K4366" s="139">
        <v>0.1</v>
      </c>
    </row>
    <row r="4367" spans="1:11" x14ac:dyDescent="0.25">
      <c r="A4367" s="138" t="s">
        <v>1710</v>
      </c>
      <c r="B4367" s="138" t="s">
        <v>1711</v>
      </c>
      <c r="C4367" s="138" t="s">
        <v>1377</v>
      </c>
      <c r="D4367" s="138" t="s">
        <v>1737</v>
      </c>
      <c r="E4367" s="138" t="s">
        <v>1738</v>
      </c>
      <c r="F4367" s="138"/>
      <c r="G4367" s="138"/>
      <c r="H4367" s="138" t="s">
        <v>1073</v>
      </c>
      <c r="I4367" s="138" t="s">
        <v>195</v>
      </c>
      <c r="J4367" s="138">
        <v>2050</v>
      </c>
      <c r="K4367" s="139">
        <v>0.1</v>
      </c>
    </row>
    <row r="4368" spans="1:11" x14ac:dyDescent="0.25">
      <c r="A4368" s="138" t="s">
        <v>1739</v>
      </c>
      <c r="B4368" s="138" t="s">
        <v>1740</v>
      </c>
      <c r="C4368" s="138" t="s">
        <v>196</v>
      </c>
      <c r="D4368" s="138" t="s">
        <v>1741</v>
      </c>
      <c r="E4368" s="138" t="s">
        <v>1354</v>
      </c>
      <c r="F4368" s="138"/>
      <c r="G4368" s="138" t="s">
        <v>1742</v>
      </c>
      <c r="H4368" s="138" t="s">
        <v>1006</v>
      </c>
      <c r="I4368" s="138" t="s">
        <v>990</v>
      </c>
      <c r="J4368" s="138">
        <v>2020</v>
      </c>
      <c r="K4368" s="139">
        <v>25</v>
      </c>
    </row>
    <row r="4369" spans="1:11" x14ac:dyDescent="0.25">
      <c r="A4369" s="138" t="s">
        <v>1739</v>
      </c>
      <c r="B4369" s="138" t="s">
        <v>1740</v>
      </c>
      <c r="C4369" s="138" t="s">
        <v>196</v>
      </c>
      <c r="D4369" s="138" t="s">
        <v>1741</v>
      </c>
      <c r="E4369" s="138" t="s">
        <v>1354</v>
      </c>
      <c r="F4369" s="138"/>
      <c r="G4369" s="138" t="s">
        <v>1742</v>
      </c>
      <c r="H4369" s="138" t="s">
        <v>1006</v>
      </c>
      <c r="I4369" s="138" t="s">
        <v>990</v>
      </c>
      <c r="J4369" s="138">
        <v>2050</v>
      </c>
      <c r="K4369" s="139">
        <v>27</v>
      </c>
    </row>
    <row r="4370" spans="1:11" x14ac:dyDescent="0.25">
      <c r="A4370" s="138" t="s">
        <v>1739</v>
      </c>
      <c r="B4370" s="138" t="s">
        <v>1740</v>
      </c>
      <c r="C4370" s="138" t="s">
        <v>196</v>
      </c>
      <c r="D4370" s="138" t="s">
        <v>1741</v>
      </c>
      <c r="E4370" s="138" t="s">
        <v>1354</v>
      </c>
      <c r="F4370" s="138"/>
      <c r="G4370" s="138" t="s">
        <v>1742</v>
      </c>
      <c r="H4370" s="138" t="s">
        <v>1006</v>
      </c>
      <c r="I4370" s="138" t="s">
        <v>991</v>
      </c>
      <c r="J4370" s="138">
        <v>2020</v>
      </c>
      <c r="K4370" s="139">
        <v>31</v>
      </c>
    </row>
    <row r="4371" spans="1:11" x14ac:dyDescent="0.25">
      <c r="A4371" s="138" t="s">
        <v>1739</v>
      </c>
      <c r="B4371" s="138" t="s">
        <v>1740</v>
      </c>
      <c r="C4371" s="138" t="s">
        <v>196</v>
      </c>
      <c r="D4371" s="138" t="s">
        <v>1741</v>
      </c>
      <c r="E4371" s="138" t="s">
        <v>1354</v>
      </c>
      <c r="F4371" s="138"/>
      <c r="G4371" s="138" t="s">
        <v>1742</v>
      </c>
      <c r="H4371" s="138" t="s">
        <v>1006</v>
      </c>
      <c r="I4371" s="138" t="s">
        <v>991</v>
      </c>
      <c r="J4371" s="138">
        <v>2050</v>
      </c>
      <c r="K4371" s="139">
        <v>33</v>
      </c>
    </row>
    <row r="4372" spans="1:11" x14ac:dyDescent="0.25">
      <c r="A4372" s="138" t="s">
        <v>1739</v>
      </c>
      <c r="B4372" s="138" t="s">
        <v>1740</v>
      </c>
      <c r="C4372" s="138" t="s">
        <v>196</v>
      </c>
      <c r="D4372" s="138" t="s">
        <v>1741</v>
      </c>
      <c r="E4372" s="138" t="s">
        <v>1354</v>
      </c>
      <c r="F4372" s="138"/>
      <c r="G4372" s="138" t="s">
        <v>1742</v>
      </c>
      <c r="H4372" s="138" t="s">
        <v>1006</v>
      </c>
      <c r="I4372" s="138" t="s">
        <v>195</v>
      </c>
      <c r="J4372" s="138">
        <v>2030</v>
      </c>
      <c r="K4372" s="139">
        <v>28</v>
      </c>
    </row>
    <row r="4373" spans="1:11" x14ac:dyDescent="0.25">
      <c r="A4373" s="138" t="s">
        <v>1739</v>
      </c>
      <c r="B4373" s="138" t="s">
        <v>1740</v>
      </c>
      <c r="C4373" s="138" t="s">
        <v>196</v>
      </c>
      <c r="D4373" s="138" t="s">
        <v>1741</v>
      </c>
      <c r="E4373" s="138" t="s">
        <v>1354</v>
      </c>
      <c r="F4373" s="138"/>
      <c r="G4373" s="138" t="s">
        <v>1742</v>
      </c>
      <c r="H4373" s="138" t="s">
        <v>1006</v>
      </c>
      <c r="I4373" s="138" t="s">
        <v>195</v>
      </c>
      <c r="J4373" s="138">
        <v>2040</v>
      </c>
      <c r="K4373" s="139">
        <v>29</v>
      </c>
    </row>
    <row r="4374" spans="1:11" x14ac:dyDescent="0.25">
      <c r="A4374" s="138" t="s">
        <v>1739</v>
      </c>
      <c r="B4374" s="138" t="s">
        <v>1740</v>
      </c>
      <c r="C4374" s="138" t="s">
        <v>196</v>
      </c>
      <c r="D4374" s="138" t="s">
        <v>1741</v>
      </c>
      <c r="E4374" s="138" t="s">
        <v>1354</v>
      </c>
      <c r="F4374" s="138"/>
      <c r="G4374" s="138" t="s">
        <v>1742</v>
      </c>
      <c r="H4374" s="138" t="s">
        <v>1006</v>
      </c>
      <c r="I4374" s="138" t="s">
        <v>195</v>
      </c>
      <c r="J4374" s="138">
        <v>2050</v>
      </c>
      <c r="K4374" s="139">
        <v>30</v>
      </c>
    </row>
    <row r="4375" spans="1:11" x14ac:dyDescent="0.25">
      <c r="A4375" s="138" t="s">
        <v>1739</v>
      </c>
      <c r="B4375" s="138" t="s">
        <v>1740</v>
      </c>
      <c r="C4375" s="138" t="s">
        <v>196</v>
      </c>
      <c r="D4375" s="138" t="s">
        <v>201</v>
      </c>
      <c r="E4375" s="138" t="s">
        <v>203</v>
      </c>
      <c r="F4375" s="138"/>
      <c r="G4375" s="138" t="s">
        <v>1743</v>
      </c>
      <c r="H4375" s="138"/>
      <c r="I4375" s="138" t="s">
        <v>990</v>
      </c>
      <c r="J4375" s="138">
        <v>2020</v>
      </c>
      <c r="K4375" s="139">
        <v>1.5</v>
      </c>
    </row>
    <row r="4376" spans="1:11" x14ac:dyDescent="0.25">
      <c r="A4376" s="138" t="s">
        <v>1739</v>
      </c>
      <c r="B4376" s="138" t="s">
        <v>1740</v>
      </c>
      <c r="C4376" s="138" t="s">
        <v>196</v>
      </c>
      <c r="D4376" s="138" t="s">
        <v>201</v>
      </c>
      <c r="E4376" s="138" t="s">
        <v>203</v>
      </c>
      <c r="F4376" s="138"/>
      <c r="G4376" s="138" t="s">
        <v>1743</v>
      </c>
      <c r="H4376" s="138"/>
      <c r="I4376" s="138" t="s">
        <v>990</v>
      </c>
      <c r="J4376" s="138">
        <v>2050</v>
      </c>
      <c r="K4376" s="139">
        <v>1.5</v>
      </c>
    </row>
    <row r="4377" spans="1:11" x14ac:dyDescent="0.25">
      <c r="A4377" s="138" t="s">
        <v>1739</v>
      </c>
      <c r="B4377" s="138" t="s">
        <v>1740</v>
      </c>
      <c r="C4377" s="138" t="s">
        <v>196</v>
      </c>
      <c r="D4377" s="138" t="s">
        <v>201</v>
      </c>
      <c r="E4377" s="138" t="s">
        <v>203</v>
      </c>
      <c r="F4377" s="138"/>
      <c r="G4377" s="138" t="s">
        <v>1743</v>
      </c>
      <c r="H4377" s="138"/>
      <c r="I4377" s="138" t="s">
        <v>991</v>
      </c>
      <c r="J4377" s="138">
        <v>2020</v>
      </c>
      <c r="K4377" s="139">
        <v>2.5</v>
      </c>
    </row>
    <row r="4378" spans="1:11" x14ac:dyDescent="0.25">
      <c r="A4378" s="138" t="s">
        <v>1739</v>
      </c>
      <c r="B4378" s="138" t="s">
        <v>1740</v>
      </c>
      <c r="C4378" s="138" t="s">
        <v>196</v>
      </c>
      <c r="D4378" s="138" t="s">
        <v>201</v>
      </c>
      <c r="E4378" s="138" t="s">
        <v>203</v>
      </c>
      <c r="F4378" s="138"/>
      <c r="G4378" s="138" t="s">
        <v>1743</v>
      </c>
      <c r="H4378" s="138"/>
      <c r="I4378" s="138" t="s">
        <v>991</v>
      </c>
      <c r="J4378" s="138">
        <v>2050</v>
      </c>
      <c r="K4378" s="139">
        <v>2.5</v>
      </c>
    </row>
    <row r="4379" spans="1:11" x14ac:dyDescent="0.25">
      <c r="A4379" s="138" t="s">
        <v>1739</v>
      </c>
      <c r="B4379" s="138" t="s">
        <v>1740</v>
      </c>
      <c r="C4379" s="138" t="s">
        <v>196</v>
      </c>
      <c r="D4379" s="138" t="s">
        <v>201</v>
      </c>
      <c r="E4379" s="138" t="s">
        <v>203</v>
      </c>
      <c r="F4379" s="138"/>
      <c r="G4379" s="138" t="s">
        <v>1743</v>
      </c>
      <c r="H4379" s="138"/>
      <c r="I4379" s="138" t="s">
        <v>195</v>
      </c>
      <c r="J4379" s="138">
        <v>2030</v>
      </c>
      <c r="K4379" s="139">
        <v>2</v>
      </c>
    </row>
    <row r="4380" spans="1:11" x14ac:dyDescent="0.25">
      <c r="A4380" s="138" t="s">
        <v>1739</v>
      </c>
      <c r="B4380" s="138" t="s">
        <v>1740</v>
      </c>
      <c r="C4380" s="138" t="s">
        <v>196</v>
      </c>
      <c r="D4380" s="138" t="s">
        <v>201</v>
      </c>
      <c r="E4380" s="138" t="s">
        <v>203</v>
      </c>
      <c r="F4380" s="138"/>
      <c r="G4380" s="138" t="s">
        <v>1743</v>
      </c>
      <c r="H4380" s="138"/>
      <c r="I4380" s="138" t="s">
        <v>195</v>
      </c>
      <c r="J4380" s="138">
        <v>2040</v>
      </c>
      <c r="K4380" s="139">
        <v>2</v>
      </c>
    </row>
    <row r="4381" spans="1:11" x14ac:dyDescent="0.25">
      <c r="A4381" s="138" t="s">
        <v>1739</v>
      </c>
      <c r="B4381" s="138" t="s">
        <v>1740</v>
      </c>
      <c r="C4381" s="138" t="s">
        <v>196</v>
      </c>
      <c r="D4381" s="138" t="s">
        <v>201</v>
      </c>
      <c r="E4381" s="138" t="s">
        <v>203</v>
      </c>
      <c r="F4381" s="138"/>
      <c r="G4381" s="138" t="s">
        <v>1743</v>
      </c>
      <c r="H4381" s="138"/>
      <c r="I4381" s="138" t="s">
        <v>195</v>
      </c>
      <c r="J4381" s="138">
        <v>2050</v>
      </c>
      <c r="K4381" s="139">
        <v>2</v>
      </c>
    </row>
    <row r="4382" spans="1:11" x14ac:dyDescent="0.25">
      <c r="A4382" s="138" t="s">
        <v>1739</v>
      </c>
      <c r="B4382" s="138" t="s">
        <v>1740</v>
      </c>
      <c r="C4382" s="138" t="s">
        <v>196</v>
      </c>
      <c r="D4382" s="138" t="s">
        <v>1744</v>
      </c>
      <c r="E4382" s="138" t="s">
        <v>1354</v>
      </c>
      <c r="F4382" s="138"/>
      <c r="G4382" s="138" t="s">
        <v>1745</v>
      </c>
      <c r="H4382" s="138" t="s">
        <v>1006</v>
      </c>
      <c r="I4382" s="138" t="s">
        <v>990</v>
      </c>
      <c r="J4382" s="138">
        <v>2020</v>
      </c>
      <c r="K4382" s="139">
        <v>20</v>
      </c>
    </row>
    <row r="4383" spans="1:11" x14ac:dyDescent="0.25">
      <c r="A4383" s="138" t="s">
        <v>1739</v>
      </c>
      <c r="B4383" s="138" t="s">
        <v>1740</v>
      </c>
      <c r="C4383" s="138" t="s">
        <v>196</v>
      </c>
      <c r="D4383" s="138" t="s">
        <v>1744</v>
      </c>
      <c r="E4383" s="138" t="s">
        <v>1354</v>
      </c>
      <c r="F4383" s="138"/>
      <c r="G4383" s="138" t="s">
        <v>1745</v>
      </c>
      <c r="H4383" s="138" t="s">
        <v>1006</v>
      </c>
      <c r="I4383" s="138" t="s">
        <v>990</v>
      </c>
      <c r="J4383" s="138">
        <v>2050</v>
      </c>
      <c r="K4383" s="139">
        <v>16</v>
      </c>
    </row>
    <row r="4384" spans="1:11" x14ac:dyDescent="0.25">
      <c r="A4384" s="138" t="s">
        <v>1739</v>
      </c>
      <c r="B4384" s="138" t="s">
        <v>1740</v>
      </c>
      <c r="C4384" s="138" t="s">
        <v>196</v>
      </c>
      <c r="D4384" s="138" t="s">
        <v>1744</v>
      </c>
      <c r="E4384" s="138" t="s">
        <v>1354</v>
      </c>
      <c r="F4384" s="138"/>
      <c r="G4384" s="138" t="s">
        <v>1745</v>
      </c>
      <c r="H4384" s="138" t="s">
        <v>1006</v>
      </c>
      <c r="I4384" s="138" t="s">
        <v>991</v>
      </c>
      <c r="J4384" s="138">
        <v>2020</v>
      </c>
      <c r="K4384" s="139">
        <v>24</v>
      </c>
    </row>
    <row r="4385" spans="1:11" x14ac:dyDescent="0.25">
      <c r="A4385" s="138" t="s">
        <v>1739</v>
      </c>
      <c r="B4385" s="138" t="s">
        <v>1740</v>
      </c>
      <c r="C4385" s="138" t="s">
        <v>196</v>
      </c>
      <c r="D4385" s="138" t="s">
        <v>1744</v>
      </c>
      <c r="E4385" s="138" t="s">
        <v>1354</v>
      </c>
      <c r="F4385" s="138"/>
      <c r="G4385" s="138" t="s">
        <v>1745</v>
      </c>
      <c r="H4385" s="138" t="s">
        <v>1006</v>
      </c>
      <c r="I4385" s="138" t="s">
        <v>991</v>
      </c>
      <c r="J4385" s="138">
        <v>2050</v>
      </c>
      <c r="K4385" s="139">
        <v>22</v>
      </c>
    </row>
    <row r="4386" spans="1:11" x14ac:dyDescent="0.25">
      <c r="A4386" s="138" t="s">
        <v>1739</v>
      </c>
      <c r="B4386" s="138" t="s">
        <v>1740</v>
      </c>
      <c r="C4386" s="138" t="s">
        <v>196</v>
      </c>
      <c r="D4386" s="138" t="s">
        <v>1744</v>
      </c>
      <c r="E4386" s="138" t="s">
        <v>1354</v>
      </c>
      <c r="F4386" s="138"/>
      <c r="G4386" s="138" t="s">
        <v>1745</v>
      </c>
      <c r="H4386" s="138" t="s">
        <v>1006</v>
      </c>
      <c r="I4386" s="138" t="s">
        <v>195</v>
      </c>
      <c r="J4386" s="138">
        <v>2030</v>
      </c>
      <c r="K4386" s="139">
        <v>22</v>
      </c>
    </row>
    <row r="4387" spans="1:11" x14ac:dyDescent="0.25">
      <c r="A4387" s="138" t="s">
        <v>1739</v>
      </c>
      <c r="B4387" s="138" t="s">
        <v>1740</v>
      </c>
      <c r="C4387" s="138" t="s">
        <v>196</v>
      </c>
      <c r="D4387" s="138" t="s">
        <v>1744</v>
      </c>
      <c r="E4387" s="138" t="s">
        <v>1354</v>
      </c>
      <c r="F4387" s="138"/>
      <c r="G4387" s="138" t="s">
        <v>1745</v>
      </c>
      <c r="H4387" s="138" t="s">
        <v>1006</v>
      </c>
      <c r="I4387" s="138" t="s">
        <v>195</v>
      </c>
      <c r="J4387" s="138">
        <v>2040</v>
      </c>
      <c r="K4387" s="139">
        <v>20</v>
      </c>
    </row>
    <row r="4388" spans="1:11" x14ac:dyDescent="0.25">
      <c r="A4388" s="138" t="s">
        <v>1739</v>
      </c>
      <c r="B4388" s="138" t="s">
        <v>1740</v>
      </c>
      <c r="C4388" s="138" t="s">
        <v>196</v>
      </c>
      <c r="D4388" s="138" t="s">
        <v>1744</v>
      </c>
      <c r="E4388" s="138" t="s">
        <v>1354</v>
      </c>
      <c r="F4388" s="138"/>
      <c r="G4388" s="138" t="s">
        <v>1745</v>
      </c>
      <c r="H4388" s="138" t="s">
        <v>1006</v>
      </c>
      <c r="I4388" s="138" t="s">
        <v>195</v>
      </c>
      <c r="J4388" s="138">
        <v>2050</v>
      </c>
      <c r="K4388" s="139">
        <v>18</v>
      </c>
    </row>
    <row r="4389" spans="1:11" x14ac:dyDescent="0.25">
      <c r="A4389" s="138" t="s">
        <v>1739</v>
      </c>
      <c r="B4389" s="138" t="s">
        <v>1740</v>
      </c>
      <c r="C4389" s="138" t="s">
        <v>196</v>
      </c>
      <c r="D4389" s="138" t="s">
        <v>1218</v>
      </c>
      <c r="E4389" s="138" t="s">
        <v>1206</v>
      </c>
      <c r="F4389" s="138"/>
      <c r="G4389" s="138" t="s">
        <v>200</v>
      </c>
      <c r="H4389" s="138"/>
      <c r="I4389" s="138" t="s">
        <v>990</v>
      </c>
      <c r="J4389" s="138">
        <v>2020</v>
      </c>
      <c r="K4389" s="139">
        <v>10</v>
      </c>
    </row>
    <row r="4390" spans="1:11" x14ac:dyDescent="0.25">
      <c r="A4390" s="138" t="s">
        <v>1739</v>
      </c>
      <c r="B4390" s="138" t="s">
        <v>1740</v>
      </c>
      <c r="C4390" s="138" t="s">
        <v>196</v>
      </c>
      <c r="D4390" s="138" t="s">
        <v>1218</v>
      </c>
      <c r="E4390" s="138" t="s">
        <v>1206</v>
      </c>
      <c r="F4390" s="138"/>
      <c r="G4390" s="138" t="s">
        <v>200</v>
      </c>
      <c r="H4390" s="138"/>
      <c r="I4390" s="138" t="s">
        <v>990</v>
      </c>
      <c r="J4390" s="138">
        <v>2050</v>
      </c>
      <c r="K4390" s="139">
        <v>0</v>
      </c>
    </row>
    <row r="4391" spans="1:11" x14ac:dyDescent="0.25">
      <c r="A4391" s="138" t="s">
        <v>1739</v>
      </c>
      <c r="B4391" s="138" t="s">
        <v>1740</v>
      </c>
      <c r="C4391" s="138" t="s">
        <v>196</v>
      </c>
      <c r="D4391" s="138" t="s">
        <v>1218</v>
      </c>
      <c r="E4391" s="138" t="s">
        <v>1206</v>
      </c>
      <c r="F4391" s="138"/>
      <c r="G4391" s="138" t="s">
        <v>200</v>
      </c>
      <c r="H4391" s="138"/>
      <c r="I4391" s="138" t="s">
        <v>991</v>
      </c>
      <c r="J4391" s="138">
        <v>2020</v>
      </c>
      <c r="K4391" s="139">
        <v>30</v>
      </c>
    </row>
    <row r="4392" spans="1:11" x14ac:dyDescent="0.25">
      <c r="A4392" s="138" t="s">
        <v>1739</v>
      </c>
      <c r="B4392" s="138" t="s">
        <v>1740</v>
      </c>
      <c r="C4392" s="138" t="s">
        <v>196</v>
      </c>
      <c r="D4392" s="138" t="s">
        <v>1218</v>
      </c>
      <c r="E4392" s="138" t="s">
        <v>1206</v>
      </c>
      <c r="F4392" s="138"/>
      <c r="G4392" s="138" t="s">
        <v>200</v>
      </c>
      <c r="H4392" s="138"/>
      <c r="I4392" s="138" t="s">
        <v>991</v>
      </c>
      <c r="J4392" s="138">
        <v>2050</v>
      </c>
      <c r="K4392" s="139">
        <v>2</v>
      </c>
    </row>
    <row r="4393" spans="1:11" x14ac:dyDescent="0.25">
      <c r="A4393" s="138" t="s">
        <v>1739</v>
      </c>
      <c r="B4393" s="138" t="s">
        <v>1740</v>
      </c>
      <c r="C4393" s="138" t="s">
        <v>196</v>
      </c>
      <c r="D4393" s="138" t="s">
        <v>1218</v>
      </c>
      <c r="E4393" s="138" t="s">
        <v>1206</v>
      </c>
      <c r="F4393" s="138"/>
      <c r="G4393" s="138" t="s">
        <v>200</v>
      </c>
      <c r="H4393" s="138"/>
      <c r="I4393" s="138" t="s">
        <v>195</v>
      </c>
      <c r="J4393" s="138">
        <v>2030</v>
      </c>
      <c r="K4393" s="139">
        <v>20</v>
      </c>
    </row>
    <row r="4394" spans="1:11" x14ac:dyDescent="0.25">
      <c r="A4394" s="138" t="s">
        <v>1739</v>
      </c>
      <c r="B4394" s="138" t="s">
        <v>1740</v>
      </c>
      <c r="C4394" s="138" t="s">
        <v>196</v>
      </c>
      <c r="D4394" s="138" t="s">
        <v>1218</v>
      </c>
      <c r="E4394" s="138" t="s">
        <v>1206</v>
      </c>
      <c r="F4394" s="138"/>
      <c r="G4394" s="138" t="s">
        <v>200</v>
      </c>
      <c r="H4394" s="138"/>
      <c r="I4394" s="138" t="s">
        <v>195</v>
      </c>
      <c r="J4394" s="138">
        <v>2040</v>
      </c>
      <c r="K4394" s="139">
        <v>10</v>
      </c>
    </row>
    <row r="4395" spans="1:11" x14ac:dyDescent="0.25">
      <c r="A4395" s="138" t="s">
        <v>1739</v>
      </c>
      <c r="B4395" s="138" t="s">
        <v>1740</v>
      </c>
      <c r="C4395" s="138" t="s">
        <v>196</v>
      </c>
      <c r="D4395" s="138" t="s">
        <v>1218</v>
      </c>
      <c r="E4395" s="138" t="s">
        <v>1206</v>
      </c>
      <c r="F4395" s="138"/>
      <c r="G4395" s="138" t="s">
        <v>200</v>
      </c>
      <c r="H4395" s="138"/>
      <c r="I4395" s="138" t="s">
        <v>195</v>
      </c>
      <c r="J4395" s="138">
        <v>2050</v>
      </c>
      <c r="K4395" s="139">
        <v>1</v>
      </c>
    </row>
    <row r="4396" spans="1:11" x14ac:dyDescent="0.25">
      <c r="A4396" s="138" t="s">
        <v>1739</v>
      </c>
      <c r="B4396" s="138" t="s">
        <v>1740</v>
      </c>
      <c r="C4396" s="138" t="s">
        <v>196</v>
      </c>
      <c r="D4396" s="138" t="s">
        <v>1746</v>
      </c>
      <c r="E4396" s="138" t="s">
        <v>1354</v>
      </c>
      <c r="F4396" s="138"/>
      <c r="G4396" s="138" t="s">
        <v>1745</v>
      </c>
      <c r="H4396" s="138" t="s">
        <v>1006</v>
      </c>
      <c r="I4396" s="138" t="s">
        <v>990</v>
      </c>
      <c r="J4396" s="138">
        <v>2020</v>
      </c>
      <c r="K4396" s="139">
        <v>5</v>
      </c>
    </row>
    <row r="4397" spans="1:11" x14ac:dyDescent="0.25">
      <c r="A4397" s="138" t="s">
        <v>1739</v>
      </c>
      <c r="B4397" s="138" t="s">
        <v>1740</v>
      </c>
      <c r="C4397" s="138" t="s">
        <v>196</v>
      </c>
      <c r="D4397" s="138" t="s">
        <v>1746</v>
      </c>
      <c r="E4397" s="138" t="s">
        <v>1354</v>
      </c>
      <c r="F4397" s="138"/>
      <c r="G4397" s="138" t="s">
        <v>1745</v>
      </c>
      <c r="H4397" s="138" t="s">
        <v>1006</v>
      </c>
      <c r="I4397" s="138" t="s">
        <v>990</v>
      </c>
      <c r="J4397" s="138">
        <v>2050</v>
      </c>
      <c r="K4397" s="139">
        <v>3</v>
      </c>
    </row>
    <row r="4398" spans="1:11" x14ac:dyDescent="0.25">
      <c r="A4398" s="138" t="s">
        <v>1739</v>
      </c>
      <c r="B4398" s="138" t="s">
        <v>1740</v>
      </c>
      <c r="C4398" s="138" t="s">
        <v>196</v>
      </c>
      <c r="D4398" s="138" t="s">
        <v>1746</v>
      </c>
      <c r="E4398" s="138" t="s">
        <v>1354</v>
      </c>
      <c r="F4398" s="138"/>
      <c r="G4398" s="138" t="s">
        <v>1745</v>
      </c>
      <c r="H4398" s="138" t="s">
        <v>1006</v>
      </c>
      <c r="I4398" s="138" t="s">
        <v>991</v>
      </c>
      <c r="J4398" s="138">
        <v>2020</v>
      </c>
      <c r="K4398" s="139">
        <v>9</v>
      </c>
    </row>
    <row r="4399" spans="1:11" x14ac:dyDescent="0.25">
      <c r="A4399" s="138" t="s">
        <v>1739</v>
      </c>
      <c r="B4399" s="138" t="s">
        <v>1740</v>
      </c>
      <c r="C4399" s="138" t="s">
        <v>196</v>
      </c>
      <c r="D4399" s="138" t="s">
        <v>1746</v>
      </c>
      <c r="E4399" s="138" t="s">
        <v>1354</v>
      </c>
      <c r="F4399" s="138"/>
      <c r="G4399" s="138" t="s">
        <v>1745</v>
      </c>
      <c r="H4399" s="138" t="s">
        <v>1006</v>
      </c>
      <c r="I4399" s="138" t="s">
        <v>991</v>
      </c>
      <c r="J4399" s="138">
        <v>2050</v>
      </c>
      <c r="K4399" s="139">
        <v>9</v>
      </c>
    </row>
    <row r="4400" spans="1:11" x14ac:dyDescent="0.25">
      <c r="A4400" s="138" t="s">
        <v>1739</v>
      </c>
      <c r="B4400" s="138" t="s">
        <v>1740</v>
      </c>
      <c r="C4400" s="138" t="s">
        <v>196</v>
      </c>
      <c r="D4400" s="138" t="s">
        <v>1746</v>
      </c>
      <c r="E4400" s="138" t="s">
        <v>1354</v>
      </c>
      <c r="F4400" s="138"/>
      <c r="G4400" s="138" t="s">
        <v>1745</v>
      </c>
      <c r="H4400" s="138" t="s">
        <v>1006</v>
      </c>
      <c r="I4400" s="138" t="s">
        <v>195</v>
      </c>
      <c r="J4400" s="138">
        <v>2030</v>
      </c>
      <c r="K4400" s="139">
        <v>6</v>
      </c>
    </row>
    <row r="4401" spans="1:11" x14ac:dyDescent="0.25">
      <c r="A4401" s="138" t="s">
        <v>1739</v>
      </c>
      <c r="B4401" s="138" t="s">
        <v>1740</v>
      </c>
      <c r="C4401" s="138" t="s">
        <v>196</v>
      </c>
      <c r="D4401" s="138" t="s">
        <v>1746</v>
      </c>
      <c r="E4401" s="138" t="s">
        <v>1354</v>
      </c>
      <c r="F4401" s="138"/>
      <c r="G4401" s="138" t="s">
        <v>1745</v>
      </c>
      <c r="H4401" s="138" t="s">
        <v>1006</v>
      </c>
      <c r="I4401" s="138" t="s">
        <v>195</v>
      </c>
      <c r="J4401" s="138">
        <v>2040</v>
      </c>
      <c r="K4401" s="139">
        <v>6</v>
      </c>
    </row>
    <row r="4402" spans="1:11" x14ac:dyDescent="0.25">
      <c r="A4402" s="138" t="s">
        <v>1739</v>
      </c>
      <c r="B4402" s="138" t="s">
        <v>1740</v>
      </c>
      <c r="C4402" s="138" t="s">
        <v>196</v>
      </c>
      <c r="D4402" s="138" t="s">
        <v>1746</v>
      </c>
      <c r="E4402" s="138" t="s">
        <v>1354</v>
      </c>
      <c r="F4402" s="138"/>
      <c r="G4402" s="138" t="s">
        <v>1745</v>
      </c>
      <c r="H4402" s="138" t="s">
        <v>1006</v>
      </c>
      <c r="I4402" s="138" t="s">
        <v>195</v>
      </c>
      <c r="J4402" s="138">
        <v>2050</v>
      </c>
      <c r="K4402" s="139">
        <v>6</v>
      </c>
    </row>
    <row r="4403" spans="1:11" x14ac:dyDescent="0.25">
      <c r="A4403" s="138" t="s">
        <v>1739</v>
      </c>
      <c r="B4403" s="138" t="s">
        <v>1740</v>
      </c>
      <c r="C4403" s="138" t="s">
        <v>196</v>
      </c>
      <c r="D4403" s="138" t="s">
        <v>1747</v>
      </c>
      <c r="E4403" s="138" t="s">
        <v>1354</v>
      </c>
      <c r="F4403" s="138"/>
      <c r="G4403" s="138" t="s">
        <v>1748</v>
      </c>
      <c r="H4403" s="138" t="s">
        <v>1006</v>
      </c>
      <c r="I4403" s="138" t="s">
        <v>990</v>
      </c>
      <c r="J4403" s="138">
        <v>2020</v>
      </c>
      <c r="K4403" s="139">
        <v>37</v>
      </c>
    </row>
    <row r="4404" spans="1:11" x14ac:dyDescent="0.25">
      <c r="A4404" s="138" t="s">
        <v>1739</v>
      </c>
      <c r="B4404" s="138" t="s">
        <v>1740</v>
      </c>
      <c r="C4404" s="138" t="s">
        <v>196</v>
      </c>
      <c r="D4404" s="138" t="s">
        <v>1747</v>
      </c>
      <c r="E4404" s="138" t="s">
        <v>1354</v>
      </c>
      <c r="F4404" s="138"/>
      <c r="G4404" s="138" t="s">
        <v>1748</v>
      </c>
      <c r="H4404" s="138" t="s">
        <v>1006</v>
      </c>
      <c r="I4404" s="138" t="s">
        <v>990</v>
      </c>
      <c r="J4404" s="138">
        <v>2050</v>
      </c>
      <c r="K4404" s="139">
        <v>39</v>
      </c>
    </row>
    <row r="4405" spans="1:11" x14ac:dyDescent="0.25">
      <c r="A4405" s="138" t="s">
        <v>1739</v>
      </c>
      <c r="B4405" s="138" t="s">
        <v>1740</v>
      </c>
      <c r="C4405" s="138" t="s">
        <v>196</v>
      </c>
      <c r="D4405" s="138" t="s">
        <v>1747</v>
      </c>
      <c r="E4405" s="138" t="s">
        <v>1354</v>
      </c>
      <c r="F4405" s="138"/>
      <c r="G4405" s="138" t="s">
        <v>1748</v>
      </c>
      <c r="H4405" s="138" t="s">
        <v>1006</v>
      </c>
      <c r="I4405" s="138" t="s">
        <v>991</v>
      </c>
      <c r="J4405" s="138">
        <v>2020</v>
      </c>
      <c r="K4405" s="139">
        <v>45</v>
      </c>
    </row>
    <row r="4406" spans="1:11" x14ac:dyDescent="0.25">
      <c r="A4406" s="138" t="s">
        <v>1739</v>
      </c>
      <c r="B4406" s="138" t="s">
        <v>1740</v>
      </c>
      <c r="C4406" s="138" t="s">
        <v>196</v>
      </c>
      <c r="D4406" s="138" t="s">
        <v>1747</v>
      </c>
      <c r="E4406" s="138" t="s">
        <v>1354</v>
      </c>
      <c r="F4406" s="138"/>
      <c r="G4406" s="138" t="s">
        <v>1748</v>
      </c>
      <c r="H4406" s="138" t="s">
        <v>1006</v>
      </c>
      <c r="I4406" s="138" t="s">
        <v>991</v>
      </c>
      <c r="J4406" s="138">
        <v>2050</v>
      </c>
      <c r="K4406" s="139">
        <v>47</v>
      </c>
    </row>
    <row r="4407" spans="1:11" x14ac:dyDescent="0.25">
      <c r="A4407" s="138" t="s">
        <v>1739</v>
      </c>
      <c r="B4407" s="138" t="s">
        <v>1740</v>
      </c>
      <c r="C4407" s="138" t="s">
        <v>196</v>
      </c>
      <c r="D4407" s="138" t="s">
        <v>1747</v>
      </c>
      <c r="E4407" s="138" t="s">
        <v>1354</v>
      </c>
      <c r="F4407" s="138"/>
      <c r="G4407" s="138" t="s">
        <v>1748</v>
      </c>
      <c r="H4407" s="138" t="s">
        <v>1006</v>
      </c>
      <c r="I4407" s="138" t="s">
        <v>195</v>
      </c>
      <c r="J4407" s="138">
        <v>2030</v>
      </c>
      <c r="K4407" s="139">
        <v>41</v>
      </c>
    </row>
    <row r="4408" spans="1:11" x14ac:dyDescent="0.25">
      <c r="A4408" s="138" t="s">
        <v>1739</v>
      </c>
      <c r="B4408" s="138" t="s">
        <v>1740</v>
      </c>
      <c r="C4408" s="138" t="s">
        <v>196</v>
      </c>
      <c r="D4408" s="138" t="s">
        <v>1747</v>
      </c>
      <c r="E4408" s="138" t="s">
        <v>1354</v>
      </c>
      <c r="F4408" s="138"/>
      <c r="G4408" s="138" t="s">
        <v>1748</v>
      </c>
      <c r="H4408" s="138" t="s">
        <v>1006</v>
      </c>
      <c r="I4408" s="138" t="s">
        <v>195</v>
      </c>
      <c r="J4408" s="138">
        <v>2040</v>
      </c>
      <c r="K4408" s="139">
        <v>42</v>
      </c>
    </row>
    <row r="4409" spans="1:11" x14ac:dyDescent="0.25">
      <c r="A4409" s="138" t="s">
        <v>1739</v>
      </c>
      <c r="B4409" s="138" t="s">
        <v>1740</v>
      </c>
      <c r="C4409" s="138" t="s">
        <v>196</v>
      </c>
      <c r="D4409" s="138" t="s">
        <v>1747</v>
      </c>
      <c r="E4409" s="138" t="s">
        <v>1354</v>
      </c>
      <c r="F4409" s="138"/>
      <c r="G4409" s="138" t="s">
        <v>1748</v>
      </c>
      <c r="H4409" s="138" t="s">
        <v>1006</v>
      </c>
      <c r="I4409" s="138" t="s">
        <v>195</v>
      </c>
      <c r="J4409" s="138">
        <v>2050</v>
      </c>
      <c r="K4409" s="139">
        <v>43</v>
      </c>
    </row>
    <row r="4410" spans="1:11" x14ac:dyDescent="0.25">
      <c r="A4410" s="138" t="s">
        <v>1739</v>
      </c>
      <c r="B4410" s="138" t="s">
        <v>1740</v>
      </c>
      <c r="C4410" s="138" t="s">
        <v>196</v>
      </c>
      <c r="D4410" s="138" t="s">
        <v>1749</v>
      </c>
      <c r="E4410" s="138" t="s">
        <v>1354</v>
      </c>
      <c r="F4410" s="138"/>
      <c r="G4410" s="138" t="s">
        <v>1750</v>
      </c>
      <c r="H4410" s="138" t="s">
        <v>1006</v>
      </c>
      <c r="I4410" s="138" t="s">
        <v>990</v>
      </c>
      <c r="J4410" s="138">
        <v>2020</v>
      </c>
      <c r="K4410" s="139">
        <v>4.5</v>
      </c>
    </row>
    <row r="4411" spans="1:11" x14ac:dyDescent="0.25">
      <c r="A4411" s="138" t="s">
        <v>1739</v>
      </c>
      <c r="B4411" s="138" t="s">
        <v>1740</v>
      </c>
      <c r="C4411" s="138" t="s">
        <v>196</v>
      </c>
      <c r="D4411" s="138" t="s">
        <v>1749</v>
      </c>
      <c r="E4411" s="138" t="s">
        <v>1354</v>
      </c>
      <c r="F4411" s="138"/>
      <c r="G4411" s="138" t="s">
        <v>1750</v>
      </c>
      <c r="H4411" s="138" t="s">
        <v>1006</v>
      </c>
      <c r="I4411" s="138" t="s">
        <v>990</v>
      </c>
      <c r="J4411" s="138">
        <v>2050</v>
      </c>
      <c r="K4411" s="139">
        <v>3.5</v>
      </c>
    </row>
    <row r="4412" spans="1:11" x14ac:dyDescent="0.25">
      <c r="A4412" s="138" t="s">
        <v>1739</v>
      </c>
      <c r="B4412" s="138" t="s">
        <v>1740</v>
      </c>
      <c r="C4412" s="138" t="s">
        <v>196</v>
      </c>
      <c r="D4412" s="138" t="s">
        <v>1749</v>
      </c>
      <c r="E4412" s="138" t="s">
        <v>1354</v>
      </c>
      <c r="F4412" s="138"/>
      <c r="G4412" s="138" t="s">
        <v>1750</v>
      </c>
      <c r="H4412" s="138" t="s">
        <v>1006</v>
      </c>
      <c r="I4412" s="138" t="s">
        <v>991</v>
      </c>
      <c r="J4412" s="138">
        <v>2020</v>
      </c>
      <c r="K4412" s="139">
        <v>13.5</v>
      </c>
    </row>
    <row r="4413" spans="1:11" x14ac:dyDescent="0.25">
      <c r="A4413" s="138" t="s">
        <v>1739</v>
      </c>
      <c r="B4413" s="138" t="s">
        <v>1740</v>
      </c>
      <c r="C4413" s="138" t="s">
        <v>196</v>
      </c>
      <c r="D4413" s="138" t="s">
        <v>1749</v>
      </c>
      <c r="E4413" s="138" t="s">
        <v>1354</v>
      </c>
      <c r="F4413" s="138"/>
      <c r="G4413" s="138" t="s">
        <v>1750</v>
      </c>
      <c r="H4413" s="138" t="s">
        <v>1006</v>
      </c>
      <c r="I4413" s="138" t="s">
        <v>991</v>
      </c>
      <c r="J4413" s="138">
        <v>2050</v>
      </c>
      <c r="K4413" s="139">
        <v>10.5</v>
      </c>
    </row>
    <row r="4414" spans="1:11" x14ac:dyDescent="0.25">
      <c r="A4414" s="138" t="s">
        <v>1739</v>
      </c>
      <c r="B4414" s="138" t="s">
        <v>1740</v>
      </c>
      <c r="C4414" s="138" t="s">
        <v>196</v>
      </c>
      <c r="D4414" s="138" t="s">
        <v>1749</v>
      </c>
      <c r="E4414" s="138" t="s">
        <v>1354</v>
      </c>
      <c r="F4414" s="138"/>
      <c r="G4414" s="138" t="s">
        <v>1750</v>
      </c>
      <c r="H4414" s="138" t="s">
        <v>1006</v>
      </c>
      <c r="I4414" s="138" t="s">
        <v>195</v>
      </c>
      <c r="J4414" s="138">
        <v>2030</v>
      </c>
      <c r="K4414" s="139">
        <v>9</v>
      </c>
    </row>
    <row r="4415" spans="1:11" x14ac:dyDescent="0.25">
      <c r="A4415" s="138" t="s">
        <v>1739</v>
      </c>
      <c r="B4415" s="138" t="s">
        <v>1740</v>
      </c>
      <c r="C4415" s="138" t="s">
        <v>196</v>
      </c>
      <c r="D4415" s="138" t="s">
        <v>1749</v>
      </c>
      <c r="E4415" s="138" t="s">
        <v>1354</v>
      </c>
      <c r="F4415" s="138"/>
      <c r="G4415" s="138" t="s">
        <v>1750</v>
      </c>
      <c r="H4415" s="138" t="s">
        <v>1006</v>
      </c>
      <c r="I4415" s="138" t="s">
        <v>195</v>
      </c>
      <c r="J4415" s="138">
        <v>2040</v>
      </c>
      <c r="K4415" s="139">
        <v>8</v>
      </c>
    </row>
    <row r="4416" spans="1:11" x14ac:dyDescent="0.25">
      <c r="A4416" s="138" t="s">
        <v>1739</v>
      </c>
      <c r="B4416" s="138" t="s">
        <v>1740</v>
      </c>
      <c r="C4416" s="138" t="s">
        <v>196</v>
      </c>
      <c r="D4416" s="138" t="s">
        <v>1749</v>
      </c>
      <c r="E4416" s="138" t="s">
        <v>1354</v>
      </c>
      <c r="F4416" s="138"/>
      <c r="G4416" s="138" t="s">
        <v>1750</v>
      </c>
      <c r="H4416" s="138" t="s">
        <v>1006</v>
      </c>
      <c r="I4416" s="138" t="s">
        <v>195</v>
      </c>
      <c r="J4416" s="138">
        <v>2050</v>
      </c>
      <c r="K4416" s="139">
        <v>7</v>
      </c>
    </row>
    <row r="4417" spans="1:11" x14ac:dyDescent="0.25">
      <c r="A4417" s="138" t="s">
        <v>1739</v>
      </c>
      <c r="B4417" s="138" t="s">
        <v>1740</v>
      </c>
      <c r="C4417" s="138" t="s">
        <v>196</v>
      </c>
      <c r="D4417" s="138" t="s">
        <v>1751</v>
      </c>
      <c r="E4417" s="138" t="s">
        <v>1354</v>
      </c>
      <c r="F4417" s="138"/>
      <c r="G4417" s="138" t="s">
        <v>1752</v>
      </c>
      <c r="H4417" s="138" t="s">
        <v>1006</v>
      </c>
      <c r="I4417" s="138" t="s">
        <v>990</v>
      </c>
      <c r="J4417" s="138">
        <v>2020</v>
      </c>
      <c r="K4417" s="139">
        <v>76</v>
      </c>
    </row>
    <row r="4418" spans="1:11" x14ac:dyDescent="0.25">
      <c r="A4418" s="138" t="s">
        <v>1739</v>
      </c>
      <c r="B4418" s="138" t="s">
        <v>1740</v>
      </c>
      <c r="C4418" s="138" t="s">
        <v>196</v>
      </c>
      <c r="D4418" s="138" t="s">
        <v>1751</v>
      </c>
      <c r="E4418" s="138" t="s">
        <v>1354</v>
      </c>
      <c r="F4418" s="138"/>
      <c r="G4418" s="138" t="s">
        <v>1752</v>
      </c>
      <c r="H4418" s="138" t="s">
        <v>1006</v>
      </c>
      <c r="I4418" s="138" t="s">
        <v>990</v>
      </c>
      <c r="J4418" s="138">
        <v>2050</v>
      </c>
      <c r="K4418" s="139">
        <v>78</v>
      </c>
    </row>
    <row r="4419" spans="1:11" x14ac:dyDescent="0.25">
      <c r="A4419" s="138" t="s">
        <v>1739</v>
      </c>
      <c r="B4419" s="138" t="s">
        <v>1740</v>
      </c>
      <c r="C4419" s="138" t="s">
        <v>196</v>
      </c>
      <c r="D4419" s="138" t="s">
        <v>1751</v>
      </c>
      <c r="E4419" s="138" t="s">
        <v>1354</v>
      </c>
      <c r="F4419" s="138"/>
      <c r="G4419" s="138" t="s">
        <v>1752</v>
      </c>
      <c r="H4419" s="138" t="s">
        <v>1006</v>
      </c>
      <c r="I4419" s="138" t="s">
        <v>991</v>
      </c>
      <c r="J4419" s="138">
        <v>2020</v>
      </c>
      <c r="K4419" s="139">
        <v>80</v>
      </c>
    </row>
    <row r="4420" spans="1:11" x14ac:dyDescent="0.25">
      <c r="A4420" s="138" t="s">
        <v>1739</v>
      </c>
      <c r="B4420" s="138" t="s">
        <v>1740</v>
      </c>
      <c r="C4420" s="138" t="s">
        <v>196</v>
      </c>
      <c r="D4420" s="138" t="s">
        <v>1751</v>
      </c>
      <c r="E4420" s="138" t="s">
        <v>1354</v>
      </c>
      <c r="F4420" s="138"/>
      <c r="G4420" s="138" t="s">
        <v>1752</v>
      </c>
      <c r="H4420" s="138" t="s">
        <v>1006</v>
      </c>
      <c r="I4420" s="138" t="s">
        <v>991</v>
      </c>
      <c r="J4420" s="138">
        <v>2050</v>
      </c>
      <c r="K4420" s="139">
        <v>84</v>
      </c>
    </row>
    <row r="4421" spans="1:11" x14ac:dyDescent="0.25">
      <c r="A4421" s="138" t="s">
        <v>1739</v>
      </c>
      <c r="B4421" s="138" t="s">
        <v>1740</v>
      </c>
      <c r="C4421" s="138" t="s">
        <v>196</v>
      </c>
      <c r="D4421" s="138" t="s">
        <v>1751</v>
      </c>
      <c r="E4421" s="138" t="s">
        <v>1354</v>
      </c>
      <c r="F4421" s="138"/>
      <c r="G4421" s="138" t="s">
        <v>1752</v>
      </c>
      <c r="H4421" s="138" t="s">
        <v>1006</v>
      </c>
      <c r="I4421" s="138" t="s">
        <v>195</v>
      </c>
      <c r="J4421" s="138">
        <v>2030</v>
      </c>
      <c r="K4421" s="139">
        <v>78</v>
      </c>
    </row>
    <row r="4422" spans="1:11" x14ac:dyDescent="0.25">
      <c r="A4422" s="138" t="s">
        <v>1739</v>
      </c>
      <c r="B4422" s="138" t="s">
        <v>1740</v>
      </c>
      <c r="C4422" s="138" t="s">
        <v>196</v>
      </c>
      <c r="D4422" s="138" t="s">
        <v>1751</v>
      </c>
      <c r="E4422" s="138" t="s">
        <v>1354</v>
      </c>
      <c r="F4422" s="138"/>
      <c r="G4422" s="138" t="s">
        <v>1752</v>
      </c>
      <c r="H4422" s="138" t="s">
        <v>1006</v>
      </c>
      <c r="I4422" s="138" t="s">
        <v>195</v>
      </c>
      <c r="J4422" s="138">
        <v>2040</v>
      </c>
      <c r="K4422" s="139">
        <v>80</v>
      </c>
    </row>
    <row r="4423" spans="1:11" x14ac:dyDescent="0.25">
      <c r="A4423" s="138" t="s">
        <v>1739</v>
      </c>
      <c r="B4423" s="138" t="s">
        <v>1740</v>
      </c>
      <c r="C4423" s="138" t="s">
        <v>196</v>
      </c>
      <c r="D4423" s="138" t="s">
        <v>1751</v>
      </c>
      <c r="E4423" s="138" t="s">
        <v>1354</v>
      </c>
      <c r="F4423" s="138"/>
      <c r="G4423" s="138" t="s">
        <v>1752</v>
      </c>
      <c r="H4423" s="138" t="s">
        <v>1006</v>
      </c>
      <c r="I4423" s="138" t="s">
        <v>195</v>
      </c>
      <c r="J4423" s="138">
        <v>2050</v>
      </c>
      <c r="K4423" s="139">
        <v>82</v>
      </c>
    </row>
    <row r="4424" spans="1:11" x14ac:dyDescent="0.25">
      <c r="A4424" s="138" t="s">
        <v>1739</v>
      </c>
      <c r="B4424" s="138" t="s">
        <v>1740</v>
      </c>
      <c r="C4424" s="138" t="s">
        <v>196</v>
      </c>
      <c r="D4424" s="138" t="s">
        <v>355</v>
      </c>
      <c r="E4424" s="138" t="s">
        <v>1295</v>
      </c>
      <c r="F4424" s="138"/>
      <c r="G4424" s="138" t="s">
        <v>1753</v>
      </c>
      <c r="H4424" s="138"/>
      <c r="I4424" s="138" t="s">
        <v>990</v>
      </c>
      <c r="J4424" s="138">
        <v>2020</v>
      </c>
      <c r="K4424" s="139">
        <v>10</v>
      </c>
    </row>
    <row r="4425" spans="1:11" x14ac:dyDescent="0.25">
      <c r="A4425" s="138" t="s">
        <v>1739</v>
      </c>
      <c r="B4425" s="138" t="s">
        <v>1740</v>
      </c>
      <c r="C4425" s="138" t="s">
        <v>196</v>
      </c>
      <c r="D4425" s="138" t="s">
        <v>355</v>
      </c>
      <c r="E4425" s="138" t="s">
        <v>1295</v>
      </c>
      <c r="F4425" s="138"/>
      <c r="G4425" s="138" t="s">
        <v>1753</v>
      </c>
      <c r="H4425" s="138"/>
      <c r="I4425" s="138" t="s">
        <v>990</v>
      </c>
      <c r="J4425" s="138">
        <v>2050</v>
      </c>
      <c r="K4425" s="139">
        <v>0</v>
      </c>
    </row>
    <row r="4426" spans="1:11" x14ac:dyDescent="0.25">
      <c r="A4426" s="138" t="s">
        <v>1739</v>
      </c>
      <c r="B4426" s="138" t="s">
        <v>1740</v>
      </c>
      <c r="C4426" s="138" t="s">
        <v>196</v>
      </c>
      <c r="D4426" s="138" t="s">
        <v>355</v>
      </c>
      <c r="E4426" s="138" t="s">
        <v>1295</v>
      </c>
      <c r="F4426" s="138"/>
      <c r="G4426" s="138" t="s">
        <v>1753</v>
      </c>
      <c r="H4426" s="138"/>
      <c r="I4426" s="138" t="s">
        <v>991</v>
      </c>
      <c r="J4426" s="138">
        <v>2020</v>
      </c>
      <c r="K4426" s="139">
        <v>22</v>
      </c>
    </row>
    <row r="4427" spans="1:11" x14ac:dyDescent="0.25">
      <c r="A4427" s="138" t="s">
        <v>1739</v>
      </c>
      <c r="B4427" s="138" t="s">
        <v>1740</v>
      </c>
      <c r="C4427" s="138" t="s">
        <v>196</v>
      </c>
      <c r="D4427" s="138" t="s">
        <v>355</v>
      </c>
      <c r="E4427" s="138" t="s">
        <v>1295</v>
      </c>
      <c r="F4427" s="138"/>
      <c r="G4427" s="138" t="s">
        <v>1753</v>
      </c>
      <c r="H4427" s="138"/>
      <c r="I4427" s="138" t="s">
        <v>991</v>
      </c>
      <c r="J4427" s="138">
        <v>2050</v>
      </c>
      <c r="K4427" s="139">
        <v>0</v>
      </c>
    </row>
    <row r="4428" spans="1:11" x14ac:dyDescent="0.25">
      <c r="A4428" s="138" t="s">
        <v>1739</v>
      </c>
      <c r="B4428" s="138" t="s">
        <v>1740</v>
      </c>
      <c r="C4428" s="138" t="s">
        <v>196</v>
      </c>
      <c r="D4428" s="138" t="s">
        <v>355</v>
      </c>
      <c r="E4428" s="138" t="s">
        <v>1295</v>
      </c>
      <c r="F4428" s="138"/>
      <c r="G4428" s="138" t="s">
        <v>1753</v>
      </c>
      <c r="H4428" s="138"/>
      <c r="I4428" s="138" t="s">
        <v>195</v>
      </c>
      <c r="J4428" s="138">
        <v>2030</v>
      </c>
      <c r="K4428" s="139">
        <v>10</v>
      </c>
    </row>
    <row r="4429" spans="1:11" x14ac:dyDescent="0.25">
      <c r="A4429" s="138" t="s">
        <v>1739</v>
      </c>
      <c r="B4429" s="138" t="s">
        <v>1740</v>
      </c>
      <c r="C4429" s="138" t="s">
        <v>196</v>
      </c>
      <c r="D4429" s="138" t="s">
        <v>355</v>
      </c>
      <c r="E4429" s="138" t="s">
        <v>1295</v>
      </c>
      <c r="F4429" s="138"/>
      <c r="G4429" s="138" t="s">
        <v>1753</v>
      </c>
      <c r="H4429" s="138"/>
      <c r="I4429" s="138" t="s">
        <v>195</v>
      </c>
      <c r="J4429" s="138">
        <v>2040</v>
      </c>
      <c r="K4429" s="139">
        <v>4</v>
      </c>
    </row>
    <row r="4430" spans="1:11" x14ac:dyDescent="0.25">
      <c r="A4430" s="138" t="s">
        <v>1739</v>
      </c>
      <c r="B4430" s="138" t="s">
        <v>1740</v>
      </c>
      <c r="C4430" s="138" t="s">
        <v>196</v>
      </c>
      <c r="D4430" s="138" t="s">
        <v>355</v>
      </c>
      <c r="E4430" s="138" t="s">
        <v>1295</v>
      </c>
      <c r="F4430" s="138"/>
      <c r="G4430" s="138" t="s">
        <v>1753</v>
      </c>
      <c r="H4430" s="138"/>
      <c r="I4430" s="138" t="s">
        <v>195</v>
      </c>
      <c r="J4430" s="138">
        <v>2050</v>
      </c>
      <c r="K4430" s="139">
        <v>2</v>
      </c>
    </row>
    <row r="4431" spans="1:11" x14ac:dyDescent="0.25">
      <c r="A4431" s="138" t="s">
        <v>1739</v>
      </c>
      <c r="B4431" s="138" t="s">
        <v>1740</v>
      </c>
      <c r="C4431" s="138" t="s">
        <v>196</v>
      </c>
      <c r="D4431" s="138" t="s">
        <v>1754</v>
      </c>
      <c r="E4431" s="138" t="s">
        <v>1354</v>
      </c>
      <c r="F4431" s="138"/>
      <c r="G4431" s="138" t="s">
        <v>1745</v>
      </c>
      <c r="H4431" s="138" t="s">
        <v>1006</v>
      </c>
      <c r="I4431" s="138" t="s">
        <v>990</v>
      </c>
      <c r="J4431" s="138">
        <v>2020</v>
      </c>
      <c r="K4431" s="139">
        <v>8</v>
      </c>
    </row>
    <row r="4432" spans="1:11" x14ac:dyDescent="0.25">
      <c r="A4432" s="138" t="s">
        <v>1739</v>
      </c>
      <c r="B4432" s="138" t="s">
        <v>1740</v>
      </c>
      <c r="C4432" s="138" t="s">
        <v>196</v>
      </c>
      <c r="D4432" s="138" t="s">
        <v>1754</v>
      </c>
      <c r="E4432" s="138" t="s">
        <v>1354</v>
      </c>
      <c r="F4432" s="138"/>
      <c r="G4432" s="138" t="s">
        <v>1745</v>
      </c>
      <c r="H4432" s="138" t="s">
        <v>1006</v>
      </c>
      <c r="I4432" s="138" t="s">
        <v>990</v>
      </c>
      <c r="J4432" s="138">
        <v>2050</v>
      </c>
      <c r="K4432" s="139">
        <v>7</v>
      </c>
    </row>
    <row r="4433" spans="1:11" x14ac:dyDescent="0.25">
      <c r="A4433" s="138" t="s">
        <v>1739</v>
      </c>
      <c r="B4433" s="138" t="s">
        <v>1740</v>
      </c>
      <c r="C4433" s="138" t="s">
        <v>196</v>
      </c>
      <c r="D4433" s="138" t="s">
        <v>1754</v>
      </c>
      <c r="E4433" s="138" t="s">
        <v>1354</v>
      </c>
      <c r="F4433" s="138"/>
      <c r="G4433" s="138" t="s">
        <v>1745</v>
      </c>
      <c r="H4433" s="138" t="s">
        <v>1006</v>
      </c>
      <c r="I4433" s="138" t="s">
        <v>991</v>
      </c>
      <c r="J4433" s="138">
        <v>2020</v>
      </c>
      <c r="K4433" s="139">
        <v>24</v>
      </c>
    </row>
    <row r="4434" spans="1:11" x14ac:dyDescent="0.25">
      <c r="A4434" s="138" t="s">
        <v>1739</v>
      </c>
      <c r="B4434" s="138" t="s">
        <v>1740</v>
      </c>
      <c r="C4434" s="138" t="s">
        <v>196</v>
      </c>
      <c r="D4434" s="138" t="s">
        <v>1754</v>
      </c>
      <c r="E4434" s="138" t="s">
        <v>1354</v>
      </c>
      <c r="F4434" s="138"/>
      <c r="G4434" s="138" t="s">
        <v>1745</v>
      </c>
      <c r="H4434" s="138" t="s">
        <v>1006</v>
      </c>
      <c r="I4434" s="138" t="s">
        <v>991</v>
      </c>
      <c r="J4434" s="138">
        <v>2050</v>
      </c>
      <c r="K4434" s="139">
        <v>21</v>
      </c>
    </row>
    <row r="4435" spans="1:11" x14ac:dyDescent="0.25">
      <c r="A4435" s="138" t="s">
        <v>1739</v>
      </c>
      <c r="B4435" s="138" t="s">
        <v>1740</v>
      </c>
      <c r="C4435" s="138" t="s">
        <v>196</v>
      </c>
      <c r="D4435" s="138" t="s">
        <v>1754</v>
      </c>
      <c r="E4435" s="138" t="s">
        <v>1354</v>
      </c>
      <c r="F4435" s="138"/>
      <c r="G4435" s="138" t="s">
        <v>1745</v>
      </c>
      <c r="H4435" s="138" t="s">
        <v>1006</v>
      </c>
      <c r="I4435" s="138" t="s">
        <v>195</v>
      </c>
      <c r="J4435" s="138">
        <v>2030</v>
      </c>
      <c r="K4435" s="139">
        <v>16</v>
      </c>
    </row>
    <row r="4436" spans="1:11" x14ac:dyDescent="0.25">
      <c r="A4436" s="138" t="s">
        <v>1739</v>
      </c>
      <c r="B4436" s="138" t="s">
        <v>1740</v>
      </c>
      <c r="C4436" s="138" t="s">
        <v>196</v>
      </c>
      <c r="D4436" s="138" t="s">
        <v>1754</v>
      </c>
      <c r="E4436" s="138" t="s">
        <v>1354</v>
      </c>
      <c r="F4436" s="138"/>
      <c r="G4436" s="138" t="s">
        <v>1745</v>
      </c>
      <c r="H4436" s="138" t="s">
        <v>1006</v>
      </c>
      <c r="I4436" s="138" t="s">
        <v>195</v>
      </c>
      <c r="J4436" s="138">
        <v>2040</v>
      </c>
      <c r="K4436" s="139">
        <v>15</v>
      </c>
    </row>
    <row r="4437" spans="1:11" x14ac:dyDescent="0.25">
      <c r="A4437" s="138" t="s">
        <v>1739</v>
      </c>
      <c r="B4437" s="138" t="s">
        <v>1740</v>
      </c>
      <c r="C4437" s="138" t="s">
        <v>196</v>
      </c>
      <c r="D4437" s="138" t="s">
        <v>1754</v>
      </c>
      <c r="E4437" s="138" t="s">
        <v>1354</v>
      </c>
      <c r="F4437" s="138"/>
      <c r="G4437" s="138" t="s">
        <v>1745</v>
      </c>
      <c r="H4437" s="138" t="s">
        <v>1006</v>
      </c>
      <c r="I4437" s="138" t="s">
        <v>195</v>
      </c>
      <c r="J4437" s="138">
        <v>2050</v>
      </c>
      <c r="K4437" s="139">
        <v>14</v>
      </c>
    </row>
    <row r="4438" spans="1:11" x14ac:dyDescent="0.25">
      <c r="A4438" s="138" t="s">
        <v>1739</v>
      </c>
      <c r="B4438" s="138" t="s">
        <v>1740</v>
      </c>
      <c r="C4438" s="138" t="s">
        <v>196</v>
      </c>
      <c r="D4438" s="138" t="s">
        <v>216</v>
      </c>
      <c r="E4438" s="138" t="s">
        <v>203</v>
      </c>
      <c r="F4438" s="138"/>
      <c r="G4438" s="138" t="s">
        <v>1745</v>
      </c>
      <c r="H4438" s="138" t="s">
        <v>1755</v>
      </c>
      <c r="I4438" s="138" t="s">
        <v>990</v>
      </c>
      <c r="J4438" s="138">
        <v>2020</v>
      </c>
      <c r="K4438" s="139">
        <v>15</v>
      </c>
    </row>
    <row r="4439" spans="1:11" x14ac:dyDescent="0.25">
      <c r="A4439" s="138" t="s">
        <v>1739</v>
      </c>
      <c r="B4439" s="138" t="s">
        <v>1740</v>
      </c>
      <c r="C4439" s="138" t="s">
        <v>196</v>
      </c>
      <c r="D4439" s="138" t="s">
        <v>216</v>
      </c>
      <c r="E4439" s="138" t="s">
        <v>203</v>
      </c>
      <c r="F4439" s="138"/>
      <c r="G4439" s="138" t="s">
        <v>1745</v>
      </c>
      <c r="H4439" s="138" t="s">
        <v>1755</v>
      </c>
      <c r="I4439" s="138" t="s">
        <v>990</v>
      </c>
      <c r="J4439" s="138">
        <v>2050</v>
      </c>
      <c r="K4439" s="139">
        <v>20</v>
      </c>
    </row>
    <row r="4440" spans="1:11" x14ac:dyDescent="0.25">
      <c r="A4440" s="138" t="s">
        <v>1739</v>
      </c>
      <c r="B4440" s="138" t="s">
        <v>1740</v>
      </c>
      <c r="C4440" s="138" t="s">
        <v>196</v>
      </c>
      <c r="D4440" s="138" t="s">
        <v>216</v>
      </c>
      <c r="E4440" s="138" t="s">
        <v>203</v>
      </c>
      <c r="F4440" s="138"/>
      <c r="G4440" s="138" t="s">
        <v>1745</v>
      </c>
      <c r="H4440" s="138" t="s">
        <v>1755</v>
      </c>
      <c r="I4440" s="138" t="s">
        <v>991</v>
      </c>
      <c r="J4440" s="138">
        <v>2020</v>
      </c>
      <c r="K4440" s="139">
        <v>25</v>
      </c>
    </row>
    <row r="4441" spans="1:11" x14ac:dyDescent="0.25">
      <c r="A4441" s="138" t="s">
        <v>1739</v>
      </c>
      <c r="B4441" s="138" t="s">
        <v>1740</v>
      </c>
      <c r="C4441" s="138" t="s">
        <v>196</v>
      </c>
      <c r="D4441" s="138" t="s">
        <v>216</v>
      </c>
      <c r="E4441" s="138" t="s">
        <v>203</v>
      </c>
      <c r="F4441" s="138"/>
      <c r="G4441" s="138" t="s">
        <v>1745</v>
      </c>
      <c r="H4441" s="138" t="s">
        <v>1755</v>
      </c>
      <c r="I4441" s="138" t="s">
        <v>991</v>
      </c>
      <c r="J4441" s="138">
        <v>2050</v>
      </c>
      <c r="K4441" s="139">
        <v>30</v>
      </c>
    </row>
    <row r="4442" spans="1:11" x14ac:dyDescent="0.25">
      <c r="A4442" s="138" t="s">
        <v>1739</v>
      </c>
      <c r="B4442" s="138" t="s">
        <v>1740</v>
      </c>
      <c r="C4442" s="138" t="s">
        <v>196</v>
      </c>
      <c r="D4442" s="138" t="s">
        <v>216</v>
      </c>
      <c r="E4442" s="138" t="s">
        <v>203</v>
      </c>
      <c r="F4442" s="138"/>
      <c r="G4442" s="138" t="s">
        <v>1745</v>
      </c>
      <c r="H4442" s="138" t="s">
        <v>1755</v>
      </c>
      <c r="I4442" s="138" t="s">
        <v>195</v>
      </c>
      <c r="J4442" s="138">
        <v>2030</v>
      </c>
      <c r="K4442" s="139">
        <v>20</v>
      </c>
    </row>
    <row r="4443" spans="1:11" x14ac:dyDescent="0.25">
      <c r="A4443" s="138" t="s">
        <v>1739</v>
      </c>
      <c r="B4443" s="138" t="s">
        <v>1740</v>
      </c>
      <c r="C4443" s="138" t="s">
        <v>196</v>
      </c>
      <c r="D4443" s="138" t="s">
        <v>216</v>
      </c>
      <c r="E4443" s="138" t="s">
        <v>203</v>
      </c>
      <c r="F4443" s="138"/>
      <c r="G4443" s="138" t="s">
        <v>1745</v>
      </c>
      <c r="H4443" s="138" t="s">
        <v>1755</v>
      </c>
      <c r="I4443" s="138" t="s">
        <v>195</v>
      </c>
      <c r="J4443" s="138">
        <v>2040</v>
      </c>
      <c r="K4443" s="139">
        <v>25</v>
      </c>
    </row>
    <row r="4444" spans="1:11" x14ac:dyDescent="0.25">
      <c r="A4444" s="138" t="s">
        <v>1739</v>
      </c>
      <c r="B4444" s="138" t="s">
        <v>1740</v>
      </c>
      <c r="C4444" s="138" t="s">
        <v>196</v>
      </c>
      <c r="D4444" s="138" t="s">
        <v>216</v>
      </c>
      <c r="E4444" s="138" t="s">
        <v>203</v>
      </c>
      <c r="F4444" s="138"/>
      <c r="G4444" s="138" t="s">
        <v>1745</v>
      </c>
      <c r="H4444" s="138" t="s">
        <v>1755</v>
      </c>
      <c r="I4444" s="138" t="s">
        <v>195</v>
      </c>
      <c r="J4444" s="138">
        <v>2050</v>
      </c>
      <c r="K4444" s="139">
        <v>25</v>
      </c>
    </row>
    <row r="4445" spans="1:11" x14ac:dyDescent="0.25">
      <c r="A4445" s="138" t="s">
        <v>1739</v>
      </c>
      <c r="B4445" s="138" t="s">
        <v>1740</v>
      </c>
      <c r="C4445" s="138" t="s">
        <v>196</v>
      </c>
      <c r="D4445" s="138" t="s">
        <v>1756</v>
      </c>
      <c r="E4445" s="138" t="s">
        <v>1222</v>
      </c>
      <c r="F4445" s="138"/>
      <c r="G4445" s="138" t="s">
        <v>1748</v>
      </c>
      <c r="H4445" s="138" t="s">
        <v>1006</v>
      </c>
      <c r="I4445" s="138" t="s">
        <v>990</v>
      </c>
      <c r="J4445" s="138">
        <v>2020</v>
      </c>
      <c r="K4445" s="139">
        <v>16</v>
      </c>
    </row>
    <row r="4446" spans="1:11" x14ac:dyDescent="0.25">
      <c r="A4446" s="138" t="s">
        <v>1739</v>
      </c>
      <c r="B4446" s="138" t="s">
        <v>1740</v>
      </c>
      <c r="C4446" s="138" t="s">
        <v>196</v>
      </c>
      <c r="D4446" s="138" t="s">
        <v>1756</v>
      </c>
      <c r="E4446" s="138" t="s">
        <v>1222</v>
      </c>
      <c r="F4446" s="138"/>
      <c r="G4446" s="138" t="s">
        <v>1748</v>
      </c>
      <c r="H4446" s="138" t="s">
        <v>1006</v>
      </c>
      <c r="I4446" s="138" t="s">
        <v>990</v>
      </c>
      <c r="J4446" s="138">
        <v>2050</v>
      </c>
      <c r="K4446" s="139">
        <v>19.5</v>
      </c>
    </row>
    <row r="4447" spans="1:11" x14ac:dyDescent="0.25">
      <c r="A4447" s="138" t="s">
        <v>1739</v>
      </c>
      <c r="B4447" s="138" t="s">
        <v>1740</v>
      </c>
      <c r="C4447" s="138" t="s">
        <v>196</v>
      </c>
      <c r="D4447" s="138" t="s">
        <v>1756</v>
      </c>
      <c r="E4447" s="138" t="s">
        <v>1222</v>
      </c>
      <c r="F4447" s="138"/>
      <c r="G4447" s="138" t="s">
        <v>1748</v>
      </c>
      <c r="H4447" s="138" t="s">
        <v>1006</v>
      </c>
      <c r="I4447" s="138" t="s">
        <v>991</v>
      </c>
      <c r="J4447" s="138">
        <v>2020</v>
      </c>
      <c r="K4447" s="139">
        <v>48</v>
      </c>
    </row>
    <row r="4448" spans="1:11" x14ac:dyDescent="0.25">
      <c r="A4448" s="138" t="s">
        <v>1739</v>
      </c>
      <c r="B4448" s="138" t="s">
        <v>1740</v>
      </c>
      <c r="C4448" s="138" t="s">
        <v>196</v>
      </c>
      <c r="D4448" s="138" t="s">
        <v>1756</v>
      </c>
      <c r="E4448" s="138" t="s">
        <v>1222</v>
      </c>
      <c r="F4448" s="138"/>
      <c r="G4448" s="138" t="s">
        <v>1748</v>
      </c>
      <c r="H4448" s="138" t="s">
        <v>1006</v>
      </c>
      <c r="I4448" s="138" t="s">
        <v>991</v>
      </c>
      <c r="J4448" s="138">
        <v>2050</v>
      </c>
      <c r="K4448" s="139">
        <v>58.5</v>
      </c>
    </row>
    <row r="4449" spans="1:11" x14ac:dyDescent="0.25">
      <c r="A4449" s="138" t="s">
        <v>1739</v>
      </c>
      <c r="B4449" s="138" t="s">
        <v>1740</v>
      </c>
      <c r="C4449" s="138" t="s">
        <v>196</v>
      </c>
      <c r="D4449" s="138" t="s">
        <v>1756</v>
      </c>
      <c r="E4449" s="138" t="s">
        <v>1222</v>
      </c>
      <c r="F4449" s="138"/>
      <c r="G4449" s="138" t="s">
        <v>1748</v>
      </c>
      <c r="H4449" s="138" t="s">
        <v>1006</v>
      </c>
      <c r="I4449" s="138" t="s">
        <v>195</v>
      </c>
      <c r="J4449" s="138">
        <v>2030</v>
      </c>
      <c r="K4449" s="139">
        <v>32</v>
      </c>
    </row>
    <row r="4450" spans="1:11" x14ac:dyDescent="0.25">
      <c r="A4450" s="138" t="s">
        <v>1739</v>
      </c>
      <c r="B4450" s="138" t="s">
        <v>1740</v>
      </c>
      <c r="C4450" s="138" t="s">
        <v>196</v>
      </c>
      <c r="D4450" s="138" t="s">
        <v>1756</v>
      </c>
      <c r="E4450" s="138" t="s">
        <v>1222</v>
      </c>
      <c r="F4450" s="138"/>
      <c r="G4450" s="138" t="s">
        <v>1748</v>
      </c>
      <c r="H4450" s="138" t="s">
        <v>1006</v>
      </c>
      <c r="I4450" s="138" t="s">
        <v>195</v>
      </c>
      <c r="J4450" s="138">
        <v>2040</v>
      </c>
      <c r="K4450" s="139">
        <v>35</v>
      </c>
    </row>
    <row r="4451" spans="1:11" x14ac:dyDescent="0.25">
      <c r="A4451" s="138" t="s">
        <v>1739</v>
      </c>
      <c r="B4451" s="138" t="s">
        <v>1740</v>
      </c>
      <c r="C4451" s="138" t="s">
        <v>196</v>
      </c>
      <c r="D4451" s="138" t="s">
        <v>1756</v>
      </c>
      <c r="E4451" s="138" t="s">
        <v>1222</v>
      </c>
      <c r="F4451" s="138"/>
      <c r="G4451" s="138" t="s">
        <v>1748</v>
      </c>
      <c r="H4451" s="138" t="s">
        <v>1006</v>
      </c>
      <c r="I4451" s="138" t="s">
        <v>195</v>
      </c>
      <c r="J4451" s="138">
        <v>2050</v>
      </c>
      <c r="K4451" s="139">
        <v>39</v>
      </c>
    </row>
    <row r="4452" spans="1:11" x14ac:dyDescent="0.25">
      <c r="A4452" s="138" t="s">
        <v>1739</v>
      </c>
      <c r="B4452" s="138" t="s">
        <v>1740</v>
      </c>
      <c r="C4452" s="138" t="s">
        <v>196</v>
      </c>
      <c r="D4452" s="138" t="s">
        <v>1440</v>
      </c>
      <c r="E4452" s="138" t="s">
        <v>1222</v>
      </c>
      <c r="F4452" s="138"/>
      <c r="G4452" s="138" t="s">
        <v>1757</v>
      </c>
      <c r="H4452" s="138"/>
      <c r="I4452" s="138" t="s">
        <v>990</v>
      </c>
      <c r="J4452" s="138">
        <v>2020</v>
      </c>
      <c r="K4452" s="139">
        <v>38.5</v>
      </c>
    </row>
    <row r="4453" spans="1:11" x14ac:dyDescent="0.25">
      <c r="A4453" s="138" t="s">
        <v>1739</v>
      </c>
      <c r="B4453" s="138" t="s">
        <v>1740</v>
      </c>
      <c r="C4453" s="138" t="s">
        <v>196</v>
      </c>
      <c r="D4453" s="138" t="s">
        <v>1440</v>
      </c>
      <c r="E4453" s="138" t="s">
        <v>1222</v>
      </c>
      <c r="F4453" s="138"/>
      <c r="G4453" s="138" t="s">
        <v>1757</v>
      </c>
      <c r="H4453" s="138"/>
      <c r="I4453" s="138" t="s">
        <v>990</v>
      </c>
      <c r="J4453" s="138">
        <v>2050</v>
      </c>
      <c r="K4453" s="139">
        <v>47</v>
      </c>
    </row>
    <row r="4454" spans="1:11" x14ac:dyDescent="0.25">
      <c r="A4454" s="138" t="s">
        <v>1739</v>
      </c>
      <c r="B4454" s="138" t="s">
        <v>1740</v>
      </c>
      <c r="C4454" s="138" t="s">
        <v>196</v>
      </c>
      <c r="D4454" s="138" t="s">
        <v>1440</v>
      </c>
      <c r="E4454" s="138" t="s">
        <v>1222</v>
      </c>
      <c r="F4454" s="138"/>
      <c r="G4454" s="138" t="s">
        <v>1757</v>
      </c>
      <c r="H4454" s="138"/>
      <c r="I4454" s="138" t="s">
        <v>991</v>
      </c>
      <c r="J4454" s="138">
        <v>2020</v>
      </c>
      <c r="K4454" s="139">
        <v>115.5</v>
      </c>
    </row>
    <row r="4455" spans="1:11" x14ac:dyDescent="0.25">
      <c r="A4455" s="138" t="s">
        <v>1739</v>
      </c>
      <c r="B4455" s="138" t="s">
        <v>1740</v>
      </c>
      <c r="C4455" s="138" t="s">
        <v>196</v>
      </c>
      <c r="D4455" s="138" t="s">
        <v>1440</v>
      </c>
      <c r="E4455" s="138" t="s">
        <v>1222</v>
      </c>
      <c r="F4455" s="138"/>
      <c r="G4455" s="138" t="s">
        <v>1757</v>
      </c>
      <c r="H4455" s="138"/>
      <c r="I4455" s="138" t="s">
        <v>991</v>
      </c>
      <c r="J4455" s="138">
        <v>2050</v>
      </c>
      <c r="K4455" s="139">
        <v>140</v>
      </c>
    </row>
    <row r="4456" spans="1:11" x14ac:dyDescent="0.25">
      <c r="A4456" s="138" t="s">
        <v>1739</v>
      </c>
      <c r="B4456" s="138" t="s">
        <v>1740</v>
      </c>
      <c r="C4456" s="138" t="s">
        <v>196</v>
      </c>
      <c r="D4456" s="138" t="s">
        <v>1440</v>
      </c>
      <c r="E4456" s="138" t="s">
        <v>1222</v>
      </c>
      <c r="F4456" s="138"/>
      <c r="G4456" s="138" t="s">
        <v>1757</v>
      </c>
      <c r="H4456" s="138"/>
      <c r="I4456" s="138" t="s">
        <v>195</v>
      </c>
      <c r="J4456" s="138">
        <v>2030</v>
      </c>
      <c r="K4456" s="139">
        <v>77</v>
      </c>
    </row>
    <row r="4457" spans="1:11" x14ac:dyDescent="0.25">
      <c r="A4457" s="138" t="s">
        <v>1739</v>
      </c>
      <c r="B4457" s="138" t="s">
        <v>1740</v>
      </c>
      <c r="C4457" s="138" t="s">
        <v>196</v>
      </c>
      <c r="D4457" s="138" t="s">
        <v>1440</v>
      </c>
      <c r="E4457" s="138" t="s">
        <v>1222</v>
      </c>
      <c r="F4457" s="138"/>
      <c r="G4457" s="138" t="s">
        <v>1757</v>
      </c>
      <c r="H4457" s="138"/>
      <c r="I4457" s="138" t="s">
        <v>195</v>
      </c>
      <c r="J4457" s="138">
        <v>2040</v>
      </c>
      <c r="K4457" s="139">
        <v>85</v>
      </c>
    </row>
    <row r="4458" spans="1:11" x14ac:dyDescent="0.25">
      <c r="A4458" s="138" t="s">
        <v>1739</v>
      </c>
      <c r="B4458" s="138" t="s">
        <v>1740</v>
      </c>
      <c r="C4458" s="138" t="s">
        <v>196</v>
      </c>
      <c r="D4458" s="138" t="s">
        <v>1440</v>
      </c>
      <c r="E4458" s="138" t="s">
        <v>1222</v>
      </c>
      <c r="F4458" s="138"/>
      <c r="G4458" s="138" t="s">
        <v>1757</v>
      </c>
      <c r="H4458" s="138"/>
      <c r="I4458" s="138" t="s">
        <v>195</v>
      </c>
      <c r="J4458" s="138">
        <v>2050</v>
      </c>
      <c r="K4458" s="139">
        <v>93.5</v>
      </c>
    </row>
    <row r="4459" spans="1:11" x14ac:dyDescent="0.25">
      <c r="A4459" s="138" t="s">
        <v>1739</v>
      </c>
      <c r="B4459" s="138" t="s">
        <v>1740</v>
      </c>
      <c r="C4459" s="138" t="s">
        <v>196</v>
      </c>
      <c r="D4459" s="138" t="s">
        <v>1758</v>
      </c>
      <c r="E4459" s="138" t="s">
        <v>1759</v>
      </c>
      <c r="F4459" s="138"/>
      <c r="G4459" s="138" t="s">
        <v>1760</v>
      </c>
      <c r="H4459" s="138" t="s">
        <v>1006</v>
      </c>
      <c r="I4459" s="138" t="s">
        <v>990</v>
      </c>
      <c r="J4459" s="138">
        <v>2020</v>
      </c>
      <c r="K4459" s="139" t="s">
        <v>1761</v>
      </c>
    </row>
    <row r="4460" spans="1:11" x14ac:dyDescent="0.25">
      <c r="A4460" s="138" t="s">
        <v>1739</v>
      </c>
      <c r="B4460" s="138" t="s">
        <v>1740</v>
      </c>
      <c r="C4460" s="138" t="s">
        <v>196</v>
      </c>
      <c r="D4460" s="138" t="s">
        <v>1758</v>
      </c>
      <c r="E4460" s="138" t="s">
        <v>1759</v>
      </c>
      <c r="F4460" s="138"/>
      <c r="G4460" s="138" t="s">
        <v>1760</v>
      </c>
      <c r="H4460" s="138" t="s">
        <v>1006</v>
      </c>
      <c r="I4460" s="138" t="s">
        <v>990</v>
      </c>
      <c r="J4460" s="138">
        <v>2050</v>
      </c>
      <c r="K4460" s="139">
        <v>14000</v>
      </c>
    </row>
    <row r="4461" spans="1:11" x14ac:dyDescent="0.25">
      <c r="A4461" s="138" t="s">
        <v>1739</v>
      </c>
      <c r="B4461" s="138" t="s">
        <v>1740</v>
      </c>
      <c r="C4461" s="138" t="s">
        <v>196</v>
      </c>
      <c r="D4461" s="138" t="s">
        <v>1758</v>
      </c>
      <c r="E4461" s="138" t="s">
        <v>1759</v>
      </c>
      <c r="F4461" s="138"/>
      <c r="G4461" s="138" t="s">
        <v>1760</v>
      </c>
      <c r="H4461" s="138" t="s">
        <v>1006</v>
      </c>
      <c r="I4461" s="138" t="s">
        <v>991</v>
      </c>
      <c r="J4461" s="138">
        <v>2020</v>
      </c>
      <c r="K4461" s="139">
        <v>35000</v>
      </c>
    </row>
    <row r="4462" spans="1:11" x14ac:dyDescent="0.25">
      <c r="A4462" s="138" t="s">
        <v>1739</v>
      </c>
      <c r="B4462" s="138" t="s">
        <v>1740</v>
      </c>
      <c r="C4462" s="138" t="s">
        <v>196</v>
      </c>
      <c r="D4462" s="138" t="s">
        <v>1758</v>
      </c>
      <c r="E4462" s="138" t="s">
        <v>1759</v>
      </c>
      <c r="F4462" s="138"/>
      <c r="G4462" s="138" t="s">
        <v>1760</v>
      </c>
      <c r="H4462" s="138" t="s">
        <v>1006</v>
      </c>
      <c r="I4462" s="138" t="s">
        <v>991</v>
      </c>
      <c r="J4462" s="138">
        <v>2050</v>
      </c>
      <c r="K4462" s="139" t="s">
        <v>1762</v>
      </c>
    </row>
    <row r="4463" spans="1:11" x14ac:dyDescent="0.25">
      <c r="A4463" s="138" t="s">
        <v>1739</v>
      </c>
      <c r="B4463" s="138" t="s">
        <v>1740</v>
      </c>
      <c r="C4463" s="138" t="s">
        <v>196</v>
      </c>
      <c r="D4463" s="138" t="s">
        <v>1758</v>
      </c>
      <c r="E4463" s="138" t="s">
        <v>1759</v>
      </c>
      <c r="F4463" s="138"/>
      <c r="G4463" s="138" t="s">
        <v>1760</v>
      </c>
      <c r="H4463" s="138" t="s">
        <v>1006</v>
      </c>
      <c r="I4463" s="138" t="s">
        <v>195</v>
      </c>
      <c r="J4463" s="138">
        <v>2030</v>
      </c>
      <c r="K4463" s="139">
        <v>23000</v>
      </c>
    </row>
    <row r="4464" spans="1:11" x14ac:dyDescent="0.25">
      <c r="A4464" s="138" t="s">
        <v>1739</v>
      </c>
      <c r="B4464" s="138" t="s">
        <v>1740</v>
      </c>
      <c r="C4464" s="138" t="s">
        <v>196</v>
      </c>
      <c r="D4464" s="138" t="s">
        <v>1758</v>
      </c>
      <c r="E4464" s="138" t="s">
        <v>1759</v>
      </c>
      <c r="F4464" s="138"/>
      <c r="G4464" s="138" t="s">
        <v>1760</v>
      </c>
      <c r="H4464" s="138" t="s">
        <v>1006</v>
      </c>
      <c r="I4464" s="138" t="s">
        <v>195</v>
      </c>
      <c r="J4464" s="138">
        <v>2040</v>
      </c>
      <c r="K4464" s="139">
        <v>25000</v>
      </c>
    </row>
    <row r="4465" spans="1:11" x14ac:dyDescent="0.25">
      <c r="A4465" s="138" t="s">
        <v>1739</v>
      </c>
      <c r="B4465" s="138" t="s">
        <v>1740</v>
      </c>
      <c r="C4465" s="138" t="s">
        <v>196</v>
      </c>
      <c r="D4465" s="138" t="s">
        <v>1758</v>
      </c>
      <c r="E4465" s="138" t="s">
        <v>1759</v>
      </c>
      <c r="F4465" s="138"/>
      <c r="G4465" s="138" t="s">
        <v>1760</v>
      </c>
      <c r="H4465" s="138" t="s">
        <v>1006</v>
      </c>
      <c r="I4465" s="138" t="s">
        <v>195</v>
      </c>
      <c r="J4465" s="138">
        <v>2050</v>
      </c>
      <c r="K4465" s="139">
        <v>28000</v>
      </c>
    </row>
    <row r="4466" spans="1:11" x14ac:dyDescent="0.25">
      <c r="A4466" s="138" t="s">
        <v>1739</v>
      </c>
      <c r="B4466" s="138" t="s">
        <v>1740</v>
      </c>
      <c r="C4466" s="138" t="s">
        <v>1763</v>
      </c>
      <c r="D4466" s="138" t="s">
        <v>1404</v>
      </c>
      <c r="E4466" s="138" t="s">
        <v>1206</v>
      </c>
      <c r="F4466" s="138"/>
      <c r="G4466" s="138" t="s">
        <v>1745</v>
      </c>
      <c r="H4466" s="138"/>
      <c r="I4466" s="138" t="s">
        <v>990</v>
      </c>
      <c r="J4466" s="138">
        <v>2020</v>
      </c>
      <c r="K4466" s="139">
        <v>45</v>
      </c>
    </row>
    <row r="4467" spans="1:11" x14ac:dyDescent="0.25">
      <c r="A4467" s="138" t="s">
        <v>1739</v>
      </c>
      <c r="B4467" s="138" t="s">
        <v>1740</v>
      </c>
      <c r="C4467" s="138" t="s">
        <v>1763</v>
      </c>
      <c r="D4467" s="138" t="s">
        <v>1404</v>
      </c>
      <c r="E4467" s="138" t="s">
        <v>1206</v>
      </c>
      <c r="F4467" s="138"/>
      <c r="G4467" s="138" t="s">
        <v>1745</v>
      </c>
      <c r="H4467" s="138"/>
      <c r="I4467" s="138" t="s">
        <v>990</v>
      </c>
      <c r="J4467" s="138">
        <v>2050</v>
      </c>
      <c r="K4467" s="139">
        <v>45</v>
      </c>
    </row>
    <row r="4468" spans="1:11" x14ac:dyDescent="0.25">
      <c r="A4468" s="138" t="s">
        <v>1739</v>
      </c>
      <c r="B4468" s="138" t="s">
        <v>1740</v>
      </c>
      <c r="C4468" s="138" t="s">
        <v>1763</v>
      </c>
      <c r="D4468" s="138" t="s">
        <v>1404</v>
      </c>
      <c r="E4468" s="138" t="s">
        <v>1206</v>
      </c>
      <c r="F4468" s="138"/>
      <c r="G4468" s="138" t="s">
        <v>1745</v>
      </c>
      <c r="H4468" s="138"/>
      <c r="I4468" s="138" t="s">
        <v>991</v>
      </c>
      <c r="J4468" s="138">
        <v>2020</v>
      </c>
      <c r="K4468" s="139" t="s">
        <v>1764</v>
      </c>
    </row>
    <row r="4469" spans="1:11" x14ac:dyDescent="0.25">
      <c r="A4469" s="138" t="s">
        <v>1739</v>
      </c>
      <c r="B4469" s="138" t="s">
        <v>1740</v>
      </c>
      <c r="C4469" s="138" t="s">
        <v>1763</v>
      </c>
      <c r="D4469" s="138" t="s">
        <v>1404</v>
      </c>
      <c r="E4469" s="138" t="s">
        <v>1206</v>
      </c>
      <c r="F4469" s="138"/>
      <c r="G4469" s="138" t="s">
        <v>1745</v>
      </c>
      <c r="H4469" s="138"/>
      <c r="I4469" s="138" t="s">
        <v>991</v>
      </c>
      <c r="J4469" s="138">
        <v>2050</v>
      </c>
      <c r="K4469" s="139">
        <v>55</v>
      </c>
    </row>
    <row r="4470" spans="1:11" x14ac:dyDescent="0.25">
      <c r="A4470" s="138" t="s">
        <v>1739</v>
      </c>
      <c r="B4470" s="138" t="s">
        <v>1740</v>
      </c>
      <c r="C4470" s="138" t="s">
        <v>1763</v>
      </c>
      <c r="D4470" s="138" t="s">
        <v>1404</v>
      </c>
      <c r="E4470" s="138" t="s">
        <v>1206</v>
      </c>
      <c r="F4470" s="138"/>
      <c r="G4470" s="138" t="s">
        <v>1745</v>
      </c>
      <c r="H4470" s="138"/>
      <c r="I4470" s="138" t="s">
        <v>195</v>
      </c>
      <c r="J4470" s="138">
        <v>2030</v>
      </c>
      <c r="K4470" s="139">
        <v>50</v>
      </c>
    </row>
    <row r="4471" spans="1:11" x14ac:dyDescent="0.25">
      <c r="A4471" s="138" t="s">
        <v>1739</v>
      </c>
      <c r="B4471" s="138" t="s">
        <v>1740</v>
      </c>
      <c r="C4471" s="138" t="s">
        <v>1763</v>
      </c>
      <c r="D4471" s="138" t="s">
        <v>1404</v>
      </c>
      <c r="E4471" s="138" t="s">
        <v>1206</v>
      </c>
      <c r="F4471" s="138"/>
      <c r="G4471" s="138" t="s">
        <v>1745</v>
      </c>
      <c r="H4471" s="138"/>
      <c r="I4471" s="138" t="s">
        <v>195</v>
      </c>
      <c r="J4471" s="138">
        <v>2040</v>
      </c>
      <c r="K4471" s="139">
        <v>50</v>
      </c>
    </row>
    <row r="4472" spans="1:11" x14ac:dyDescent="0.25">
      <c r="A4472" s="138" t="s">
        <v>1739</v>
      </c>
      <c r="B4472" s="138" t="s">
        <v>1740</v>
      </c>
      <c r="C4472" s="138" t="s">
        <v>1763</v>
      </c>
      <c r="D4472" s="138" t="s">
        <v>1404</v>
      </c>
      <c r="E4472" s="138" t="s">
        <v>1206</v>
      </c>
      <c r="F4472" s="138"/>
      <c r="G4472" s="138" t="s">
        <v>1745</v>
      </c>
      <c r="H4472" s="138"/>
      <c r="I4472" s="138" t="s">
        <v>195</v>
      </c>
      <c r="J4472" s="138">
        <v>2050</v>
      </c>
      <c r="K4472" s="139">
        <v>50</v>
      </c>
    </row>
    <row r="4473" spans="1:11" x14ac:dyDescent="0.25">
      <c r="A4473" s="138" t="s">
        <v>1739</v>
      </c>
      <c r="B4473" s="138" t="s">
        <v>1740</v>
      </c>
      <c r="C4473" s="138" t="s">
        <v>1763</v>
      </c>
      <c r="D4473" s="138" t="s">
        <v>1405</v>
      </c>
      <c r="E4473" s="138" t="s">
        <v>1206</v>
      </c>
      <c r="F4473" s="138"/>
      <c r="G4473" s="138" t="s">
        <v>1745</v>
      </c>
      <c r="H4473" s="138"/>
      <c r="I4473" s="138" t="s">
        <v>990</v>
      </c>
      <c r="J4473" s="138">
        <v>2020</v>
      </c>
      <c r="K4473" s="139">
        <v>45</v>
      </c>
    </row>
    <row r="4474" spans="1:11" x14ac:dyDescent="0.25">
      <c r="A4474" s="138" t="s">
        <v>1739</v>
      </c>
      <c r="B4474" s="138" t="s">
        <v>1740</v>
      </c>
      <c r="C4474" s="138" t="s">
        <v>1763</v>
      </c>
      <c r="D4474" s="138" t="s">
        <v>1405</v>
      </c>
      <c r="E4474" s="138" t="s">
        <v>1206</v>
      </c>
      <c r="F4474" s="138"/>
      <c r="G4474" s="138" t="s">
        <v>1745</v>
      </c>
      <c r="H4474" s="138"/>
      <c r="I4474" s="138" t="s">
        <v>990</v>
      </c>
      <c r="J4474" s="138">
        <v>2050</v>
      </c>
      <c r="K4474" s="139">
        <v>45</v>
      </c>
    </row>
    <row r="4475" spans="1:11" x14ac:dyDescent="0.25">
      <c r="A4475" s="138" t="s">
        <v>1739</v>
      </c>
      <c r="B4475" s="138" t="s">
        <v>1740</v>
      </c>
      <c r="C4475" s="138" t="s">
        <v>1763</v>
      </c>
      <c r="D4475" s="138" t="s">
        <v>1405</v>
      </c>
      <c r="E4475" s="138" t="s">
        <v>1206</v>
      </c>
      <c r="F4475" s="138"/>
      <c r="G4475" s="138" t="s">
        <v>1745</v>
      </c>
      <c r="H4475" s="138"/>
      <c r="I4475" s="138" t="s">
        <v>991</v>
      </c>
      <c r="J4475" s="138">
        <v>2020</v>
      </c>
      <c r="K4475" s="139">
        <v>55</v>
      </c>
    </row>
    <row r="4476" spans="1:11" x14ac:dyDescent="0.25">
      <c r="A4476" s="138" t="s">
        <v>1739</v>
      </c>
      <c r="B4476" s="138" t="s">
        <v>1740</v>
      </c>
      <c r="C4476" s="138" t="s">
        <v>1763</v>
      </c>
      <c r="D4476" s="138" t="s">
        <v>1405</v>
      </c>
      <c r="E4476" s="138" t="s">
        <v>1206</v>
      </c>
      <c r="F4476" s="138"/>
      <c r="G4476" s="138" t="s">
        <v>1745</v>
      </c>
      <c r="H4476" s="138"/>
      <c r="I4476" s="138" t="s">
        <v>991</v>
      </c>
      <c r="J4476" s="138">
        <v>2050</v>
      </c>
      <c r="K4476" s="139">
        <v>55</v>
      </c>
    </row>
    <row r="4477" spans="1:11" x14ac:dyDescent="0.25">
      <c r="A4477" s="138" t="s">
        <v>1739</v>
      </c>
      <c r="B4477" s="138" t="s">
        <v>1740</v>
      </c>
      <c r="C4477" s="138" t="s">
        <v>1763</v>
      </c>
      <c r="D4477" s="138" t="s">
        <v>1405</v>
      </c>
      <c r="E4477" s="138" t="s">
        <v>1206</v>
      </c>
      <c r="F4477" s="138"/>
      <c r="G4477" s="138" t="s">
        <v>1745</v>
      </c>
      <c r="H4477" s="138"/>
      <c r="I4477" s="138" t="s">
        <v>195</v>
      </c>
      <c r="J4477" s="138">
        <v>2030</v>
      </c>
      <c r="K4477" s="139">
        <v>50</v>
      </c>
    </row>
    <row r="4478" spans="1:11" x14ac:dyDescent="0.25">
      <c r="A4478" s="138" t="s">
        <v>1739</v>
      </c>
      <c r="B4478" s="138" t="s">
        <v>1740</v>
      </c>
      <c r="C4478" s="138" t="s">
        <v>1763</v>
      </c>
      <c r="D4478" s="138" t="s">
        <v>1405</v>
      </c>
      <c r="E4478" s="138" t="s">
        <v>1206</v>
      </c>
      <c r="F4478" s="138"/>
      <c r="G4478" s="138" t="s">
        <v>1745</v>
      </c>
      <c r="H4478" s="138"/>
      <c r="I4478" s="138" t="s">
        <v>195</v>
      </c>
      <c r="J4478" s="138">
        <v>2040</v>
      </c>
      <c r="K4478" s="139">
        <v>50</v>
      </c>
    </row>
    <row r="4479" spans="1:11" x14ac:dyDescent="0.25">
      <c r="A4479" s="138" t="s">
        <v>1739</v>
      </c>
      <c r="B4479" s="138" t="s">
        <v>1740</v>
      </c>
      <c r="C4479" s="138" t="s">
        <v>1763</v>
      </c>
      <c r="D4479" s="138" t="s">
        <v>1405</v>
      </c>
      <c r="E4479" s="138" t="s">
        <v>1206</v>
      </c>
      <c r="F4479" s="138"/>
      <c r="G4479" s="138" t="s">
        <v>1745</v>
      </c>
      <c r="H4479" s="138"/>
      <c r="I4479" s="138" t="s">
        <v>195</v>
      </c>
      <c r="J4479" s="138">
        <v>2050</v>
      </c>
      <c r="K4479" s="139">
        <v>50</v>
      </c>
    </row>
    <row r="4480" spans="1:11" x14ac:dyDescent="0.25">
      <c r="A4480" s="138" t="s">
        <v>1739</v>
      </c>
      <c r="B4480" s="138" t="s">
        <v>1740</v>
      </c>
      <c r="C4480" s="138" t="s">
        <v>1763</v>
      </c>
      <c r="D4480" s="138" t="s">
        <v>1765</v>
      </c>
      <c r="E4480" s="138" t="s">
        <v>1766</v>
      </c>
      <c r="F4480" s="138"/>
      <c r="G4480" s="138" t="s">
        <v>1767</v>
      </c>
      <c r="H4480" s="138" t="s">
        <v>1768</v>
      </c>
      <c r="I4480" s="138" t="s">
        <v>990</v>
      </c>
      <c r="J4480" s="138">
        <v>2020</v>
      </c>
      <c r="K4480" s="139">
        <v>6000</v>
      </c>
    </row>
    <row r="4481" spans="1:11" x14ac:dyDescent="0.25">
      <c r="A4481" s="138" t="s">
        <v>1739</v>
      </c>
      <c r="B4481" s="138" t="s">
        <v>1740</v>
      </c>
      <c r="C4481" s="138" t="s">
        <v>1763</v>
      </c>
      <c r="D4481" s="138" t="s">
        <v>1765</v>
      </c>
      <c r="E4481" s="138" t="s">
        <v>1766</v>
      </c>
      <c r="F4481" s="138"/>
      <c r="G4481" s="138" t="s">
        <v>1767</v>
      </c>
      <c r="H4481" s="138" t="s">
        <v>1768</v>
      </c>
      <c r="I4481" s="138" t="s">
        <v>990</v>
      </c>
      <c r="J4481" s="138">
        <v>2050</v>
      </c>
      <c r="K4481" s="139">
        <v>4900</v>
      </c>
    </row>
    <row r="4482" spans="1:11" x14ac:dyDescent="0.25">
      <c r="A4482" s="138" t="s">
        <v>1739</v>
      </c>
      <c r="B4482" s="138" t="s">
        <v>1740</v>
      </c>
      <c r="C4482" s="138" t="s">
        <v>1763</v>
      </c>
      <c r="D4482" s="138" t="s">
        <v>1765</v>
      </c>
      <c r="E4482" s="138" t="s">
        <v>1766</v>
      </c>
      <c r="F4482" s="138"/>
      <c r="G4482" s="138" t="s">
        <v>1767</v>
      </c>
      <c r="H4482" s="138" t="s">
        <v>1768</v>
      </c>
      <c r="I4482" s="138" t="s">
        <v>991</v>
      </c>
      <c r="J4482" s="138">
        <v>2020</v>
      </c>
      <c r="K4482" s="139">
        <v>18000</v>
      </c>
    </row>
    <row r="4483" spans="1:11" x14ac:dyDescent="0.25">
      <c r="A4483" s="138" t="s">
        <v>1739</v>
      </c>
      <c r="B4483" s="138" t="s">
        <v>1740</v>
      </c>
      <c r="C4483" s="138" t="s">
        <v>1763</v>
      </c>
      <c r="D4483" s="138" t="s">
        <v>1765</v>
      </c>
      <c r="E4483" s="138" t="s">
        <v>1766</v>
      </c>
      <c r="F4483" s="138"/>
      <c r="G4483" s="138" t="s">
        <v>1767</v>
      </c>
      <c r="H4483" s="138" t="s">
        <v>1768</v>
      </c>
      <c r="I4483" s="138" t="s">
        <v>991</v>
      </c>
      <c r="J4483" s="138">
        <v>2050</v>
      </c>
      <c r="K4483" s="139">
        <v>15000</v>
      </c>
    </row>
    <row r="4484" spans="1:11" x14ac:dyDescent="0.25">
      <c r="A4484" s="138" t="s">
        <v>1739</v>
      </c>
      <c r="B4484" s="138" t="s">
        <v>1740</v>
      </c>
      <c r="C4484" s="138" t="s">
        <v>1763</v>
      </c>
      <c r="D4484" s="138" t="s">
        <v>1765</v>
      </c>
      <c r="E4484" s="138" t="s">
        <v>1766</v>
      </c>
      <c r="F4484" s="138"/>
      <c r="G4484" s="138" t="s">
        <v>1767</v>
      </c>
      <c r="H4484" s="138" t="s">
        <v>1768</v>
      </c>
      <c r="I4484" s="138" t="s">
        <v>195</v>
      </c>
      <c r="J4484" s="138">
        <v>2030</v>
      </c>
      <c r="K4484" s="139">
        <v>12000</v>
      </c>
    </row>
    <row r="4485" spans="1:11" x14ac:dyDescent="0.25">
      <c r="A4485" s="138" t="s">
        <v>1739</v>
      </c>
      <c r="B4485" s="138" t="s">
        <v>1740</v>
      </c>
      <c r="C4485" s="138" t="s">
        <v>1763</v>
      </c>
      <c r="D4485" s="138" t="s">
        <v>1765</v>
      </c>
      <c r="E4485" s="138" t="s">
        <v>1766</v>
      </c>
      <c r="F4485" s="138"/>
      <c r="G4485" s="138" t="s">
        <v>1767</v>
      </c>
      <c r="H4485" s="138" t="s">
        <v>1768</v>
      </c>
      <c r="I4485" s="138" t="s">
        <v>195</v>
      </c>
      <c r="J4485" s="138">
        <v>2040</v>
      </c>
      <c r="K4485" s="139">
        <v>11000</v>
      </c>
    </row>
    <row r="4486" spans="1:11" x14ac:dyDescent="0.25">
      <c r="A4486" s="138" t="s">
        <v>1739</v>
      </c>
      <c r="B4486" s="138" t="s">
        <v>1740</v>
      </c>
      <c r="C4486" s="138" t="s">
        <v>1763</v>
      </c>
      <c r="D4486" s="138" t="s">
        <v>1765</v>
      </c>
      <c r="E4486" s="138" t="s">
        <v>1766</v>
      </c>
      <c r="F4486" s="138"/>
      <c r="G4486" s="138" t="s">
        <v>1767</v>
      </c>
      <c r="H4486" s="138" t="s">
        <v>1768</v>
      </c>
      <c r="I4486" s="138" t="s">
        <v>195</v>
      </c>
      <c r="J4486" s="138">
        <v>2050</v>
      </c>
      <c r="K4486" s="139">
        <v>9700</v>
      </c>
    </row>
    <row r="4487" spans="1:11" x14ac:dyDescent="0.25">
      <c r="A4487" s="138" t="s">
        <v>1739</v>
      </c>
      <c r="B4487" s="138" t="s">
        <v>1740</v>
      </c>
      <c r="C4487" s="138" t="s">
        <v>1763</v>
      </c>
      <c r="D4487" s="138" t="s">
        <v>1769</v>
      </c>
      <c r="E4487" s="138" t="s">
        <v>1770</v>
      </c>
      <c r="F4487" s="138"/>
      <c r="G4487" s="138" t="s">
        <v>1771</v>
      </c>
      <c r="H4487" s="138" t="s">
        <v>1768</v>
      </c>
      <c r="I4487" s="138" t="s">
        <v>990</v>
      </c>
      <c r="J4487" s="138">
        <v>2020</v>
      </c>
      <c r="K4487" s="139">
        <v>0.3</v>
      </c>
    </row>
    <row r="4488" spans="1:11" x14ac:dyDescent="0.25">
      <c r="A4488" s="138" t="s">
        <v>1739</v>
      </c>
      <c r="B4488" s="138" t="s">
        <v>1740</v>
      </c>
      <c r="C4488" s="138" t="s">
        <v>1763</v>
      </c>
      <c r="D4488" s="138" t="s">
        <v>1769</v>
      </c>
      <c r="E4488" s="138" t="s">
        <v>1770</v>
      </c>
      <c r="F4488" s="138"/>
      <c r="G4488" s="138" t="s">
        <v>1771</v>
      </c>
      <c r="H4488" s="138" t="s">
        <v>1768</v>
      </c>
      <c r="I4488" s="138" t="s">
        <v>990</v>
      </c>
      <c r="J4488" s="138">
        <v>2050</v>
      </c>
      <c r="K4488" s="139">
        <v>0.2</v>
      </c>
    </row>
    <row r="4489" spans="1:11" x14ac:dyDescent="0.25">
      <c r="A4489" s="138" t="s">
        <v>1739</v>
      </c>
      <c r="B4489" s="138" t="s">
        <v>1740</v>
      </c>
      <c r="C4489" s="138" t="s">
        <v>1763</v>
      </c>
      <c r="D4489" s="138" t="s">
        <v>1769</v>
      </c>
      <c r="E4489" s="138" t="s">
        <v>1770</v>
      </c>
      <c r="F4489" s="138"/>
      <c r="G4489" s="138" t="s">
        <v>1771</v>
      </c>
      <c r="H4489" s="138" t="s">
        <v>1768</v>
      </c>
      <c r="I4489" s="138" t="s">
        <v>991</v>
      </c>
      <c r="J4489" s="138">
        <v>2020</v>
      </c>
      <c r="K4489" s="139">
        <v>0.9</v>
      </c>
    </row>
    <row r="4490" spans="1:11" x14ac:dyDescent="0.25">
      <c r="A4490" s="138" t="s">
        <v>1739</v>
      </c>
      <c r="B4490" s="138" t="s">
        <v>1740</v>
      </c>
      <c r="C4490" s="138" t="s">
        <v>1763</v>
      </c>
      <c r="D4490" s="138" t="s">
        <v>1769</v>
      </c>
      <c r="E4490" s="138" t="s">
        <v>1770</v>
      </c>
      <c r="F4490" s="138"/>
      <c r="G4490" s="138" t="s">
        <v>1771</v>
      </c>
      <c r="H4490" s="138" t="s">
        <v>1768</v>
      </c>
      <c r="I4490" s="138" t="s">
        <v>991</v>
      </c>
      <c r="J4490" s="138">
        <v>2050</v>
      </c>
      <c r="K4490" s="139">
        <v>0.7</v>
      </c>
    </row>
    <row r="4491" spans="1:11" x14ac:dyDescent="0.25">
      <c r="A4491" s="138" t="s">
        <v>1739</v>
      </c>
      <c r="B4491" s="138" t="s">
        <v>1740</v>
      </c>
      <c r="C4491" s="138" t="s">
        <v>1763</v>
      </c>
      <c r="D4491" s="138" t="s">
        <v>1769</v>
      </c>
      <c r="E4491" s="138" t="s">
        <v>1770</v>
      </c>
      <c r="F4491" s="138"/>
      <c r="G4491" s="138" t="s">
        <v>1771</v>
      </c>
      <c r="H4491" s="138" t="s">
        <v>1768</v>
      </c>
      <c r="I4491" s="138" t="s">
        <v>195</v>
      </c>
      <c r="J4491" s="138">
        <v>2030</v>
      </c>
      <c r="K4491" s="139">
        <v>0.6</v>
      </c>
    </row>
    <row r="4492" spans="1:11" x14ac:dyDescent="0.25">
      <c r="A4492" s="138" t="s">
        <v>1739</v>
      </c>
      <c r="B4492" s="138" t="s">
        <v>1740</v>
      </c>
      <c r="C4492" s="138" t="s">
        <v>1763</v>
      </c>
      <c r="D4492" s="138" t="s">
        <v>1769</v>
      </c>
      <c r="E4492" s="138" t="s">
        <v>1770</v>
      </c>
      <c r="F4492" s="138"/>
      <c r="G4492" s="138" t="s">
        <v>1771</v>
      </c>
      <c r="H4492" s="138" t="s">
        <v>1768</v>
      </c>
      <c r="I4492" s="138" t="s">
        <v>195</v>
      </c>
      <c r="J4492" s="138">
        <v>2040</v>
      </c>
      <c r="K4492" s="139">
        <v>0.55000000000000004</v>
      </c>
    </row>
    <row r="4493" spans="1:11" x14ac:dyDescent="0.25">
      <c r="A4493" s="138" t="s">
        <v>1739</v>
      </c>
      <c r="B4493" s="138" t="s">
        <v>1740</v>
      </c>
      <c r="C4493" s="138" t="s">
        <v>1763</v>
      </c>
      <c r="D4493" s="138" t="s">
        <v>1769</v>
      </c>
      <c r="E4493" s="138" t="s">
        <v>1770</v>
      </c>
      <c r="F4493" s="138"/>
      <c r="G4493" s="138" t="s">
        <v>1771</v>
      </c>
      <c r="H4493" s="138" t="s">
        <v>1768</v>
      </c>
      <c r="I4493" s="138" t="s">
        <v>195</v>
      </c>
      <c r="J4493" s="138">
        <v>2050</v>
      </c>
      <c r="K4493" s="139">
        <v>0.48499999999999999</v>
      </c>
    </row>
    <row r="4494" spans="1:11" x14ac:dyDescent="0.25">
      <c r="A4494" s="138" t="s">
        <v>1739</v>
      </c>
      <c r="B4494" s="138" t="s">
        <v>1740</v>
      </c>
      <c r="C4494" s="138" t="s">
        <v>1763</v>
      </c>
      <c r="D4494" s="138" t="s">
        <v>1772</v>
      </c>
      <c r="E4494" s="138" t="s">
        <v>1773</v>
      </c>
      <c r="F4494" s="138"/>
      <c r="G4494" s="138" t="s">
        <v>1774</v>
      </c>
      <c r="H4494" s="138" t="s">
        <v>1768</v>
      </c>
      <c r="I4494" s="138" t="s">
        <v>990</v>
      </c>
      <c r="J4494" s="138">
        <v>2020</v>
      </c>
      <c r="K4494" s="139">
        <v>2</v>
      </c>
    </row>
    <row r="4495" spans="1:11" x14ac:dyDescent="0.25">
      <c r="A4495" s="138" t="s">
        <v>1739</v>
      </c>
      <c r="B4495" s="138" t="s">
        <v>1740</v>
      </c>
      <c r="C4495" s="138" t="s">
        <v>1763</v>
      </c>
      <c r="D4495" s="138" t="s">
        <v>1772</v>
      </c>
      <c r="E4495" s="138" t="s">
        <v>1773</v>
      </c>
      <c r="F4495" s="138"/>
      <c r="G4495" s="138" t="s">
        <v>1774</v>
      </c>
      <c r="H4495" s="138" t="s">
        <v>1768</v>
      </c>
      <c r="I4495" s="138" t="s">
        <v>990</v>
      </c>
      <c r="J4495" s="138">
        <v>2050</v>
      </c>
      <c r="K4495" s="139">
        <v>1.62</v>
      </c>
    </row>
    <row r="4496" spans="1:11" x14ac:dyDescent="0.25">
      <c r="A4496" s="138" t="s">
        <v>1739</v>
      </c>
      <c r="B4496" s="138" t="s">
        <v>1740</v>
      </c>
      <c r="C4496" s="138" t="s">
        <v>1763</v>
      </c>
      <c r="D4496" s="138" t="s">
        <v>1772</v>
      </c>
      <c r="E4496" s="138" t="s">
        <v>1773</v>
      </c>
      <c r="F4496" s="138"/>
      <c r="G4496" s="138" t="s">
        <v>1774</v>
      </c>
      <c r="H4496" s="138" t="s">
        <v>1768</v>
      </c>
      <c r="I4496" s="138" t="s">
        <v>991</v>
      </c>
      <c r="J4496" s="138">
        <v>2020</v>
      </c>
      <c r="K4496" s="139">
        <v>6</v>
      </c>
    </row>
    <row r="4497" spans="1:11" x14ac:dyDescent="0.25">
      <c r="A4497" s="138" t="s">
        <v>1739</v>
      </c>
      <c r="B4497" s="138" t="s">
        <v>1740</v>
      </c>
      <c r="C4497" s="138" t="s">
        <v>1763</v>
      </c>
      <c r="D4497" s="138" t="s">
        <v>1772</v>
      </c>
      <c r="E4497" s="138" t="s">
        <v>1773</v>
      </c>
      <c r="F4497" s="138"/>
      <c r="G4497" s="138" t="s">
        <v>1774</v>
      </c>
      <c r="H4497" s="138" t="s">
        <v>1768</v>
      </c>
      <c r="I4497" s="138" t="s">
        <v>991</v>
      </c>
      <c r="J4497" s="138">
        <v>2050</v>
      </c>
      <c r="K4497" s="139">
        <v>4.8600000000000003</v>
      </c>
    </row>
    <row r="4498" spans="1:11" x14ac:dyDescent="0.25">
      <c r="A4498" s="138" t="s">
        <v>1739</v>
      </c>
      <c r="B4498" s="138" t="s">
        <v>1740</v>
      </c>
      <c r="C4498" s="138" t="s">
        <v>1763</v>
      </c>
      <c r="D4498" s="138" t="s">
        <v>1772</v>
      </c>
      <c r="E4498" s="138" t="s">
        <v>1773</v>
      </c>
      <c r="F4498" s="138"/>
      <c r="G4498" s="138" t="s">
        <v>1774</v>
      </c>
      <c r="H4498" s="138" t="s">
        <v>1768</v>
      </c>
      <c r="I4498" s="138" t="s">
        <v>195</v>
      </c>
      <c r="J4498" s="138">
        <v>2030</v>
      </c>
      <c r="K4498" s="139">
        <v>4</v>
      </c>
    </row>
    <row r="4499" spans="1:11" x14ac:dyDescent="0.25">
      <c r="A4499" s="138" t="s">
        <v>1739</v>
      </c>
      <c r="B4499" s="138" t="s">
        <v>1740</v>
      </c>
      <c r="C4499" s="138" t="s">
        <v>1763</v>
      </c>
      <c r="D4499" s="138" t="s">
        <v>1772</v>
      </c>
      <c r="E4499" s="138" t="s">
        <v>1773</v>
      </c>
      <c r="F4499" s="138"/>
      <c r="G4499" s="138" t="s">
        <v>1774</v>
      </c>
      <c r="H4499" s="138" t="s">
        <v>1768</v>
      </c>
      <c r="I4499" s="138" t="s">
        <v>195</v>
      </c>
      <c r="J4499" s="138">
        <v>2040</v>
      </c>
      <c r="K4499" s="139">
        <v>3.6</v>
      </c>
    </row>
    <row r="4500" spans="1:11" x14ac:dyDescent="0.25">
      <c r="A4500" s="138" t="s">
        <v>1739</v>
      </c>
      <c r="B4500" s="138" t="s">
        <v>1740</v>
      </c>
      <c r="C4500" s="138" t="s">
        <v>1763</v>
      </c>
      <c r="D4500" s="138" t="s">
        <v>1772</v>
      </c>
      <c r="E4500" s="138" t="s">
        <v>1773</v>
      </c>
      <c r="F4500" s="138"/>
      <c r="G4500" s="138" t="s">
        <v>1774</v>
      </c>
      <c r="H4500" s="138" t="s">
        <v>1768</v>
      </c>
      <c r="I4500" s="138" t="s">
        <v>195</v>
      </c>
      <c r="J4500" s="138">
        <v>2050</v>
      </c>
      <c r="K4500" s="139">
        <v>3.24</v>
      </c>
    </row>
    <row r="4501" spans="1:11" x14ac:dyDescent="0.25">
      <c r="A4501" s="138" t="s">
        <v>1739</v>
      </c>
      <c r="B4501" s="138" t="s">
        <v>1740</v>
      </c>
      <c r="C4501" s="138" t="s">
        <v>1377</v>
      </c>
      <c r="D4501" s="138" t="s">
        <v>1775</v>
      </c>
      <c r="E4501" s="138" t="s">
        <v>1206</v>
      </c>
      <c r="F4501" s="138"/>
      <c r="G4501" s="138" t="s">
        <v>1776</v>
      </c>
      <c r="H4501" s="138"/>
      <c r="I4501" s="138" t="s">
        <v>195</v>
      </c>
      <c r="J4501" s="138">
        <v>2030</v>
      </c>
      <c r="K4501" s="139">
        <v>89</v>
      </c>
    </row>
    <row r="4502" spans="1:11" x14ac:dyDescent="0.25">
      <c r="A4502" s="138" t="s">
        <v>1739</v>
      </c>
      <c r="B4502" s="138" t="s">
        <v>1740</v>
      </c>
      <c r="C4502" s="138" t="s">
        <v>1377</v>
      </c>
      <c r="D4502" s="138" t="s">
        <v>1775</v>
      </c>
      <c r="E4502" s="138" t="s">
        <v>1206</v>
      </c>
      <c r="F4502" s="138"/>
      <c r="G4502" s="138" t="s">
        <v>1776</v>
      </c>
      <c r="H4502" s="138"/>
      <c r="I4502" s="138" t="s">
        <v>195</v>
      </c>
      <c r="J4502" s="138">
        <v>2040</v>
      </c>
      <c r="K4502" s="139">
        <v>90</v>
      </c>
    </row>
    <row r="4503" spans="1:11" x14ac:dyDescent="0.25">
      <c r="A4503" s="138" t="s">
        <v>1739</v>
      </c>
      <c r="B4503" s="138" t="s">
        <v>1740</v>
      </c>
      <c r="C4503" s="138" t="s">
        <v>1377</v>
      </c>
      <c r="D4503" s="138" t="s">
        <v>1775</v>
      </c>
      <c r="E4503" s="138" t="s">
        <v>1206</v>
      </c>
      <c r="F4503" s="138"/>
      <c r="G4503" s="138" t="s">
        <v>1776</v>
      </c>
      <c r="H4503" s="138"/>
      <c r="I4503" s="138" t="s">
        <v>195</v>
      </c>
      <c r="J4503" s="138">
        <v>2050</v>
      </c>
      <c r="K4503" s="139">
        <v>91</v>
      </c>
    </row>
    <row r="4504" spans="1:11" x14ac:dyDescent="0.25">
      <c r="A4504" s="138" t="s">
        <v>1777</v>
      </c>
      <c r="B4504" s="138" t="s">
        <v>1778</v>
      </c>
      <c r="C4504" s="138" t="s">
        <v>196</v>
      </c>
      <c r="D4504" s="138" t="s">
        <v>1741</v>
      </c>
      <c r="E4504" s="138" t="s">
        <v>1354</v>
      </c>
      <c r="F4504" s="138"/>
      <c r="G4504" s="138" t="s">
        <v>1742</v>
      </c>
      <c r="H4504" s="138" t="s">
        <v>1006</v>
      </c>
      <c r="I4504" s="138" t="s">
        <v>990</v>
      </c>
      <c r="J4504" s="138">
        <v>2020</v>
      </c>
      <c r="K4504" s="139">
        <v>27</v>
      </c>
    </row>
    <row r="4505" spans="1:11" x14ac:dyDescent="0.25">
      <c r="A4505" s="138" t="s">
        <v>1777</v>
      </c>
      <c r="B4505" s="138" t="s">
        <v>1778</v>
      </c>
      <c r="C4505" s="138" t="s">
        <v>196</v>
      </c>
      <c r="D4505" s="138" t="s">
        <v>1741</v>
      </c>
      <c r="E4505" s="138" t="s">
        <v>1354</v>
      </c>
      <c r="F4505" s="138"/>
      <c r="G4505" s="138" t="s">
        <v>1742</v>
      </c>
      <c r="H4505" s="138" t="s">
        <v>1006</v>
      </c>
      <c r="I4505" s="138" t="s">
        <v>990</v>
      </c>
      <c r="J4505" s="138">
        <v>2050</v>
      </c>
      <c r="K4505" s="139">
        <v>29</v>
      </c>
    </row>
    <row r="4506" spans="1:11" x14ac:dyDescent="0.25">
      <c r="A4506" s="138" t="s">
        <v>1777</v>
      </c>
      <c r="B4506" s="138" t="s">
        <v>1778</v>
      </c>
      <c r="C4506" s="138" t="s">
        <v>196</v>
      </c>
      <c r="D4506" s="138" t="s">
        <v>1741</v>
      </c>
      <c r="E4506" s="138" t="s">
        <v>1354</v>
      </c>
      <c r="F4506" s="138"/>
      <c r="G4506" s="138" t="s">
        <v>1742</v>
      </c>
      <c r="H4506" s="138" t="s">
        <v>1006</v>
      </c>
      <c r="I4506" s="138" t="s">
        <v>991</v>
      </c>
      <c r="J4506" s="138">
        <v>2020</v>
      </c>
      <c r="K4506" s="139">
        <v>33</v>
      </c>
    </row>
    <row r="4507" spans="1:11" x14ac:dyDescent="0.25">
      <c r="A4507" s="138" t="s">
        <v>1777</v>
      </c>
      <c r="B4507" s="138" t="s">
        <v>1778</v>
      </c>
      <c r="C4507" s="138" t="s">
        <v>196</v>
      </c>
      <c r="D4507" s="138" t="s">
        <v>1741</v>
      </c>
      <c r="E4507" s="138" t="s">
        <v>1354</v>
      </c>
      <c r="F4507" s="138"/>
      <c r="G4507" s="138" t="s">
        <v>1742</v>
      </c>
      <c r="H4507" s="138" t="s">
        <v>1006</v>
      </c>
      <c r="I4507" s="138" t="s">
        <v>991</v>
      </c>
      <c r="J4507" s="138">
        <v>2050</v>
      </c>
      <c r="K4507" s="139">
        <v>35</v>
      </c>
    </row>
    <row r="4508" spans="1:11" x14ac:dyDescent="0.25">
      <c r="A4508" s="138" t="s">
        <v>1777</v>
      </c>
      <c r="B4508" s="138" t="s">
        <v>1778</v>
      </c>
      <c r="C4508" s="138" t="s">
        <v>196</v>
      </c>
      <c r="D4508" s="138" t="s">
        <v>1741</v>
      </c>
      <c r="E4508" s="138" t="s">
        <v>1354</v>
      </c>
      <c r="F4508" s="138"/>
      <c r="G4508" s="138" t="s">
        <v>1742</v>
      </c>
      <c r="H4508" s="138" t="s">
        <v>1006</v>
      </c>
      <c r="I4508" s="138" t="s">
        <v>195</v>
      </c>
      <c r="J4508" s="138">
        <v>2030</v>
      </c>
      <c r="K4508" s="139">
        <v>30</v>
      </c>
    </row>
    <row r="4509" spans="1:11" x14ac:dyDescent="0.25">
      <c r="A4509" s="138" t="s">
        <v>1777</v>
      </c>
      <c r="B4509" s="138" t="s">
        <v>1778</v>
      </c>
      <c r="C4509" s="138" t="s">
        <v>196</v>
      </c>
      <c r="D4509" s="138" t="s">
        <v>1741</v>
      </c>
      <c r="E4509" s="138" t="s">
        <v>1354</v>
      </c>
      <c r="F4509" s="138"/>
      <c r="G4509" s="138" t="s">
        <v>1742</v>
      </c>
      <c r="H4509" s="138" t="s">
        <v>1006</v>
      </c>
      <c r="I4509" s="138" t="s">
        <v>195</v>
      </c>
      <c r="J4509" s="138">
        <v>2040</v>
      </c>
      <c r="K4509" s="139">
        <v>31</v>
      </c>
    </row>
    <row r="4510" spans="1:11" x14ac:dyDescent="0.25">
      <c r="A4510" s="138" t="s">
        <v>1777</v>
      </c>
      <c r="B4510" s="138" t="s">
        <v>1778</v>
      </c>
      <c r="C4510" s="138" t="s">
        <v>196</v>
      </c>
      <c r="D4510" s="138" t="s">
        <v>1741</v>
      </c>
      <c r="E4510" s="138" t="s">
        <v>1354</v>
      </c>
      <c r="F4510" s="138"/>
      <c r="G4510" s="138" t="s">
        <v>1742</v>
      </c>
      <c r="H4510" s="138" t="s">
        <v>1006</v>
      </c>
      <c r="I4510" s="138" t="s">
        <v>195</v>
      </c>
      <c r="J4510" s="138">
        <v>2050</v>
      </c>
      <c r="K4510" s="139">
        <v>32</v>
      </c>
    </row>
    <row r="4511" spans="1:11" x14ac:dyDescent="0.25">
      <c r="A4511" s="138" t="s">
        <v>1777</v>
      </c>
      <c r="B4511" s="138" t="s">
        <v>1778</v>
      </c>
      <c r="C4511" s="138" t="s">
        <v>196</v>
      </c>
      <c r="D4511" s="138" t="s">
        <v>201</v>
      </c>
      <c r="E4511" s="138" t="s">
        <v>203</v>
      </c>
      <c r="F4511" s="138"/>
      <c r="G4511" s="138" t="s">
        <v>1743</v>
      </c>
      <c r="H4511" s="138"/>
      <c r="I4511" s="138" t="s">
        <v>990</v>
      </c>
      <c r="J4511" s="138">
        <v>2020</v>
      </c>
      <c r="K4511" s="139">
        <v>1.5</v>
      </c>
    </row>
    <row r="4512" spans="1:11" x14ac:dyDescent="0.25">
      <c r="A4512" s="138" t="s">
        <v>1777</v>
      </c>
      <c r="B4512" s="138" t="s">
        <v>1778</v>
      </c>
      <c r="C4512" s="138" t="s">
        <v>196</v>
      </c>
      <c r="D4512" s="138" t="s">
        <v>201</v>
      </c>
      <c r="E4512" s="138" t="s">
        <v>203</v>
      </c>
      <c r="F4512" s="138"/>
      <c r="G4512" s="138" t="s">
        <v>1743</v>
      </c>
      <c r="H4512" s="138"/>
      <c r="I4512" s="138" t="s">
        <v>990</v>
      </c>
      <c r="J4512" s="138">
        <v>2050</v>
      </c>
      <c r="K4512" s="139">
        <v>1.5</v>
      </c>
    </row>
    <row r="4513" spans="1:11" x14ac:dyDescent="0.25">
      <c r="A4513" s="138" t="s">
        <v>1777</v>
      </c>
      <c r="B4513" s="138" t="s">
        <v>1778</v>
      </c>
      <c r="C4513" s="138" t="s">
        <v>196</v>
      </c>
      <c r="D4513" s="138" t="s">
        <v>201</v>
      </c>
      <c r="E4513" s="138" t="s">
        <v>203</v>
      </c>
      <c r="F4513" s="138"/>
      <c r="G4513" s="138" t="s">
        <v>1743</v>
      </c>
      <c r="H4513" s="138"/>
      <c r="I4513" s="138" t="s">
        <v>991</v>
      </c>
      <c r="J4513" s="138">
        <v>2020</v>
      </c>
      <c r="K4513" s="139">
        <v>2.5</v>
      </c>
    </row>
    <row r="4514" spans="1:11" x14ac:dyDescent="0.25">
      <c r="A4514" s="138" t="s">
        <v>1777</v>
      </c>
      <c r="B4514" s="138" t="s">
        <v>1778</v>
      </c>
      <c r="C4514" s="138" t="s">
        <v>196</v>
      </c>
      <c r="D4514" s="138" t="s">
        <v>201</v>
      </c>
      <c r="E4514" s="138" t="s">
        <v>203</v>
      </c>
      <c r="F4514" s="138"/>
      <c r="G4514" s="138" t="s">
        <v>1743</v>
      </c>
      <c r="H4514" s="138"/>
      <c r="I4514" s="138" t="s">
        <v>991</v>
      </c>
      <c r="J4514" s="138">
        <v>2050</v>
      </c>
      <c r="K4514" s="139">
        <v>2.5</v>
      </c>
    </row>
    <row r="4515" spans="1:11" x14ac:dyDescent="0.25">
      <c r="A4515" s="138" t="s">
        <v>1777</v>
      </c>
      <c r="B4515" s="138" t="s">
        <v>1778</v>
      </c>
      <c r="C4515" s="138" t="s">
        <v>196</v>
      </c>
      <c r="D4515" s="138" t="s">
        <v>201</v>
      </c>
      <c r="E4515" s="138" t="s">
        <v>203</v>
      </c>
      <c r="F4515" s="138"/>
      <c r="G4515" s="138" t="s">
        <v>1743</v>
      </c>
      <c r="H4515" s="138"/>
      <c r="I4515" s="138" t="s">
        <v>195</v>
      </c>
      <c r="J4515" s="138">
        <v>2030</v>
      </c>
      <c r="K4515" s="139">
        <v>2</v>
      </c>
    </row>
    <row r="4516" spans="1:11" x14ac:dyDescent="0.25">
      <c r="A4516" s="138" t="s">
        <v>1777</v>
      </c>
      <c r="B4516" s="138" t="s">
        <v>1778</v>
      </c>
      <c r="C4516" s="138" t="s">
        <v>196</v>
      </c>
      <c r="D4516" s="138" t="s">
        <v>201</v>
      </c>
      <c r="E4516" s="138" t="s">
        <v>203</v>
      </c>
      <c r="F4516" s="138"/>
      <c r="G4516" s="138" t="s">
        <v>1743</v>
      </c>
      <c r="H4516" s="138"/>
      <c r="I4516" s="138" t="s">
        <v>195</v>
      </c>
      <c r="J4516" s="138">
        <v>2040</v>
      </c>
      <c r="K4516" s="139">
        <v>2</v>
      </c>
    </row>
    <row r="4517" spans="1:11" x14ac:dyDescent="0.25">
      <c r="A4517" s="138" t="s">
        <v>1777</v>
      </c>
      <c r="B4517" s="138" t="s">
        <v>1778</v>
      </c>
      <c r="C4517" s="138" t="s">
        <v>196</v>
      </c>
      <c r="D4517" s="138" t="s">
        <v>201</v>
      </c>
      <c r="E4517" s="138" t="s">
        <v>203</v>
      </c>
      <c r="F4517" s="138"/>
      <c r="G4517" s="138" t="s">
        <v>1743</v>
      </c>
      <c r="H4517" s="138"/>
      <c r="I4517" s="138" t="s">
        <v>195</v>
      </c>
      <c r="J4517" s="138">
        <v>2050</v>
      </c>
      <c r="K4517" s="139">
        <v>2</v>
      </c>
    </row>
    <row r="4518" spans="1:11" x14ac:dyDescent="0.25">
      <c r="A4518" s="138" t="s">
        <v>1777</v>
      </c>
      <c r="B4518" s="138" t="s">
        <v>1778</v>
      </c>
      <c r="C4518" s="138" t="s">
        <v>196</v>
      </c>
      <c r="D4518" s="138" t="s">
        <v>1744</v>
      </c>
      <c r="E4518" s="138" t="s">
        <v>1354</v>
      </c>
      <c r="F4518" s="138"/>
      <c r="G4518" s="138" t="s">
        <v>1745</v>
      </c>
      <c r="H4518" s="138" t="s">
        <v>1006</v>
      </c>
      <c r="I4518" s="138" t="s">
        <v>990</v>
      </c>
      <c r="J4518" s="138">
        <v>2020</v>
      </c>
      <c r="K4518" s="139">
        <v>14</v>
      </c>
    </row>
    <row r="4519" spans="1:11" x14ac:dyDescent="0.25">
      <c r="A4519" s="138" t="s">
        <v>1777</v>
      </c>
      <c r="B4519" s="138" t="s">
        <v>1778</v>
      </c>
      <c r="C4519" s="138" t="s">
        <v>196</v>
      </c>
      <c r="D4519" s="138" t="s">
        <v>1744</v>
      </c>
      <c r="E4519" s="138" t="s">
        <v>1354</v>
      </c>
      <c r="F4519" s="138"/>
      <c r="G4519" s="138" t="s">
        <v>1745</v>
      </c>
      <c r="H4519" s="138" t="s">
        <v>1006</v>
      </c>
      <c r="I4519" s="138" t="s">
        <v>990</v>
      </c>
      <c r="J4519" s="138">
        <v>2050</v>
      </c>
      <c r="K4519" s="139">
        <v>10</v>
      </c>
    </row>
    <row r="4520" spans="1:11" x14ac:dyDescent="0.25">
      <c r="A4520" s="138" t="s">
        <v>1777</v>
      </c>
      <c r="B4520" s="138" t="s">
        <v>1778</v>
      </c>
      <c r="C4520" s="138" t="s">
        <v>196</v>
      </c>
      <c r="D4520" s="138" t="s">
        <v>1744</v>
      </c>
      <c r="E4520" s="138" t="s">
        <v>1354</v>
      </c>
      <c r="F4520" s="138"/>
      <c r="G4520" s="138" t="s">
        <v>1745</v>
      </c>
      <c r="H4520" s="138" t="s">
        <v>1006</v>
      </c>
      <c r="I4520" s="138" t="s">
        <v>991</v>
      </c>
      <c r="J4520" s="138">
        <v>2020</v>
      </c>
      <c r="K4520" s="139">
        <v>18</v>
      </c>
    </row>
    <row r="4521" spans="1:11" x14ac:dyDescent="0.25">
      <c r="A4521" s="138" t="s">
        <v>1777</v>
      </c>
      <c r="B4521" s="138" t="s">
        <v>1778</v>
      </c>
      <c r="C4521" s="138" t="s">
        <v>196</v>
      </c>
      <c r="D4521" s="138" t="s">
        <v>1744</v>
      </c>
      <c r="E4521" s="138" t="s">
        <v>1354</v>
      </c>
      <c r="F4521" s="138"/>
      <c r="G4521" s="138" t="s">
        <v>1745</v>
      </c>
      <c r="H4521" s="138" t="s">
        <v>1006</v>
      </c>
      <c r="I4521" s="138" t="s">
        <v>991</v>
      </c>
      <c r="J4521" s="138">
        <v>2050</v>
      </c>
      <c r="K4521" s="139">
        <v>14</v>
      </c>
    </row>
    <row r="4522" spans="1:11" x14ac:dyDescent="0.25">
      <c r="A4522" s="138" t="s">
        <v>1777</v>
      </c>
      <c r="B4522" s="138" t="s">
        <v>1778</v>
      </c>
      <c r="C4522" s="138" t="s">
        <v>196</v>
      </c>
      <c r="D4522" s="138" t="s">
        <v>1744</v>
      </c>
      <c r="E4522" s="138" t="s">
        <v>1354</v>
      </c>
      <c r="F4522" s="138"/>
      <c r="G4522" s="138" t="s">
        <v>1745</v>
      </c>
      <c r="H4522" s="138" t="s">
        <v>1006</v>
      </c>
      <c r="I4522" s="138" t="s">
        <v>195</v>
      </c>
      <c r="J4522" s="138">
        <v>2030</v>
      </c>
      <c r="K4522" s="139">
        <v>16</v>
      </c>
    </row>
    <row r="4523" spans="1:11" x14ac:dyDescent="0.25">
      <c r="A4523" s="138" t="s">
        <v>1777</v>
      </c>
      <c r="B4523" s="138" t="s">
        <v>1778</v>
      </c>
      <c r="C4523" s="138" t="s">
        <v>196</v>
      </c>
      <c r="D4523" s="138" t="s">
        <v>1744</v>
      </c>
      <c r="E4523" s="138" t="s">
        <v>1354</v>
      </c>
      <c r="F4523" s="138"/>
      <c r="G4523" s="138" t="s">
        <v>1745</v>
      </c>
      <c r="H4523" s="138" t="s">
        <v>1006</v>
      </c>
      <c r="I4523" s="138" t="s">
        <v>195</v>
      </c>
      <c r="J4523" s="138">
        <v>2040</v>
      </c>
      <c r="K4523" s="139">
        <v>14</v>
      </c>
    </row>
    <row r="4524" spans="1:11" x14ac:dyDescent="0.25">
      <c r="A4524" s="138" t="s">
        <v>1777</v>
      </c>
      <c r="B4524" s="138" t="s">
        <v>1778</v>
      </c>
      <c r="C4524" s="138" t="s">
        <v>196</v>
      </c>
      <c r="D4524" s="138" t="s">
        <v>1744</v>
      </c>
      <c r="E4524" s="138" t="s">
        <v>1354</v>
      </c>
      <c r="F4524" s="138"/>
      <c r="G4524" s="138" t="s">
        <v>1745</v>
      </c>
      <c r="H4524" s="138" t="s">
        <v>1006</v>
      </c>
      <c r="I4524" s="138" t="s">
        <v>195</v>
      </c>
      <c r="J4524" s="138">
        <v>2050</v>
      </c>
      <c r="K4524" s="139">
        <v>12</v>
      </c>
    </row>
    <row r="4525" spans="1:11" x14ac:dyDescent="0.25">
      <c r="A4525" s="138" t="s">
        <v>1777</v>
      </c>
      <c r="B4525" s="138" t="s">
        <v>1778</v>
      </c>
      <c r="C4525" s="138" t="s">
        <v>196</v>
      </c>
      <c r="D4525" s="138" t="s">
        <v>1218</v>
      </c>
      <c r="E4525" s="138" t="s">
        <v>1206</v>
      </c>
      <c r="F4525" s="138"/>
      <c r="G4525" s="138" t="s">
        <v>200</v>
      </c>
      <c r="H4525" s="138"/>
      <c r="I4525" s="138" t="s">
        <v>990</v>
      </c>
      <c r="J4525" s="138">
        <v>2020</v>
      </c>
      <c r="K4525" s="139">
        <v>10</v>
      </c>
    </row>
    <row r="4526" spans="1:11" x14ac:dyDescent="0.25">
      <c r="A4526" s="138" t="s">
        <v>1777</v>
      </c>
      <c r="B4526" s="138" t="s">
        <v>1778</v>
      </c>
      <c r="C4526" s="138" t="s">
        <v>196</v>
      </c>
      <c r="D4526" s="138" t="s">
        <v>1218</v>
      </c>
      <c r="E4526" s="138" t="s">
        <v>1206</v>
      </c>
      <c r="F4526" s="138"/>
      <c r="G4526" s="138" t="s">
        <v>200</v>
      </c>
      <c r="H4526" s="138"/>
      <c r="I4526" s="138" t="s">
        <v>990</v>
      </c>
      <c r="J4526" s="138">
        <v>2050</v>
      </c>
      <c r="K4526" s="139">
        <v>0</v>
      </c>
    </row>
    <row r="4527" spans="1:11" x14ac:dyDescent="0.25">
      <c r="A4527" s="138" t="s">
        <v>1777</v>
      </c>
      <c r="B4527" s="138" t="s">
        <v>1778</v>
      </c>
      <c r="C4527" s="138" t="s">
        <v>196</v>
      </c>
      <c r="D4527" s="138" t="s">
        <v>1218</v>
      </c>
      <c r="E4527" s="138" t="s">
        <v>1206</v>
      </c>
      <c r="F4527" s="138"/>
      <c r="G4527" s="138" t="s">
        <v>200</v>
      </c>
      <c r="H4527" s="138"/>
      <c r="I4527" s="138" t="s">
        <v>991</v>
      </c>
      <c r="J4527" s="138">
        <v>2020</v>
      </c>
      <c r="K4527" s="139">
        <v>30</v>
      </c>
    </row>
    <row r="4528" spans="1:11" x14ac:dyDescent="0.25">
      <c r="A4528" s="138" t="s">
        <v>1777</v>
      </c>
      <c r="B4528" s="138" t="s">
        <v>1778</v>
      </c>
      <c r="C4528" s="138" t="s">
        <v>196</v>
      </c>
      <c r="D4528" s="138" t="s">
        <v>1218</v>
      </c>
      <c r="E4528" s="138" t="s">
        <v>1206</v>
      </c>
      <c r="F4528" s="138"/>
      <c r="G4528" s="138" t="s">
        <v>200</v>
      </c>
      <c r="H4528" s="138"/>
      <c r="I4528" s="138" t="s">
        <v>991</v>
      </c>
      <c r="J4528" s="138">
        <v>2050</v>
      </c>
      <c r="K4528" s="139">
        <v>2</v>
      </c>
    </row>
    <row r="4529" spans="1:11" x14ac:dyDescent="0.25">
      <c r="A4529" s="138" t="s">
        <v>1777</v>
      </c>
      <c r="B4529" s="138" t="s">
        <v>1778</v>
      </c>
      <c r="C4529" s="138" t="s">
        <v>196</v>
      </c>
      <c r="D4529" s="138" t="s">
        <v>1218</v>
      </c>
      <c r="E4529" s="138" t="s">
        <v>1206</v>
      </c>
      <c r="F4529" s="138"/>
      <c r="G4529" s="138" t="s">
        <v>200</v>
      </c>
      <c r="H4529" s="138"/>
      <c r="I4529" s="138" t="s">
        <v>195</v>
      </c>
      <c r="J4529" s="138">
        <v>2030</v>
      </c>
      <c r="K4529" s="139">
        <v>20</v>
      </c>
    </row>
    <row r="4530" spans="1:11" x14ac:dyDescent="0.25">
      <c r="A4530" s="138" t="s">
        <v>1777</v>
      </c>
      <c r="B4530" s="138" t="s">
        <v>1778</v>
      </c>
      <c r="C4530" s="138" t="s">
        <v>196</v>
      </c>
      <c r="D4530" s="138" t="s">
        <v>1218</v>
      </c>
      <c r="E4530" s="138" t="s">
        <v>1206</v>
      </c>
      <c r="F4530" s="138"/>
      <c r="G4530" s="138" t="s">
        <v>200</v>
      </c>
      <c r="H4530" s="138"/>
      <c r="I4530" s="138" t="s">
        <v>195</v>
      </c>
      <c r="J4530" s="138">
        <v>2040</v>
      </c>
      <c r="K4530" s="139">
        <v>10</v>
      </c>
    </row>
    <row r="4531" spans="1:11" x14ac:dyDescent="0.25">
      <c r="A4531" s="138" t="s">
        <v>1777</v>
      </c>
      <c r="B4531" s="138" t="s">
        <v>1778</v>
      </c>
      <c r="C4531" s="138" t="s">
        <v>196</v>
      </c>
      <c r="D4531" s="138" t="s">
        <v>1218</v>
      </c>
      <c r="E4531" s="138" t="s">
        <v>1206</v>
      </c>
      <c r="F4531" s="138"/>
      <c r="G4531" s="138" t="s">
        <v>200</v>
      </c>
      <c r="H4531" s="138"/>
      <c r="I4531" s="138" t="s">
        <v>195</v>
      </c>
      <c r="J4531" s="138">
        <v>2050</v>
      </c>
      <c r="K4531" s="139">
        <v>1</v>
      </c>
    </row>
    <row r="4532" spans="1:11" x14ac:dyDescent="0.25">
      <c r="A4532" s="138" t="s">
        <v>1777</v>
      </c>
      <c r="B4532" s="138" t="s">
        <v>1778</v>
      </c>
      <c r="C4532" s="138" t="s">
        <v>196</v>
      </c>
      <c r="D4532" s="138" t="s">
        <v>1746</v>
      </c>
      <c r="E4532" s="138" t="s">
        <v>1354</v>
      </c>
      <c r="F4532" s="138"/>
      <c r="G4532" s="138" t="s">
        <v>1745</v>
      </c>
      <c r="H4532" s="138" t="s">
        <v>1006</v>
      </c>
      <c r="I4532" s="138" t="s">
        <v>990</v>
      </c>
      <c r="J4532" s="138">
        <v>2020</v>
      </c>
      <c r="K4532" s="139">
        <v>4</v>
      </c>
    </row>
    <row r="4533" spans="1:11" x14ac:dyDescent="0.25">
      <c r="A4533" s="138" t="s">
        <v>1777</v>
      </c>
      <c r="B4533" s="138" t="s">
        <v>1778</v>
      </c>
      <c r="C4533" s="138" t="s">
        <v>196</v>
      </c>
      <c r="D4533" s="138" t="s">
        <v>1746</v>
      </c>
      <c r="E4533" s="138" t="s">
        <v>1354</v>
      </c>
      <c r="F4533" s="138"/>
      <c r="G4533" s="138" t="s">
        <v>1745</v>
      </c>
      <c r="H4533" s="138" t="s">
        <v>1006</v>
      </c>
      <c r="I4533" s="138" t="s">
        <v>990</v>
      </c>
      <c r="J4533" s="138">
        <v>2050</v>
      </c>
      <c r="K4533" s="139">
        <v>2</v>
      </c>
    </row>
    <row r="4534" spans="1:11" x14ac:dyDescent="0.25">
      <c r="A4534" s="138" t="s">
        <v>1777</v>
      </c>
      <c r="B4534" s="138" t="s">
        <v>1778</v>
      </c>
      <c r="C4534" s="138" t="s">
        <v>196</v>
      </c>
      <c r="D4534" s="138" t="s">
        <v>1746</v>
      </c>
      <c r="E4534" s="138" t="s">
        <v>1354</v>
      </c>
      <c r="F4534" s="138"/>
      <c r="G4534" s="138" t="s">
        <v>1745</v>
      </c>
      <c r="H4534" s="138" t="s">
        <v>1006</v>
      </c>
      <c r="I4534" s="138" t="s">
        <v>991</v>
      </c>
      <c r="J4534" s="138">
        <v>2020</v>
      </c>
      <c r="K4534" s="139">
        <v>10</v>
      </c>
    </row>
    <row r="4535" spans="1:11" x14ac:dyDescent="0.25">
      <c r="A4535" s="138" t="s">
        <v>1777</v>
      </c>
      <c r="B4535" s="138" t="s">
        <v>1778</v>
      </c>
      <c r="C4535" s="138" t="s">
        <v>196</v>
      </c>
      <c r="D4535" s="138" t="s">
        <v>1746</v>
      </c>
      <c r="E4535" s="138" t="s">
        <v>1354</v>
      </c>
      <c r="F4535" s="138"/>
      <c r="G4535" s="138" t="s">
        <v>1745</v>
      </c>
      <c r="H4535" s="138" t="s">
        <v>1006</v>
      </c>
      <c r="I4535" s="138" t="s">
        <v>991</v>
      </c>
      <c r="J4535" s="138">
        <v>2050</v>
      </c>
      <c r="K4535" s="139">
        <v>8</v>
      </c>
    </row>
    <row r="4536" spans="1:11" x14ac:dyDescent="0.25">
      <c r="A4536" s="138" t="s">
        <v>1777</v>
      </c>
      <c r="B4536" s="138" t="s">
        <v>1778</v>
      </c>
      <c r="C4536" s="138" t="s">
        <v>196</v>
      </c>
      <c r="D4536" s="138" t="s">
        <v>1746</v>
      </c>
      <c r="E4536" s="138" t="s">
        <v>1354</v>
      </c>
      <c r="F4536" s="138"/>
      <c r="G4536" s="138" t="s">
        <v>1745</v>
      </c>
      <c r="H4536" s="138" t="s">
        <v>1006</v>
      </c>
      <c r="I4536" s="138" t="s">
        <v>195</v>
      </c>
      <c r="J4536" s="138">
        <v>2030</v>
      </c>
      <c r="K4536" s="139">
        <v>5</v>
      </c>
    </row>
    <row r="4537" spans="1:11" x14ac:dyDescent="0.25">
      <c r="A4537" s="138" t="s">
        <v>1777</v>
      </c>
      <c r="B4537" s="138" t="s">
        <v>1778</v>
      </c>
      <c r="C4537" s="138" t="s">
        <v>196</v>
      </c>
      <c r="D4537" s="138" t="s">
        <v>1746</v>
      </c>
      <c r="E4537" s="138" t="s">
        <v>1354</v>
      </c>
      <c r="F4537" s="138"/>
      <c r="G4537" s="138" t="s">
        <v>1745</v>
      </c>
      <c r="H4537" s="138" t="s">
        <v>1006</v>
      </c>
      <c r="I4537" s="138" t="s">
        <v>195</v>
      </c>
      <c r="J4537" s="138">
        <v>2040</v>
      </c>
      <c r="K4537" s="139">
        <v>5</v>
      </c>
    </row>
    <row r="4538" spans="1:11" x14ac:dyDescent="0.25">
      <c r="A4538" s="138" t="s">
        <v>1777</v>
      </c>
      <c r="B4538" s="138" t="s">
        <v>1778</v>
      </c>
      <c r="C4538" s="138" t="s">
        <v>196</v>
      </c>
      <c r="D4538" s="138" t="s">
        <v>1746</v>
      </c>
      <c r="E4538" s="138" t="s">
        <v>1354</v>
      </c>
      <c r="F4538" s="138"/>
      <c r="G4538" s="138" t="s">
        <v>1745</v>
      </c>
      <c r="H4538" s="138" t="s">
        <v>1006</v>
      </c>
      <c r="I4538" s="138" t="s">
        <v>195</v>
      </c>
      <c r="J4538" s="138">
        <v>2050</v>
      </c>
      <c r="K4538" s="139">
        <v>4</v>
      </c>
    </row>
    <row r="4539" spans="1:11" x14ac:dyDescent="0.25">
      <c r="A4539" s="138" t="s">
        <v>1777</v>
      </c>
      <c r="B4539" s="138" t="s">
        <v>1778</v>
      </c>
      <c r="C4539" s="138" t="s">
        <v>196</v>
      </c>
      <c r="D4539" s="138" t="s">
        <v>1747</v>
      </c>
      <c r="E4539" s="138" t="s">
        <v>1354</v>
      </c>
      <c r="F4539" s="138"/>
      <c r="G4539" s="138" t="s">
        <v>1748</v>
      </c>
      <c r="H4539" s="138" t="s">
        <v>1006</v>
      </c>
      <c r="I4539" s="138" t="s">
        <v>990</v>
      </c>
      <c r="J4539" s="138">
        <v>2020</v>
      </c>
      <c r="K4539" s="139">
        <v>41</v>
      </c>
    </row>
    <row r="4540" spans="1:11" x14ac:dyDescent="0.25">
      <c r="A4540" s="138" t="s">
        <v>1777</v>
      </c>
      <c r="B4540" s="138" t="s">
        <v>1778</v>
      </c>
      <c r="C4540" s="138" t="s">
        <v>196</v>
      </c>
      <c r="D4540" s="138" t="s">
        <v>1747</v>
      </c>
      <c r="E4540" s="138" t="s">
        <v>1354</v>
      </c>
      <c r="F4540" s="138"/>
      <c r="G4540" s="138" t="s">
        <v>1748</v>
      </c>
      <c r="H4540" s="138" t="s">
        <v>1006</v>
      </c>
      <c r="I4540" s="138" t="s">
        <v>990</v>
      </c>
      <c r="J4540" s="138">
        <v>2050</v>
      </c>
      <c r="K4540" s="139">
        <v>43</v>
      </c>
    </row>
    <row r="4541" spans="1:11" x14ac:dyDescent="0.25">
      <c r="A4541" s="138" t="s">
        <v>1777</v>
      </c>
      <c r="B4541" s="138" t="s">
        <v>1778</v>
      </c>
      <c r="C4541" s="138" t="s">
        <v>196</v>
      </c>
      <c r="D4541" s="138" t="s">
        <v>1747</v>
      </c>
      <c r="E4541" s="138" t="s">
        <v>1354</v>
      </c>
      <c r="F4541" s="138"/>
      <c r="G4541" s="138" t="s">
        <v>1748</v>
      </c>
      <c r="H4541" s="138" t="s">
        <v>1006</v>
      </c>
      <c r="I4541" s="138" t="s">
        <v>991</v>
      </c>
      <c r="J4541" s="138">
        <v>2020</v>
      </c>
      <c r="K4541" s="139">
        <v>49</v>
      </c>
    </row>
    <row r="4542" spans="1:11" x14ac:dyDescent="0.25">
      <c r="A4542" s="138" t="s">
        <v>1777</v>
      </c>
      <c r="B4542" s="138" t="s">
        <v>1778</v>
      </c>
      <c r="C4542" s="138" t="s">
        <v>196</v>
      </c>
      <c r="D4542" s="138" t="s">
        <v>1747</v>
      </c>
      <c r="E4542" s="138" t="s">
        <v>1354</v>
      </c>
      <c r="F4542" s="138"/>
      <c r="G4542" s="138" t="s">
        <v>1748</v>
      </c>
      <c r="H4542" s="138" t="s">
        <v>1006</v>
      </c>
      <c r="I4542" s="138" t="s">
        <v>991</v>
      </c>
      <c r="J4542" s="138">
        <v>2050</v>
      </c>
      <c r="K4542" s="139">
        <v>51</v>
      </c>
    </row>
    <row r="4543" spans="1:11" x14ac:dyDescent="0.25">
      <c r="A4543" s="138" t="s">
        <v>1777</v>
      </c>
      <c r="B4543" s="138" t="s">
        <v>1778</v>
      </c>
      <c r="C4543" s="138" t="s">
        <v>196</v>
      </c>
      <c r="D4543" s="138" t="s">
        <v>1747</v>
      </c>
      <c r="E4543" s="138" t="s">
        <v>1354</v>
      </c>
      <c r="F4543" s="138"/>
      <c r="G4543" s="138" t="s">
        <v>1748</v>
      </c>
      <c r="H4543" s="138" t="s">
        <v>1006</v>
      </c>
      <c r="I4543" s="138" t="s">
        <v>195</v>
      </c>
      <c r="J4543" s="138">
        <v>2030</v>
      </c>
      <c r="K4543" s="139">
        <v>45</v>
      </c>
    </row>
    <row r="4544" spans="1:11" x14ac:dyDescent="0.25">
      <c r="A4544" s="138" t="s">
        <v>1777</v>
      </c>
      <c r="B4544" s="138" t="s">
        <v>1778</v>
      </c>
      <c r="C4544" s="138" t="s">
        <v>196</v>
      </c>
      <c r="D4544" s="138" t="s">
        <v>1747</v>
      </c>
      <c r="E4544" s="138" t="s">
        <v>1354</v>
      </c>
      <c r="F4544" s="138"/>
      <c r="G4544" s="138" t="s">
        <v>1748</v>
      </c>
      <c r="H4544" s="138" t="s">
        <v>1006</v>
      </c>
      <c r="I4544" s="138" t="s">
        <v>195</v>
      </c>
      <c r="J4544" s="138">
        <v>2040</v>
      </c>
      <c r="K4544" s="139">
        <v>46</v>
      </c>
    </row>
    <row r="4545" spans="1:11" x14ac:dyDescent="0.25">
      <c r="A4545" s="138" t="s">
        <v>1777</v>
      </c>
      <c r="B4545" s="138" t="s">
        <v>1778</v>
      </c>
      <c r="C4545" s="138" t="s">
        <v>196</v>
      </c>
      <c r="D4545" s="138" t="s">
        <v>1747</v>
      </c>
      <c r="E4545" s="138" t="s">
        <v>1354</v>
      </c>
      <c r="F4545" s="138"/>
      <c r="G4545" s="138" t="s">
        <v>1748</v>
      </c>
      <c r="H4545" s="138" t="s">
        <v>1006</v>
      </c>
      <c r="I4545" s="138" t="s">
        <v>195</v>
      </c>
      <c r="J4545" s="138">
        <v>2050</v>
      </c>
      <c r="K4545" s="139">
        <v>47</v>
      </c>
    </row>
    <row r="4546" spans="1:11" x14ac:dyDescent="0.25">
      <c r="A4546" s="138" t="s">
        <v>1777</v>
      </c>
      <c r="B4546" s="138" t="s">
        <v>1778</v>
      </c>
      <c r="C4546" s="138" t="s">
        <v>196</v>
      </c>
      <c r="D4546" s="138" t="s">
        <v>1749</v>
      </c>
      <c r="E4546" s="138" t="s">
        <v>1354</v>
      </c>
      <c r="F4546" s="138"/>
      <c r="G4546" s="138" t="s">
        <v>1750</v>
      </c>
      <c r="H4546" s="138"/>
      <c r="I4546" s="138" t="s">
        <v>990</v>
      </c>
      <c r="J4546" s="138">
        <v>2020</v>
      </c>
      <c r="K4546" s="139">
        <v>4.5</v>
      </c>
    </row>
    <row r="4547" spans="1:11" x14ac:dyDescent="0.25">
      <c r="A4547" s="138" t="s">
        <v>1777</v>
      </c>
      <c r="B4547" s="138" t="s">
        <v>1778</v>
      </c>
      <c r="C4547" s="138" t="s">
        <v>196</v>
      </c>
      <c r="D4547" s="138" t="s">
        <v>1749</v>
      </c>
      <c r="E4547" s="138" t="s">
        <v>1354</v>
      </c>
      <c r="F4547" s="138"/>
      <c r="G4547" s="138" t="s">
        <v>1750</v>
      </c>
      <c r="H4547" s="138"/>
      <c r="I4547" s="138" t="s">
        <v>990</v>
      </c>
      <c r="J4547" s="138">
        <v>2050</v>
      </c>
      <c r="K4547" s="139">
        <v>3.5</v>
      </c>
    </row>
    <row r="4548" spans="1:11" x14ac:dyDescent="0.25">
      <c r="A4548" s="138" t="s">
        <v>1777</v>
      </c>
      <c r="B4548" s="138" t="s">
        <v>1778</v>
      </c>
      <c r="C4548" s="138" t="s">
        <v>196</v>
      </c>
      <c r="D4548" s="138" t="s">
        <v>1749</v>
      </c>
      <c r="E4548" s="138" t="s">
        <v>1354</v>
      </c>
      <c r="F4548" s="138"/>
      <c r="G4548" s="138" t="s">
        <v>1750</v>
      </c>
      <c r="H4548" s="138"/>
      <c r="I4548" s="138" t="s">
        <v>991</v>
      </c>
      <c r="J4548" s="138">
        <v>2020</v>
      </c>
      <c r="K4548" s="139">
        <v>13.5</v>
      </c>
    </row>
    <row r="4549" spans="1:11" x14ac:dyDescent="0.25">
      <c r="A4549" s="138" t="s">
        <v>1777</v>
      </c>
      <c r="B4549" s="138" t="s">
        <v>1778</v>
      </c>
      <c r="C4549" s="138" t="s">
        <v>196</v>
      </c>
      <c r="D4549" s="138" t="s">
        <v>1749</v>
      </c>
      <c r="E4549" s="138" t="s">
        <v>1354</v>
      </c>
      <c r="F4549" s="138"/>
      <c r="G4549" s="138" t="s">
        <v>1750</v>
      </c>
      <c r="H4549" s="138"/>
      <c r="I4549" s="138" t="s">
        <v>991</v>
      </c>
      <c r="J4549" s="138">
        <v>2050</v>
      </c>
      <c r="K4549" s="139">
        <v>10.5</v>
      </c>
    </row>
    <row r="4550" spans="1:11" x14ac:dyDescent="0.25">
      <c r="A4550" s="138" t="s">
        <v>1777</v>
      </c>
      <c r="B4550" s="138" t="s">
        <v>1778</v>
      </c>
      <c r="C4550" s="138" t="s">
        <v>196</v>
      </c>
      <c r="D4550" s="138" t="s">
        <v>1749</v>
      </c>
      <c r="E4550" s="138" t="s">
        <v>1354</v>
      </c>
      <c r="F4550" s="138"/>
      <c r="G4550" s="138" t="s">
        <v>1750</v>
      </c>
      <c r="H4550" s="138"/>
      <c r="I4550" s="138" t="s">
        <v>195</v>
      </c>
      <c r="J4550" s="138">
        <v>2030</v>
      </c>
      <c r="K4550" s="139">
        <v>9</v>
      </c>
    </row>
    <row r="4551" spans="1:11" x14ac:dyDescent="0.25">
      <c r="A4551" s="138" t="s">
        <v>1777</v>
      </c>
      <c r="B4551" s="138" t="s">
        <v>1778</v>
      </c>
      <c r="C4551" s="138" t="s">
        <v>196</v>
      </c>
      <c r="D4551" s="138" t="s">
        <v>1749</v>
      </c>
      <c r="E4551" s="138" t="s">
        <v>1354</v>
      </c>
      <c r="F4551" s="138"/>
      <c r="G4551" s="138" t="s">
        <v>1750</v>
      </c>
      <c r="H4551" s="138"/>
      <c r="I4551" s="138" t="s">
        <v>195</v>
      </c>
      <c r="J4551" s="138">
        <v>2040</v>
      </c>
      <c r="K4551" s="139">
        <v>8</v>
      </c>
    </row>
    <row r="4552" spans="1:11" x14ac:dyDescent="0.25">
      <c r="A4552" s="138" t="s">
        <v>1777</v>
      </c>
      <c r="B4552" s="138" t="s">
        <v>1778</v>
      </c>
      <c r="C4552" s="138" t="s">
        <v>196</v>
      </c>
      <c r="D4552" s="138" t="s">
        <v>1749</v>
      </c>
      <c r="E4552" s="138" t="s">
        <v>1354</v>
      </c>
      <c r="F4552" s="138"/>
      <c r="G4552" s="138" t="s">
        <v>1750</v>
      </c>
      <c r="H4552" s="138"/>
      <c r="I4552" s="138" t="s">
        <v>195</v>
      </c>
      <c r="J4552" s="138">
        <v>2050</v>
      </c>
      <c r="K4552" s="139">
        <v>7</v>
      </c>
    </row>
    <row r="4553" spans="1:11" x14ac:dyDescent="0.25">
      <c r="A4553" s="138" t="s">
        <v>1777</v>
      </c>
      <c r="B4553" s="138" t="s">
        <v>1778</v>
      </c>
      <c r="C4553" s="138" t="s">
        <v>196</v>
      </c>
      <c r="D4553" s="138" t="s">
        <v>1751</v>
      </c>
      <c r="E4553" s="138" t="s">
        <v>1354</v>
      </c>
      <c r="F4553" s="138"/>
      <c r="G4553" s="138" t="s">
        <v>1752</v>
      </c>
      <c r="H4553" s="138" t="s">
        <v>1006</v>
      </c>
      <c r="I4553" s="138" t="s">
        <v>990</v>
      </c>
      <c r="J4553" s="138">
        <v>2020</v>
      </c>
      <c r="K4553" s="139">
        <v>82</v>
      </c>
    </row>
    <row r="4554" spans="1:11" x14ac:dyDescent="0.25">
      <c r="A4554" s="138" t="s">
        <v>1777</v>
      </c>
      <c r="B4554" s="138" t="s">
        <v>1778</v>
      </c>
      <c r="C4554" s="138" t="s">
        <v>196</v>
      </c>
      <c r="D4554" s="138" t="s">
        <v>1751</v>
      </c>
      <c r="E4554" s="138" t="s">
        <v>1354</v>
      </c>
      <c r="F4554" s="138"/>
      <c r="G4554" s="138" t="s">
        <v>1752</v>
      </c>
      <c r="H4554" s="138" t="s">
        <v>1006</v>
      </c>
      <c r="I4554" s="138" t="s">
        <v>990</v>
      </c>
      <c r="J4554" s="138">
        <v>2050</v>
      </c>
      <c r="K4554" s="139">
        <v>86</v>
      </c>
    </row>
    <row r="4555" spans="1:11" x14ac:dyDescent="0.25">
      <c r="A4555" s="138" t="s">
        <v>1777</v>
      </c>
      <c r="B4555" s="138" t="s">
        <v>1778</v>
      </c>
      <c r="C4555" s="138" t="s">
        <v>196</v>
      </c>
      <c r="D4555" s="138" t="s">
        <v>1751</v>
      </c>
      <c r="E4555" s="138" t="s">
        <v>1354</v>
      </c>
      <c r="F4555" s="138"/>
      <c r="G4555" s="138" t="s">
        <v>1752</v>
      </c>
      <c r="H4555" s="138" t="s">
        <v>1006</v>
      </c>
      <c r="I4555" s="138" t="s">
        <v>991</v>
      </c>
      <c r="J4555" s="138">
        <v>2020</v>
      </c>
      <c r="K4555" s="139">
        <v>86</v>
      </c>
    </row>
    <row r="4556" spans="1:11" x14ac:dyDescent="0.25">
      <c r="A4556" s="138" t="s">
        <v>1777</v>
      </c>
      <c r="B4556" s="138" t="s">
        <v>1778</v>
      </c>
      <c r="C4556" s="138" t="s">
        <v>196</v>
      </c>
      <c r="D4556" s="138" t="s">
        <v>1751</v>
      </c>
      <c r="E4556" s="138" t="s">
        <v>1354</v>
      </c>
      <c r="F4556" s="138"/>
      <c r="G4556" s="138" t="s">
        <v>1752</v>
      </c>
      <c r="H4556" s="138" t="s">
        <v>1006</v>
      </c>
      <c r="I4556" s="138" t="s">
        <v>991</v>
      </c>
      <c r="J4556" s="138">
        <v>2050</v>
      </c>
      <c r="K4556" s="139">
        <v>90</v>
      </c>
    </row>
    <row r="4557" spans="1:11" x14ac:dyDescent="0.25">
      <c r="A4557" s="138" t="s">
        <v>1777</v>
      </c>
      <c r="B4557" s="138" t="s">
        <v>1778</v>
      </c>
      <c r="C4557" s="138" t="s">
        <v>196</v>
      </c>
      <c r="D4557" s="138" t="s">
        <v>1751</v>
      </c>
      <c r="E4557" s="138" t="s">
        <v>1354</v>
      </c>
      <c r="F4557" s="138"/>
      <c r="G4557" s="138" t="s">
        <v>1752</v>
      </c>
      <c r="H4557" s="138" t="s">
        <v>1006</v>
      </c>
      <c r="I4557" s="138" t="s">
        <v>195</v>
      </c>
      <c r="J4557" s="138">
        <v>2030</v>
      </c>
      <c r="K4557" s="139">
        <v>84</v>
      </c>
    </row>
    <row r="4558" spans="1:11" x14ac:dyDescent="0.25">
      <c r="A4558" s="138" t="s">
        <v>1777</v>
      </c>
      <c r="B4558" s="138" t="s">
        <v>1778</v>
      </c>
      <c r="C4558" s="138" t="s">
        <v>196</v>
      </c>
      <c r="D4558" s="138" t="s">
        <v>1751</v>
      </c>
      <c r="E4558" s="138" t="s">
        <v>1354</v>
      </c>
      <c r="F4558" s="138"/>
      <c r="G4558" s="138" t="s">
        <v>1752</v>
      </c>
      <c r="H4558" s="138" t="s">
        <v>1006</v>
      </c>
      <c r="I4558" s="138" t="s">
        <v>195</v>
      </c>
      <c r="J4558" s="138">
        <v>2040</v>
      </c>
      <c r="K4558" s="139">
        <v>86</v>
      </c>
    </row>
    <row r="4559" spans="1:11" x14ac:dyDescent="0.25">
      <c r="A4559" s="138" t="s">
        <v>1777</v>
      </c>
      <c r="B4559" s="138" t="s">
        <v>1778</v>
      </c>
      <c r="C4559" s="138" t="s">
        <v>196</v>
      </c>
      <c r="D4559" s="138" t="s">
        <v>1751</v>
      </c>
      <c r="E4559" s="138" t="s">
        <v>1354</v>
      </c>
      <c r="F4559" s="138"/>
      <c r="G4559" s="138" t="s">
        <v>1752</v>
      </c>
      <c r="H4559" s="138" t="s">
        <v>1006</v>
      </c>
      <c r="I4559" s="138" t="s">
        <v>195</v>
      </c>
      <c r="J4559" s="138">
        <v>2050</v>
      </c>
      <c r="K4559" s="139">
        <v>88</v>
      </c>
    </row>
    <row r="4560" spans="1:11" x14ac:dyDescent="0.25">
      <c r="A4560" s="138" t="s">
        <v>1777</v>
      </c>
      <c r="B4560" s="138" t="s">
        <v>1778</v>
      </c>
      <c r="C4560" s="138" t="s">
        <v>196</v>
      </c>
      <c r="D4560" s="138" t="s">
        <v>1779</v>
      </c>
      <c r="E4560" s="138"/>
      <c r="F4560" s="138"/>
      <c r="G4560" s="138"/>
      <c r="H4560" s="138"/>
      <c r="I4560" s="138" t="s">
        <v>195</v>
      </c>
      <c r="J4560" s="138">
        <v>2030</v>
      </c>
      <c r="K4560" s="139">
        <v>100</v>
      </c>
    </row>
    <row r="4561" spans="1:11" x14ac:dyDescent="0.25">
      <c r="A4561" s="138" t="s">
        <v>1777</v>
      </c>
      <c r="B4561" s="138" t="s">
        <v>1778</v>
      </c>
      <c r="C4561" s="138" t="s">
        <v>196</v>
      </c>
      <c r="D4561" s="138" t="s">
        <v>1779</v>
      </c>
      <c r="E4561" s="138"/>
      <c r="F4561" s="138"/>
      <c r="G4561" s="138"/>
      <c r="H4561" s="138"/>
      <c r="I4561" s="138" t="s">
        <v>195</v>
      </c>
      <c r="J4561" s="138">
        <v>2040</v>
      </c>
      <c r="K4561" s="139">
        <v>100</v>
      </c>
    </row>
    <row r="4562" spans="1:11" x14ac:dyDescent="0.25">
      <c r="A4562" s="138" t="s">
        <v>1777</v>
      </c>
      <c r="B4562" s="138" t="s">
        <v>1778</v>
      </c>
      <c r="C4562" s="138" t="s">
        <v>196</v>
      </c>
      <c r="D4562" s="138" t="s">
        <v>1779</v>
      </c>
      <c r="E4562" s="138"/>
      <c r="F4562" s="138"/>
      <c r="G4562" s="138"/>
      <c r="H4562" s="138"/>
      <c r="I4562" s="138" t="s">
        <v>195</v>
      </c>
      <c r="J4562" s="138">
        <v>2050</v>
      </c>
      <c r="K4562" s="139">
        <v>100</v>
      </c>
    </row>
    <row r="4563" spans="1:11" x14ac:dyDescent="0.25">
      <c r="A4563" s="138" t="s">
        <v>1777</v>
      </c>
      <c r="B4563" s="138" t="s">
        <v>1778</v>
      </c>
      <c r="C4563" s="138" t="s">
        <v>196</v>
      </c>
      <c r="D4563" s="138" t="s">
        <v>355</v>
      </c>
      <c r="E4563" s="138" t="s">
        <v>1295</v>
      </c>
      <c r="F4563" s="138"/>
      <c r="G4563" s="138" t="s">
        <v>1753</v>
      </c>
      <c r="H4563" s="138"/>
      <c r="I4563" s="138" t="s">
        <v>990</v>
      </c>
      <c r="J4563" s="138">
        <v>2020</v>
      </c>
      <c r="K4563" s="139">
        <v>10</v>
      </c>
    </row>
    <row r="4564" spans="1:11" x14ac:dyDescent="0.25">
      <c r="A4564" s="138" t="s">
        <v>1777</v>
      </c>
      <c r="B4564" s="138" t="s">
        <v>1778</v>
      </c>
      <c r="C4564" s="138" t="s">
        <v>196</v>
      </c>
      <c r="D4564" s="138" t="s">
        <v>355</v>
      </c>
      <c r="E4564" s="138" t="s">
        <v>1295</v>
      </c>
      <c r="F4564" s="138"/>
      <c r="G4564" s="138" t="s">
        <v>1753</v>
      </c>
      <c r="H4564" s="138"/>
      <c r="I4564" s="138" t="s">
        <v>990</v>
      </c>
      <c r="J4564" s="138">
        <v>2050</v>
      </c>
      <c r="K4564" s="139">
        <v>2</v>
      </c>
    </row>
    <row r="4565" spans="1:11" x14ac:dyDescent="0.25">
      <c r="A4565" s="138" t="s">
        <v>1777</v>
      </c>
      <c r="B4565" s="138" t="s">
        <v>1778</v>
      </c>
      <c r="C4565" s="138" t="s">
        <v>196</v>
      </c>
      <c r="D4565" s="138" t="s">
        <v>355</v>
      </c>
      <c r="E4565" s="138" t="s">
        <v>1295</v>
      </c>
      <c r="F4565" s="138"/>
      <c r="G4565" s="138" t="s">
        <v>1753</v>
      </c>
      <c r="H4565" s="138"/>
      <c r="I4565" s="138" t="s">
        <v>991</v>
      </c>
      <c r="J4565" s="138">
        <v>2020</v>
      </c>
      <c r="K4565" s="139">
        <v>22</v>
      </c>
    </row>
    <row r="4566" spans="1:11" x14ac:dyDescent="0.25">
      <c r="A4566" s="138" t="s">
        <v>1777</v>
      </c>
      <c r="B4566" s="138" t="s">
        <v>1778</v>
      </c>
      <c r="C4566" s="138" t="s">
        <v>196</v>
      </c>
      <c r="D4566" s="138" t="s">
        <v>355</v>
      </c>
      <c r="E4566" s="138" t="s">
        <v>1295</v>
      </c>
      <c r="F4566" s="138"/>
      <c r="G4566" s="138" t="s">
        <v>1753</v>
      </c>
      <c r="H4566" s="138"/>
      <c r="I4566" s="138" t="s">
        <v>991</v>
      </c>
      <c r="J4566" s="138">
        <v>2050</v>
      </c>
      <c r="K4566" s="139">
        <v>4</v>
      </c>
    </row>
    <row r="4567" spans="1:11" x14ac:dyDescent="0.25">
      <c r="A4567" s="138" t="s">
        <v>1777</v>
      </c>
      <c r="B4567" s="138" t="s">
        <v>1778</v>
      </c>
      <c r="C4567" s="138" t="s">
        <v>196</v>
      </c>
      <c r="D4567" s="138" t="s">
        <v>355</v>
      </c>
      <c r="E4567" s="138" t="s">
        <v>1295</v>
      </c>
      <c r="F4567" s="138"/>
      <c r="G4567" s="138" t="s">
        <v>1753</v>
      </c>
      <c r="H4567" s="138"/>
      <c r="I4567" s="138" t="s">
        <v>195</v>
      </c>
      <c r="J4567" s="138">
        <v>2030</v>
      </c>
      <c r="K4567" s="139">
        <v>16</v>
      </c>
    </row>
    <row r="4568" spans="1:11" x14ac:dyDescent="0.25">
      <c r="A4568" s="138" t="s">
        <v>1777</v>
      </c>
      <c r="B4568" s="138" t="s">
        <v>1778</v>
      </c>
      <c r="C4568" s="138" t="s">
        <v>196</v>
      </c>
      <c r="D4568" s="138" t="s">
        <v>355</v>
      </c>
      <c r="E4568" s="138" t="s">
        <v>1295</v>
      </c>
      <c r="F4568" s="138"/>
      <c r="G4568" s="138" t="s">
        <v>1753</v>
      </c>
      <c r="H4568" s="138"/>
      <c r="I4568" s="138" t="s">
        <v>195</v>
      </c>
      <c r="J4568" s="138">
        <v>2040</v>
      </c>
      <c r="K4568" s="139">
        <v>4</v>
      </c>
    </row>
    <row r="4569" spans="1:11" x14ac:dyDescent="0.25">
      <c r="A4569" s="138" t="s">
        <v>1777</v>
      </c>
      <c r="B4569" s="138" t="s">
        <v>1778</v>
      </c>
      <c r="C4569" s="138" t="s">
        <v>196</v>
      </c>
      <c r="D4569" s="138" t="s">
        <v>355</v>
      </c>
      <c r="E4569" s="138" t="s">
        <v>1295</v>
      </c>
      <c r="F4569" s="138"/>
      <c r="G4569" s="138" t="s">
        <v>1753</v>
      </c>
      <c r="H4569" s="138"/>
      <c r="I4569" s="138" t="s">
        <v>195</v>
      </c>
      <c r="J4569" s="138">
        <v>2050</v>
      </c>
      <c r="K4569" s="139">
        <v>2</v>
      </c>
    </row>
    <row r="4570" spans="1:11" x14ac:dyDescent="0.25">
      <c r="A4570" s="138" t="s">
        <v>1777</v>
      </c>
      <c r="B4570" s="138" t="s">
        <v>1778</v>
      </c>
      <c r="C4570" s="138" t="s">
        <v>196</v>
      </c>
      <c r="D4570" s="138" t="s">
        <v>1754</v>
      </c>
      <c r="E4570" s="138" t="s">
        <v>1354</v>
      </c>
      <c r="F4570" s="138"/>
      <c r="G4570" s="138" t="s">
        <v>1745</v>
      </c>
      <c r="H4570" s="138" t="s">
        <v>1006</v>
      </c>
      <c r="I4570" s="138" t="s">
        <v>990</v>
      </c>
      <c r="J4570" s="138">
        <v>2020</v>
      </c>
      <c r="K4570" s="139">
        <v>5.5</v>
      </c>
    </row>
    <row r="4571" spans="1:11" x14ac:dyDescent="0.25">
      <c r="A4571" s="138" t="s">
        <v>1777</v>
      </c>
      <c r="B4571" s="138" t="s">
        <v>1778</v>
      </c>
      <c r="C4571" s="138" t="s">
        <v>196</v>
      </c>
      <c r="D4571" s="138" t="s">
        <v>1754</v>
      </c>
      <c r="E4571" s="138" t="s">
        <v>1354</v>
      </c>
      <c r="F4571" s="138"/>
      <c r="G4571" s="138" t="s">
        <v>1745</v>
      </c>
      <c r="H4571" s="138" t="s">
        <v>1006</v>
      </c>
      <c r="I4571" s="138" t="s">
        <v>990</v>
      </c>
      <c r="J4571" s="138">
        <v>2050</v>
      </c>
      <c r="K4571" s="139">
        <v>5</v>
      </c>
    </row>
    <row r="4572" spans="1:11" x14ac:dyDescent="0.25">
      <c r="A4572" s="138" t="s">
        <v>1777</v>
      </c>
      <c r="B4572" s="138" t="s">
        <v>1778</v>
      </c>
      <c r="C4572" s="138" t="s">
        <v>196</v>
      </c>
      <c r="D4572" s="138" t="s">
        <v>1754</v>
      </c>
      <c r="E4572" s="138" t="s">
        <v>1354</v>
      </c>
      <c r="F4572" s="138"/>
      <c r="G4572" s="138" t="s">
        <v>1745</v>
      </c>
      <c r="H4572" s="138" t="s">
        <v>1006</v>
      </c>
      <c r="I4572" s="138" t="s">
        <v>991</v>
      </c>
      <c r="J4572" s="138">
        <v>2020</v>
      </c>
      <c r="K4572" s="139">
        <v>16.5</v>
      </c>
    </row>
    <row r="4573" spans="1:11" x14ac:dyDescent="0.25">
      <c r="A4573" s="138" t="s">
        <v>1777</v>
      </c>
      <c r="B4573" s="138" t="s">
        <v>1778</v>
      </c>
      <c r="C4573" s="138" t="s">
        <v>196</v>
      </c>
      <c r="D4573" s="138" t="s">
        <v>1754</v>
      </c>
      <c r="E4573" s="138" t="s">
        <v>1354</v>
      </c>
      <c r="F4573" s="138"/>
      <c r="G4573" s="138" t="s">
        <v>1745</v>
      </c>
      <c r="H4573" s="138" t="s">
        <v>1006</v>
      </c>
      <c r="I4573" s="138" t="s">
        <v>991</v>
      </c>
      <c r="J4573" s="138">
        <v>2050</v>
      </c>
      <c r="K4573" s="139">
        <v>15</v>
      </c>
    </row>
    <row r="4574" spans="1:11" x14ac:dyDescent="0.25">
      <c r="A4574" s="138" t="s">
        <v>1777</v>
      </c>
      <c r="B4574" s="138" t="s">
        <v>1778</v>
      </c>
      <c r="C4574" s="138" t="s">
        <v>196</v>
      </c>
      <c r="D4574" s="138" t="s">
        <v>1754</v>
      </c>
      <c r="E4574" s="138" t="s">
        <v>1354</v>
      </c>
      <c r="F4574" s="138"/>
      <c r="G4574" s="138" t="s">
        <v>1745</v>
      </c>
      <c r="H4574" s="138" t="s">
        <v>1006</v>
      </c>
      <c r="I4574" s="138" t="s">
        <v>195</v>
      </c>
      <c r="J4574" s="138">
        <v>2030</v>
      </c>
      <c r="K4574" s="139">
        <v>11</v>
      </c>
    </row>
    <row r="4575" spans="1:11" x14ac:dyDescent="0.25">
      <c r="A4575" s="138" t="s">
        <v>1777</v>
      </c>
      <c r="B4575" s="138" t="s">
        <v>1778</v>
      </c>
      <c r="C4575" s="138" t="s">
        <v>196</v>
      </c>
      <c r="D4575" s="138" t="s">
        <v>1754</v>
      </c>
      <c r="E4575" s="138" t="s">
        <v>1354</v>
      </c>
      <c r="F4575" s="138"/>
      <c r="G4575" s="138" t="s">
        <v>1745</v>
      </c>
      <c r="H4575" s="138" t="s">
        <v>1006</v>
      </c>
      <c r="I4575" s="138" t="s">
        <v>195</v>
      </c>
      <c r="J4575" s="138">
        <v>2040</v>
      </c>
      <c r="K4575" s="139">
        <v>10</v>
      </c>
    </row>
    <row r="4576" spans="1:11" x14ac:dyDescent="0.25">
      <c r="A4576" s="138" t="s">
        <v>1777</v>
      </c>
      <c r="B4576" s="138" t="s">
        <v>1778</v>
      </c>
      <c r="C4576" s="138" t="s">
        <v>196</v>
      </c>
      <c r="D4576" s="138" t="s">
        <v>1754</v>
      </c>
      <c r="E4576" s="138" t="s">
        <v>1354</v>
      </c>
      <c r="F4576" s="138"/>
      <c r="G4576" s="138" t="s">
        <v>1745</v>
      </c>
      <c r="H4576" s="138" t="s">
        <v>1006</v>
      </c>
      <c r="I4576" s="138" t="s">
        <v>195</v>
      </c>
      <c r="J4576" s="138">
        <v>2050</v>
      </c>
      <c r="K4576" s="139">
        <v>10</v>
      </c>
    </row>
    <row r="4577" spans="1:11" x14ac:dyDescent="0.25">
      <c r="A4577" s="138" t="s">
        <v>1777</v>
      </c>
      <c r="B4577" s="138" t="s">
        <v>1778</v>
      </c>
      <c r="C4577" s="138" t="s">
        <v>196</v>
      </c>
      <c r="D4577" s="138" t="s">
        <v>216</v>
      </c>
      <c r="E4577" s="138" t="s">
        <v>203</v>
      </c>
      <c r="F4577" s="138"/>
      <c r="G4577" s="138" t="s">
        <v>1745</v>
      </c>
      <c r="H4577" s="138" t="s">
        <v>1079</v>
      </c>
      <c r="I4577" s="138" t="s">
        <v>990</v>
      </c>
      <c r="J4577" s="138">
        <v>2020</v>
      </c>
      <c r="K4577" s="139">
        <v>15</v>
      </c>
    </row>
    <row r="4578" spans="1:11" x14ac:dyDescent="0.25">
      <c r="A4578" s="138" t="s">
        <v>1777</v>
      </c>
      <c r="B4578" s="138" t="s">
        <v>1778</v>
      </c>
      <c r="C4578" s="138" t="s">
        <v>196</v>
      </c>
      <c r="D4578" s="138" t="s">
        <v>216</v>
      </c>
      <c r="E4578" s="138" t="s">
        <v>203</v>
      </c>
      <c r="F4578" s="138"/>
      <c r="G4578" s="138" t="s">
        <v>1745</v>
      </c>
      <c r="H4578" s="138" t="s">
        <v>1079</v>
      </c>
      <c r="I4578" s="138" t="s">
        <v>990</v>
      </c>
      <c r="J4578" s="138">
        <v>2050</v>
      </c>
      <c r="K4578" s="139">
        <v>20</v>
      </c>
    </row>
    <row r="4579" spans="1:11" x14ac:dyDescent="0.25">
      <c r="A4579" s="138" t="s">
        <v>1777</v>
      </c>
      <c r="B4579" s="138" t="s">
        <v>1778</v>
      </c>
      <c r="C4579" s="138" t="s">
        <v>196</v>
      </c>
      <c r="D4579" s="138" t="s">
        <v>216</v>
      </c>
      <c r="E4579" s="138" t="s">
        <v>203</v>
      </c>
      <c r="F4579" s="138"/>
      <c r="G4579" s="138" t="s">
        <v>1745</v>
      </c>
      <c r="H4579" s="138" t="s">
        <v>1079</v>
      </c>
      <c r="I4579" s="138" t="s">
        <v>991</v>
      </c>
      <c r="J4579" s="138">
        <v>2020</v>
      </c>
      <c r="K4579" s="139">
        <v>25</v>
      </c>
    </row>
    <row r="4580" spans="1:11" x14ac:dyDescent="0.25">
      <c r="A4580" s="138" t="s">
        <v>1777</v>
      </c>
      <c r="B4580" s="138" t="s">
        <v>1778</v>
      </c>
      <c r="C4580" s="138" t="s">
        <v>196</v>
      </c>
      <c r="D4580" s="138" t="s">
        <v>216</v>
      </c>
      <c r="E4580" s="138" t="s">
        <v>203</v>
      </c>
      <c r="F4580" s="138"/>
      <c r="G4580" s="138" t="s">
        <v>1745</v>
      </c>
      <c r="H4580" s="138" t="s">
        <v>1079</v>
      </c>
      <c r="I4580" s="138" t="s">
        <v>991</v>
      </c>
      <c r="J4580" s="138">
        <v>2050</v>
      </c>
      <c r="K4580" s="139">
        <v>30</v>
      </c>
    </row>
    <row r="4581" spans="1:11" x14ac:dyDescent="0.25">
      <c r="A4581" s="138" t="s">
        <v>1777</v>
      </c>
      <c r="B4581" s="138" t="s">
        <v>1778</v>
      </c>
      <c r="C4581" s="138" t="s">
        <v>196</v>
      </c>
      <c r="D4581" s="138" t="s">
        <v>216</v>
      </c>
      <c r="E4581" s="138" t="s">
        <v>203</v>
      </c>
      <c r="F4581" s="138"/>
      <c r="G4581" s="138" t="s">
        <v>1745</v>
      </c>
      <c r="H4581" s="138" t="s">
        <v>1079</v>
      </c>
      <c r="I4581" s="138" t="s">
        <v>195</v>
      </c>
      <c r="J4581" s="138">
        <v>2030</v>
      </c>
      <c r="K4581" s="139">
        <v>20</v>
      </c>
    </row>
    <row r="4582" spans="1:11" x14ac:dyDescent="0.25">
      <c r="A4582" s="138" t="s">
        <v>1777</v>
      </c>
      <c r="B4582" s="138" t="s">
        <v>1778</v>
      </c>
      <c r="C4582" s="138" t="s">
        <v>196</v>
      </c>
      <c r="D4582" s="138" t="s">
        <v>216</v>
      </c>
      <c r="E4582" s="138" t="s">
        <v>203</v>
      </c>
      <c r="F4582" s="138"/>
      <c r="G4582" s="138" t="s">
        <v>1745</v>
      </c>
      <c r="H4582" s="138" t="s">
        <v>1079</v>
      </c>
      <c r="I4582" s="138" t="s">
        <v>195</v>
      </c>
      <c r="J4582" s="138">
        <v>2040</v>
      </c>
      <c r="K4582" s="139">
        <v>25</v>
      </c>
    </row>
    <row r="4583" spans="1:11" x14ac:dyDescent="0.25">
      <c r="A4583" s="138" t="s">
        <v>1777</v>
      </c>
      <c r="B4583" s="138" t="s">
        <v>1778</v>
      </c>
      <c r="C4583" s="138" t="s">
        <v>196</v>
      </c>
      <c r="D4583" s="138" t="s">
        <v>216</v>
      </c>
      <c r="E4583" s="138" t="s">
        <v>203</v>
      </c>
      <c r="F4583" s="138"/>
      <c r="G4583" s="138" t="s">
        <v>1745</v>
      </c>
      <c r="H4583" s="138" t="s">
        <v>1079</v>
      </c>
      <c r="I4583" s="138" t="s">
        <v>195</v>
      </c>
      <c r="J4583" s="138">
        <v>2050</v>
      </c>
      <c r="K4583" s="139">
        <v>25</v>
      </c>
    </row>
    <row r="4584" spans="1:11" x14ac:dyDescent="0.25">
      <c r="A4584" s="138" t="s">
        <v>1777</v>
      </c>
      <c r="B4584" s="138" t="s">
        <v>1778</v>
      </c>
      <c r="C4584" s="138" t="s">
        <v>196</v>
      </c>
      <c r="D4584" s="138" t="s">
        <v>1756</v>
      </c>
      <c r="E4584" s="138" t="s">
        <v>1222</v>
      </c>
      <c r="F4584" s="138"/>
      <c r="G4584" s="138" t="s">
        <v>1748</v>
      </c>
      <c r="H4584" s="138" t="s">
        <v>1006</v>
      </c>
      <c r="I4584" s="138" t="s">
        <v>990</v>
      </c>
      <c r="J4584" s="138">
        <v>2020</v>
      </c>
      <c r="K4584" s="139">
        <v>62.5</v>
      </c>
    </row>
    <row r="4585" spans="1:11" x14ac:dyDescent="0.25">
      <c r="A4585" s="138" t="s">
        <v>1777</v>
      </c>
      <c r="B4585" s="138" t="s">
        <v>1778</v>
      </c>
      <c r="C4585" s="138" t="s">
        <v>196</v>
      </c>
      <c r="D4585" s="138" t="s">
        <v>1756</v>
      </c>
      <c r="E4585" s="138" t="s">
        <v>1222</v>
      </c>
      <c r="F4585" s="138"/>
      <c r="G4585" s="138" t="s">
        <v>1748</v>
      </c>
      <c r="H4585" s="138" t="s">
        <v>1006</v>
      </c>
      <c r="I4585" s="138" t="s">
        <v>990</v>
      </c>
      <c r="J4585" s="138">
        <v>2050</v>
      </c>
      <c r="K4585" s="139">
        <v>75</v>
      </c>
    </row>
    <row r="4586" spans="1:11" x14ac:dyDescent="0.25">
      <c r="A4586" s="138" t="s">
        <v>1777</v>
      </c>
      <c r="B4586" s="138" t="s">
        <v>1778</v>
      </c>
      <c r="C4586" s="138" t="s">
        <v>196</v>
      </c>
      <c r="D4586" s="138" t="s">
        <v>1756</v>
      </c>
      <c r="E4586" s="138" t="s">
        <v>1222</v>
      </c>
      <c r="F4586" s="138"/>
      <c r="G4586" s="138" t="s">
        <v>1748</v>
      </c>
      <c r="H4586" s="138" t="s">
        <v>1006</v>
      </c>
      <c r="I4586" s="138" t="s">
        <v>991</v>
      </c>
      <c r="J4586" s="138">
        <v>2020</v>
      </c>
      <c r="K4586" s="139">
        <v>187.5</v>
      </c>
    </row>
    <row r="4587" spans="1:11" x14ac:dyDescent="0.25">
      <c r="A4587" s="138" t="s">
        <v>1777</v>
      </c>
      <c r="B4587" s="138" t="s">
        <v>1778</v>
      </c>
      <c r="C4587" s="138" t="s">
        <v>196</v>
      </c>
      <c r="D4587" s="138" t="s">
        <v>1756</v>
      </c>
      <c r="E4587" s="138" t="s">
        <v>1222</v>
      </c>
      <c r="F4587" s="138"/>
      <c r="G4587" s="138" t="s">
        <v>1748</v>
      </c>
      <c r="H4587" s="138" t="s">
        <v>1006</v>
      </c>
      <c r="I4587" s="138" t="s">
        <v>991</v>
      </c>
      <c r="J4587" s="138">
        <v>2050</v>
      </c>
      <c r="K4587" s="139">
        <v>225</v>
      </c>
    </row>
    <row r="4588" spans="1:11" x14ac:dyDescent="0.25">
      <c r="A4588" s="138" t="s">
        <v>1777</v>
      </c>
      <c r="B4588" s="138" t="s">
        <v>1778</v>
      </c>
      <c r="C4588" s="138" t="s">
        <v>196</v>
      </c>
      <c r="D4588" s="138" t="s">
        <v>1756</v>
      </c>
      <c r="E4588" s="138" t="s">
        <v>1222</v>
      </c>
      <c r="F4588" s="138"/>
      <c r="G4588" s="138" t="s">
        <v>1748</v>
      </c>
      <c r="H4588" s="138" t="s">
        <v>1006</v>
      </c>
      <c r="I4588" s="138" t="s">
        <v>195</v>
      </c>
      <c r="J4588" s="138">
        <v>2030</v>
      </c>
      <c r="K4588" s="139">
        <v>125</v>
      </c>
    </row>
    <row r="4589" spans="1:11" x14ac:dyDescent="0.25">
      <c r="A4589" s="138" t="s">
        <v>1777</v>
      </c>
      <c r="B4589" s="138" t="s">
        <v>1778</v>
      </c>
      <c r="C4589" s="138" t="s">
        <v>196</v>
      </c>
      <c r="D4589" s="138" t="s">
        <v>1756</v>
      </c>
      <c r="E4589" s="138" t="s">
        <v>1222</v>
      </c>
      <c r="F4589" s="138"/>
      <c r="G4589" s="138" t="s">
        <v>1748</v>
      </c>
      <c r="H4589" s="138" t="s">
        <v>1006</v>
      </c>
      <c r="I4589" s="138" t="s">
        <v>195</v>
      </c>
      <c r="J4589" s="138">
        <v>2040</v>
      </c>
      <c r="K4589" s="139">
        <v>140</v>
      </c>
    </row>
    <row r="4590" spans="1:11" x14ac:dyDescent="0.25">
      <c r="A4590" s="138" t="s">
        <v>1777</v>
      </c>
      <c r="B4590" s="138" t="s">
        <v>1778</v>
      </c>
      <c r="C4590" s="138" t="s">
        <v>196</v>
      </c>
      <c r="D4590" s="138" t="s">
        <v>1756</v>
      </c>
      <c r="E4590" s="138" t="s">
        <v>1222</v>
      </c>
      <c r="F4590" s="138"/>
      <c r="G4590" s="138" t="s">
        <v>1748</v>
      </c>
      <c r="H4590" s="138" t="s">
        <v>1006</v>
      </c>
      <c r="I4590" s="138" t="s">
        <v>195</v>
      </c>
      <c r="J4590" s="138">
        <v>2050</v>
      </c>
      <c r="K4590" s="139">
        <v>150</v>
      </c>
    </row>
    <row r="4591" spans="1:11" x14ac:dyDescent="0.25">
      <c r="A4591" s="138" t="s">
        <v>1777</v>
      </c>
      <c r="B4591" s="138" t="s">
        <v>1778</v>
      </c>
      <c r="C4591" s="138" t="s">
        <v>196</v>
      </c>
      <c r="D4591" s="138" t="s">
        <v>1440</v>
      </c>
      <c r="E4591" s="138" t="s">
        <v>1222</v>
      </c>
      <c r="F4591" s="138"/>
      <c r="G4591" s="138" t="s">
        <v>1757</v>
      </c>
      <c r="H4591" s="138" t="s">
        <v>1006</v>
      </c>
      <c r="I4591" s="138" t="s">
        <v>990</v>
      </c>
      <c r="J4591" s="138">
        <v>2020</v>
      </c>
      <c r="K4591" s="139">
        <v>136.5</v>
      </c>
    </row>
    <row r="4592" spans="1:11" x14ac:dyDescent="0.25">
      <c r="A4592" s="138" t="s">
        <v>1777</v>
      </c>
      <c r="B4592" s="138" t="s">
        <v>1778</v>
      </c>
      <c r="C4592" s="138" t="s">
        <v>196</v>
      </c>
      <c r="D4592" s="138" t="s">
        <v>1440</v>
      </c>
      <c r="E4592" s="138" t="s">
        <v>1222</v>
      </c>
      <c r="F4592" s="138"/>
      <c r="G4592" s="138" t="s">
        <v>1757</v>
      </c>
      <c r="H4592" s="138" t="s">
        <v>1006</v>
      </c>
      <c r="I4592" s="138" t="s">
        <v>990</v>
      </c>
      <c r="J4592" s="138">
        <v>2050</v>
      </c>
      <c r="K4592" s="139">
        <v>165</v>
      </c>
    </row>
    <row r="4593" spans="1:11" x14ac:dyDescent="0.25">
      <c r="A4593" s="138" t="s">
        <v>1777</v>
      </c>
      <c r="B4593" s="138" t="s">
        <v>1778</v>
      </c>
      <c r="C4593" s="138" t="s">
        <v>196</v>
      </c>
      <c r="D4593" s="138" t="s">
        <v>1440</v>
      </c>
      <c r="E4593" s="138" t="s">
        <v>1222</v>
      </c>
      <c r="F4593" s="138"/>
      <c r="G4593" s="138" t="s">
        <v>1757</v>
      </c>
      <c r="H4593" s="138" t="s">
        <v>1006</v>
      </c>
      <c r="I4593" s="138" t="s">
        <v>991</v>
      </c>
      <c r="J4593" s="138">
        <v>2020</v>
      </c>
      <c r="K4593" s="139">
        <v>409.5</v>
      </c>
    </row>
    <row r="4594" spans="1:11" x14ac:dyDescent="0.25">
      <c r="A4594" s="138" t="s">
        <v>1777</v>
      </c>
      <c r="B4594" s="138" t="s">
        <v>1778</v>
      </c>
      <c r="C4594" s="138" t="s">
        <v>196</v>
      </c>
      <c r="D4594" s="138" t="s">
        <v>1440</v>
      </c>
      <c r="E4594" s="138" t="s">
        <v>1222</v>
      </c>
      <c r="F4594" s="138"/>
      <c r="G4594" s="138" t="s">
        <v>1757</v>
      </c>
      <c r="H4594" s="138" t="s">
        <v>1006</v>
      </c>
      <c r="I4594" s="138" t="s">
        <v>991</v>
      </c>
      <c r="J4594" s="138">
        <v>2050</v>
      </c>
      <c r="K4594" s="139">
        <v>495</v>
      </c>
    </row>
    <row r="4595" spans="1:11" x14ac:dyDescent="0.25">
      <c r="A4595" s="138" t="s">
        <v>1777</v>
      </c>
      <c r="B4595" s="138" t="s">
        <v>1778</v>
      </c>
      <c r="C4595" s="138" t="s">
        <v>196</v>
      </c>
      <c r="D4595" s="138" t="s">
        <v>1440</v>
      </c>
      <c r="E4595" s="138" t="s">
        <v>1222</v>
      </c>
      <c r="F4595" s="138"/>
      <c r="G4595" s="138" t="s">
        <v>1757</v>
      </c>
      <c r="H4595" s="138" t="s">
        <v>1006</v>
      </c>
      <c r="I4595" s="138" t="s">
        <v>195</v>
      </c>
      <c r="J4595" s="138">
        <v>2020</v>
      </c>
      <c r="K4595" s="139" t="s">
        <v>1780</v>
      </c>
    </row>
    <row r="4596" spans="1:11" x14ac:dyDescent="0.25">
      <c r="A4596" s="138" t="s">
        <v>1777</v>
      </c>
      <c r="B4596" s="138" t="s">
        <v>1778</v>
      </c>
      <c r="C4596" s="138" t="s">
        <v>196</v>
      </c>
      <c r="D4596" s="138" t="s">
        <v>1440</v>
      </c>
      <c r="E4596" s="138" t="s">
        <v>1222</v>
      </c>
      <c r="F4596" s="138"/>
      <c r="G4596" s="138" t="s">
        <v>1757</v>
      </c>
      <c r="H4596" s="138" t="s">
        <v>1006</v>
      </c>
      <c r="I4596" s="138" t="s">
        <v>195</v>
      </c>
      <c r="J4596" s="138">
        <v>2030</v>
      </c>
      <c r="K4596" s="139">
        <v>273</v>
      </c>
    </row>
    <row r="4597" spans="1:11" x14ac:dyDescent="0.25">
      <c r="A4597" s="138" t="s">
        <v>1777</v>
      </c>
      <c r="B4597" s="138" t="s">
        <v>1778</v>
      </c>
      <c r="C4597" s="138" t="s">
        <v>196</v>
      </c>
      <c r="D4597" s="138" t="s">
        <v>1440</v>
      </c>
      <c r="E4597" s="138" t="s">
        <v>1222</v>
      </c>
      <c r="F4597" s="138"/>
      <c r="G4597" s="138" t="s">
        <v>1757</v>
      </c>
      <c r="H4597" s="138" t="s">
        <v>1006</v>
      </c>
      <c r="I4597" s="138" t="s">
        <v>195</v>
      </c>
      <c r="J4597" s="138">
        <v>2040</v>
      </c>
      <c r="K4597" s="139">
        <v>300</v>
      </c>
    </row>
    <row r="4598" spans="1:11" x14ac:dyDescent="0.25">
      <c r="A4598" s="138" t="s">
        <v>1777</v>
      </c>
      <c r="B4598" s="138" t="s">
        <v>1778</v>
      </c>
      <c r="C4598" s="138" t="s">
        <v>196</v>
      </c>
      <c r="D4598" s="138" t="s">
        <v>1440</v>
      </c>
      <c r="E4598" s="138" t="s">
        <v>1222</v>
      </c>
      <c r="F4598" s="138"/>
      <c r="G4598" s="138" t="s">
        <v>1757</v>
      </c>
      <c r="H4598" s="138" t="s">
        <v>1006</v>
      </c>
      <c r="I4598" s="138" t="s">
        <v>195</v>
      </c>
      <c r="J4598" s="138">
        <v>2050</v>
      </c>
      <c r="K4598" s="139">
        <v>330</v>
      </c>
    </row>
    <row r="4599" spans="1:11" x14ac:dyDescent="0.25">
      <c r="A4599" s="138" t="s">
        <v>1777</v>
      </c>
      <c r="B4599" s="138" t="s">
        <v>1778</v>
      </c>
      <c r="C4599" s="138" t="s">
        <v>196</v>
      </c>
      <c r="D4599" s="138" t="s">
        <v>1758</v>
      </c>
      <c r="E4599" s="138" t="s">
        <v>1759</v>
      </c>
      <c r="F4599" s="138"/>
      <c r="G4599" s="138" t="s">
        <v>1760</v>
      </c>
      <c r="H4599" s="138" t="s">
        <v>1006</v>
      </c>
      <c r="I4599" s="138" t="s">
        <v>990</v>
      </c>
      <c r="J4599" s="138">
        <v>2020</v>
      </c>
      <c r="K4599" s="139">
        <v>45000</v>
      </c>
    </row>
    <row r="4600" spans="1:11" x14ac:dyDescent="0.25">
      <c r="A4600" s="138" t="s">
        <v>1777</v>
      </c>
      <c r="B4600" s="138" t="s">
        <v>1778</v>
      </c>
      <c r="C4600" s="138" t="s">
        <v>196</v>
      </c>
      <c r="D4600" s="138" t="s">
        <v>1758</v>
      </c>
      <c r="E4600" s="138" t="s">
        <v>1759</v>
      </c>
      <c r="F4600" s="138"/>
      <c r="G4600" s="138" t="s">
        <v>1760</v>
      </c>
      <c r="H4600" s="138" t="s">
        <v>1006</v>
      </c>
      <c r="I4600" s="138" t="s">
        <v>990</v>
      </c>
      <c r="J4600" s="138">
        <v>2050</v>
      </c>
      <c r="K4600" s="139">
        <v>55000</v>
      </c>
    </row>
    <row r="4601" spans="1:11" x14ac:dyDescent="0.25">
      <c r="A4601" s="138" t="s">
        <v>1777</v>
      </c>
      <c r="B4601" s="138" t="s">
        <v>1778</v>
      </c>
      <c r="C4601" s="138" t="s">
        <v>196</v>
      </c>
      <c r="D4601" s="138" t="s">
        <v>1758</v>
      </c>
      <c r="E4601" s="138" t="s">
        <v>1759</v>
      </c>
      <c r="F4601" s="138"/>
      <c r="G4601" s="138" t="s">
        <v>1760</v>
      </c>
      <c r="H4601" s="138" t="s">
        <v>1006</v>
      </c>
      <c r="I4601" s="138" t="s">
        <v>991</v>
      </c>
      <c r="J4601" s="138">
        <v>2020</v>
      </c>
      <c r="K4601" s="139">
        <v>130000</v>
      </c>
    </row>
    <row r="4602" spans="1:11" x14ac:dyDescent="0.25">
      <c r="A4602" s="138" t="s">
        <v>1777</v>
      </c>
      <c r="B4602" s="138" t="s">
        <v>1778</v>
      </c>
      <c r="C4602" s="138" t="s">
        <v>196</v>
      </c>
      <c r="D4602" s="138" t="s">
        <v>1758</v>
      </c>
      <c r="E4602" s="138" t="s">
        <v>1759</v>
      </c>
      <c r="F4602" s="138"/>
      <c r="G4602" s="138" t="s">
        <v>1760</v>
      </c>
      <c r="H4602" s="138" t="s">
        <v>1006</v>
      </c>
      <c r="I4602" s="138" t="s">
        <v>991</v>
      </c>
      <c r="J4602" s="138">
        <v>2050</v>
      </c>
      <c r="K4602" s="139">
        <v>160000</v>
      </c>
    </row>
    <row r="4603" spans="1:11" x14ac:dyDescent="0.25">
      <c r="A4603" s="138" t="s">
        <v>1777</v>
      </c>
      <c r="B4603" s="138" t="s">
        <v>1778</v>
      </c>
      <c r="C4603" s="138" t="s">
        <v>196</v>
      </c>
      <c r="D4603" s="138" t="s">
        <v>1758</v>
      </c>
      <c r="E4603" s="138" t="s">
        <v>1759</v>
      </c>
      <c r="F4603" s="138"/>
      <c r="G4603" s="138" t="s">
        <v>1760</v>
      </c>
      <c r="H4603" s="138" t="s">
        <v>1006</v>
      </c>
      <c r="I4603" s="138" t="s">
        <v>195</v>
      </c>
      <c r="J4603" s="138">
        <v>2030</v>
      </c>
      <c r="K4603" s="139">
        <v>89000</v>
      </c>
    </row>
    <row r="4604" spans="1:11" x14ac:dyDescent="0.25">
      <c r="A4604" s="138" t="s">
        <v>1777</v>
      </c>
      <c r="B4604" s="138" t="s">
        <v>1778</v>
      </c>
      <c r="C4604" s="138" t="s">
        <v>196</v>
      </c>
      <c r="D4604" s="138" t="s">
        <v>1758</v>
      </c>
      <c r="E4604" s="138" t="s">
        <v>1759</v>
      </c>
      <c r="F4604" s="138"/>
      <c r="G4604" s="138" t="s">
        <v>1760</v>
      </c>
      <c r="H4604" s="138" t="s">
        <v>1006</v>
      </c>
      <c r="I4604" s="138" t="s">
        <v>195</v>
      </c>
      <c r="J4604" s="138">
        <v>2040</v>
      </c>
      <c r="K4604" s="139">
        <v>98000</v>
      </c>
    </row>
    <row r="4605" spans="1:11" x14ac:dyDescent="0.25">
      <c r="A4605" s="138" t="s">
        <v>1777</v>
      </c>
      <c r="B4605" s="138" t="s">
        <v>1778</v>
      </c>
      <c r="C4605" s="138" t="s">
        <v>196</v>
      </c>
      <c r="D4605" s="138" t="s">
        <v>1758</v>
      </c>
      <c r="E4605" s="138" t="s">
        <v>1759</v>
      </c>
      <c r="F4605" s="138"/>
      <c r="G4605" s="138" t="s">
        <v>1760</v>
      </c>
      <c r="H4605" s="138" t="s">
        <v>1006</v>
      </c>
      <c r="I4605" s="138" t="s">
        <v>195</v>
      </c>
      <c r="J4605" s="138">
        <v>2050</v>
      </c>
      <c r="K4605" s="139">
        <v>110000</v>
      </c>
    </row>
    <row r="4606" spans="1:11" x14ac:dyDescent="0.25">
      <c r="A4606" s="138" t="s">
        <v>1777</v>
      </c>
      <c r="B4606" s="138" t="s">
        <v>1778</v>
      </c>
      <c r="C4606" s="138" t="s">
        <v>1781</v>
      </c>
      <c r="D4606" s="138" t="s">
        <v>1404</v>
      </c>
      <c r="E4606" s="138" t="s">
        <v>1206</v>
      </c>
      <c r="F4606" s="138"/>
      <c r="G4606" s="138" t="s">
        <v>1745</v>
      </c>
      <c r="H4606" s="138"/>
      <c r="I4606" s="138" t="s">
        <v>990</v>
      </c>
      <c r="J4606" s="138">
        <v>2020</v>
      </c>
      <c r="K4606" s="139">
        <v>45</v>
      </c>
    </row>
    <row r="4607" spans="1:11" x14ac:dyDescent="0.25">
      <c r="A4607" s="138" t="s">
        <v>1777</v>
      </c>
      <c r="B4607" s="138" t="s">
        <v>1778</v>
      </c>
      <c r="C4607" s="138" t="s">
        <v>1781</v>
      </c>
      <c r="D4607" s="138" t="s">
        <v>1404</v>
      </c>
      <c r="E4607" s="138" t="s">
        <v>1206</v>
      </c>
      <c r="F4607" s="138"/>
      <c r="G4607" s="138" t="s">
        <v>1745</v>
      </c>
      <c r="H4607" s="138"/>
      <c r="I4607" s="138" t="s">
        <v>990</v>
      </c>
      <c r="J4607" s="138">
        <v>2050</v>
      </c>
      <c r="K4607" s="139">
        <v>45</v>
      </c>
    </row>
    <row r="4608" spans="1:11" x14ac:dyDescent="0.25">
      <c r="A4608" s="138" t="s">
        <v>1777</v>
      </c>
      <c r="B4608" s="138" t="s">
        <v>1778</v>
      </c>
      <c r="C4608" s="138" t="s">
        <v>1781</v>
      </c>
      <c r="D4608" s="138" t="s">
        <v>1404</v>
      </c>
      <c r="E4608" s="138" t="s">
        <v>1206</v>
      </c>
      <c r="F4608" s="138"/>
      <c r="G4608" s="138" t="s">
        <v>1745</v>
      </c>
      <c r="H4608" s="138"/>
      <c r="I4608" s="138" t="s">
        <v>991</v>
      </c>
      <c r="J4608" s="138">
        <v>2020</v>
      </c>
      <c r="K4608" s="139">
        <v>55</v>
      </c>
    </row>
    <row r="4609" spans="1:11" x14ac:dyDescent="0.25">
      <c r="A4609" s="138" t="s">
        <v>1777</v>
      </c>
      <c r="B4609" s="138" t="s">
        <v>1778</v>
      </c>
      <c r="C4609" s="138" t="s">
        <v>1781</v>
      </c>
      <c r="D4609" s="138" t="s">
        <v>1404</v>
      </c>
      <c r="E4609" s="138" t="s">
        <v>1206</v>
      </c>
      <c r="F4609" s="138"/>
      <c r="G4609" s="138" t="s">
        <v>1745</v>
      </c>
      <c r="H4609" s="138"/>
      <c r="I4609" s="138" t="s">
        <v>991</v>
      </c>
      <c r="J4609" s="138">
        <v>2050</v>
      </c>
      <c r="K4609" s="139">
        <v>55</v>
      </c>
    </row>
    <row r="4610" spans="1:11" x14ac:dyDescent="0.25">
      <c r="A4610" s="138" t="s">
        <v>1777</v>
      </c>
      <c r="B4610" s="138" t="s">
        <v>1778</v>
      </c>
      <c r="C4610" s="138" t="s">
        <v>1781</v>
      </c>
      <c r="D4610" s="138" t="s">
        <v>1404</v>
      </c>
      <c r="E4610" s="138" t="s">
        <v>1206</v>
      </c>
      <c r="F4610" s="138"/>
      <c r="G4610" s="138" t="s">
        <v>1745</v>
      </c>
      <c r="H4610" s="138"/>
      <c r="I4610" s="138" t="s">
        <v>195</v>
      </c>
      <c r="J4610" s="138">
        <v>2030</v>
      </c>
      <c r="K4610" s="139">
        <v>50</v>
      </c>
    </row>
    <row r="4611" spans="1:11" x14ac:dyDescent="0.25">
      <c r="A4611" s="138" t="s">
        <v>1777</v>
      </c>
      <c r="B4611" s="138" t="s">
        <v>1778</v>
      </c>
      <c r="C4611" s="138" t="s">
        <v>1781</v>
      </c>
      <c r="D4611" s="138" t="s">
        <v>1404</v>
      </c>
      <c r="E4611" s="138" t="s">
        <v>1206</v>
      </c>
      <c r="F4611" s="138"/>
      <c r="G4611" s="138" t="s">
        <v>1745</v>
      </c>
      <c r="H4611" s="138"/>
      <c r="I4611" s="138" t="s">
        <v>195</v>
      </c>
      <c r="J4611" s="138">
        <v>2040</v>
      </c>
      <c r="K4611" s="139">
        <v>50</v>
      </c>
    </row>
    <row r="4612" spans="1:11" x14ac:dyDescent="0.25">
      <c r="A4612" s="138" t="s">
        <v>1777</v>
      </c>
      <c r="B4612" s="138" t="s">
        <v>1778</v>
      </c>
      <c r="C4612" s="138" t="s">
        <v>1781</v>
      </c>
      <c r="D4612" s="138" t="s">
        <v>1404</v>
      </c>
      <c r="E4612" s="138" t="s">
        <v>1206</v>
      </c>
      <c r="F4612" s="138"/>
      <c r="G4612" s="138" t="s">
        <v>1745</v>
      </c>
      <c r="H4612" s="138"/>
      <c r="I4612" s="138" t="s">
        <v>195</v>
      </c>
      <c r="J4612" s="138">
        <v>2050</v>
      </c>
      <c r="K4612" s="139">
        <v>50</v>
      </c>
    </row>
    <row r="4613" spans="1:11" x14ac:dyDescent="0.25">
      <c r="A4613" s="138" t="s">
        <v>1777</v>
      </c>
      <c r="B4613" s="138" t="s">
        <v>1778</v>
      </c>
      <c r="C4613" s="138" t="s">
        <v>1781</v>
      </c>
      <c r="D4613" s="138" t="s">
        <v>1405</v>
      </c>
      <c r="E4613" s="138" t="s">
        <v>1206</v>
      </c>
      <c r="F4613" s="138"/>
      <c r="G4613" s="138" t="s">
        <v>1745</v>
      </c>
      <c r="H4613" s="138"/>
      <c r="I4613" s="138" t="s">
        <v>990</v>
      </c>
      <c r="J4613" s="138">
        <v>2020</v>
      </c>
      <c r="K4613" s="139">
        <v>45</v>
      </c>
    </row>
    <row r="4614" spans="1:11" x14ac:dyDescent="0.25">
      <c r="A4614" s="138" t="s">
        <v>1777</v>
      </c>
      <c r="B4614" s="138" t="s">
        <v>1778</v>
      </c>
      <c r="C4614" s="138" t="s">
        <v>1781</v>
      </c>
      <c r="D4614" s="138" t="s">
        <v>1405</v>
      </c>
      <c r="E4614" s="138" t="s">
        <v>1206</v>
      </c>
      <c r="F4614" s="138"/>
      <c r="G4614" s="138" t="s">
        <v>1745</v>
      </c>
      <c r="H4614" s="138"/>
      <c r="I4614" s="138" t="s">
        <v>990</v>
      </c>
      <c r="J4614" s="138">
        <v>2050</v>
      </c>
      <c r="K4614" s="139">
        <v>45</v>
      </c>
    </row>
    <row r="4615" spans="1:11" x14ac:dyDescent="0.25">
      <c r="A4615" s="138" t="s">
        <v>1777</v>
      </c>
      <c r="B4615" s="138" t="s">
        <v>1778</v>
      </c>
      <c r="C4615" s="138" t="s">
        <v>1781</v>
      </c>
      <c r="D4615" s="138" t="s">
        <v>1405</v>
      </c>
      <c r="E4615" s="138" t="s">
        <v>1206</v>
      </c>
      <c r="F4615" s="138"/>
      <c r="G4615" s="138" t="s">
        <v>1745</v>
      </c>
      <c r="H4615" s="138"/>
      <c r="I4615" s="138" t="s">
        <v>991</v>
      </c>
      <c r="J4615" s="138">
        <v>2020</v>
      </c>
      <c r="K4615" s="139">
        <v>55</v>
      </c>
    </row>
    <row r="4616" spans="1:11" x14ac:dyDescent="0.25">
      <c r="A4616" s="138" t="s">
        <v>1777</v>
      </c>
      <c r="B4616" s="138" t="s">
        <v>1778</v>
      </c>
      <c r="C4616" s="138" t="s">
        <v>1781</v>
      </c>
      <c r="D4616" s="138" t="s">
        <v>1405</v>
      </c>
      <c r="E4616" s="138" t="s">
        <v>1206</v>
      </c>
      <c r="F4616" s="138"/>
      <c r="G4616" s="138" t="s">
        <v>1745</v>
      </c>
      <c r="H4616" s="138"/>
      <c r="I4616" s="138" t="s">
        <v>991</v>
      </c>
      <c r="J4616" s="138">
        <v>2050</v>
      </c>
      <c r="K4616" s="139">
        <v>55</v>
      </c>
    </row>
    <row r="4617" spans="1:11" x14ac:dyDescent="0.25">
      <c r="A4617" s="138" t="s">
        <v>1777</v>
      </c>
      <c r="B4617" s="138" t="s">
        <v>1778</v>
      </c>
      <c r="C4617" s="138" t="s">
        <v>1781</v>
      </c>
      <c r="D4617" s="138" t="s">
        <v>1405</v>
      </c>
      <c r="E4617" s="138" t="s">
        <v>1206</v>
      </c>
      <c r="F4617" s="138"/>
      <c r="G4617" s="138" t="s">
        <v>1745</v>
      </c>
      <c r="H4617" s="138"/>
      <c r="I4617" s="138" t="s">
        <v>195</v>
      </c>
      <c r="J4617" s="138">
        <v>2030</v>
      </c>
      <c r="K4617" s="139">
        <v>50</v>
      </c>
    </row>
    <row r="4618" spans="1:11" x14ac:dyDescent="0.25">
      <c r="A4618" s="138" t="s">
        <v>1777</v>
      </c>
      <c r="B4618" s="138" t="s">
        <v>1778</v>
      </c>
      <c r="C4618" s="138" t="s">
        <v>1781</v>
      </c>
      <c r="D4618" s="138" t="s">
        <v>1405</v>
      </c>
      <c r="E4618" s="138" t="s">
        <v>1206</v>
      </c>
      <c r="F4618" s="138"/>
      <c r="G4618" s="138" t="s">
        <v>1745</v>
      </c>
      <c r="H4618" s="138"/>
      <c r="I4618" s="138" t="s">
        <v>195</v>
      </c>
      <c r="J4618" s="138">
        <v>2040</v>
      </c>
      <c r="K4618" s="139">
        <v>50</v>
      </c>
    </row>
    <row r="4619" spans="1:11" x14ac:dyDescent="0.25">
      <c r="A4619" s="138" t="s">
        <v>1777</v>
      </c>
      <c r="B4619" s="138" t="s">
        <v>1778</v>
      </c>
      <c r="C4619" s="138" t="s">
        <v>1781</v>
      </c>
      <c r="D4619" s="138" t="s">
        <v>1405</v>
      </c>
      <c r="E4619" s="138" t="s">
        <v>1206</v>
      </c>
      <c r="F4619" s="138"/>
      <c r="G4619" s="138" t="s">
        <v>1745</v>
      </c>
      <c r="H4619" s="138"/>
      <c r="I4619" s="138" t="s">
        <v>195</v>
      </c>
      <c r="J4619" s="138">
        <v>2050</v>
      </c>
      <c r="K4619" s="139">
        <v>50</v>
      </c>
    </row>
    <row r="4620" spans="1:11" x14ac:dyDescent="0.25">
      <c r="A4620" s="138" t="s">
        <v>1777</v>
      </c>
      <c r="B4620" s="138" t="s">
        <v>1778</v>
      </c>
      <c r="C4620" s="138" t="s">
        <v>1781</v>
      </c>
      <c r="D4620" s="138" t="s">
        <v>1765</v>
      </c>
      <c r="E4620" s="138" t="s">
        <v>1766</v>
      </c>
      <c r="F4620" s="138"/>
      <c r="G4620" s="138" t="s">
        <v>1767</v>
      </c>
      <c r="H4620" s="138" t="s">
        <v>1768</v>
      </c>
      <c r="I4620" s="138" t="s">
        <v>990</v>
      </c>
      <c r="J4620" s="138">
        <v>2020</v>
      </c>
      <c r="K4620" s="139">
        <v>13000</v>
      </c>
    </row>
    <row r="4621" spans="1:11" x14ac:dyDescent="0.25">
      <c r="A4621" s="138" t="s">
        <v>1777</v>
      </c>
      <c r="B4621" s="138" t="s">
        <v>1778</v>
      </c>
      <c r="C4621" s="138" t="s">
        <v>1781</v>
      </c>
      <c r="D4621" s="138" t="s">
        <v>1765</v>
      </c>
      <c r="E4621" s="138" t="s">
        <v>1766</v>
      </c>
      <c r="F4621" s="138"/>
      <c r="G4621" s="138" t="s">
        <v>1767</v>
      </c>
      <c r="H4621" s="138" t="s">
        <v>1768</v>
      </c>
      <c r="I4621" s="138" t="s">
        <v>990</v>
      </c>
      <c r="J4621" s="138">
        <v>2050</v>
      </c>
      <c r="K4621" s="139">
        <v>10000</v>
      </c>
    </row>
    <row r="4622" spans="1:11" x14ac:dyDescent="0.25">
      <c r="A4622" s="138" t="s">
        <v>1777</v>
      </c>
      <c r="B4622" s="138" t="s">
        <v>1778</v>
      </c>
      <c r="C4622" s="138" t="s">
        <v>1781</v>
      </c>
      <c r="D4622" s="138" t="s">
        <v>1765</v>
      </c>
      <c r="E4622" s="138" t="s">
        <v>1766</v>
      </c>
      <c r="F4622" s="138"/>
      <c r="G4622" s="138" t="s">
        <v>1767</v>
      </c>
      <c r="H4622" s="138" t="s">
        <v>1768</v>
      </c>
      <c r="I4622" s="138" t="s">
        <v>991</v>
      </c>
      <c r="J4622" s="138">
        <v>2020</v>
      </c>
      <c r="K4622" s="139">
        <v>38000</v>
      </c>
    </row>
    <row r="4623" spans="1:11" x14ac:dyDescent="0.25">
      <c r="A4623" s="138" t="s">
        <v>1777</v>
      </c>
      <c r="B4623" s="138" t="s">
        <v>1778</v>
      </c>
      <c r="C4623" s="138" t="s">
        <v>1781</v>
      </c>
      <c r="D4623" s="138" t="s">
        <v>1765</v>
      </c>
      <c r="E4623" s="138" t="s">
        <v>1766</v>
      </c>
      <c r="F4623" s="138"/>
      <c r="G4623" s="138" t="s">
        <v>1767</v>
      </c>
      <c r="H4623" s="138" t="s">
        <v>1768</v>
      </c>
      <c r="I4623" s="138" t="s">
        <v>991</v>
      </c>
      <c r="J4623" s="138">
        <v>2050</v>
      </c>
      <c r="K4623" s="139">
        <v>31000</v>
      </c>
    </row>
    <row r="4624" spans="1:11" x14ac:dyDescent="0.25">
      <c r="A4624" s="138" t="s">
        <v>1777</v>
      </c>
      <c r="B4624" s="138" t="s">
        <v>1778</v>
      </c>
      <c r="C4624" s="138" t="s">
        <v>1781</v>
      </c>
      <c r="D4624" s="138" t="s">
        <v>1765</v>
      </c>
      <c r="E4624" s="138" t="s">
        <v>1766</v>
      </c>
      <c r="F4624" s="138"/>
      <c r="G4624" s="138" t="s">
        <v>1767</v>
      </c>
      <c r="H4624" s="138" t="s">
        <v>1768</v>
      </c>
      <c r="I4624" s="138" t="s">
        <v>195</v>
      </c>
      <c r="J4624" s="138">
        <v>2030</v>
      </c>
      <c r="K4624" s="139">
        <v>25000</v>
      </c>
    </row>
    <row r="4625" spans="1:11" x14ac:dyDescent="0.25">
      <c r="A4625" s="138" t="s">
        <v>1777</v>
      </c>
      <c r="B4625" s="138" t="s">
        <v>1778</v>
      </c>
      <c r="C4625" s="138" t="s">
        <v>1781</v>
      </c>
      <c r="D4625" s="138" t="s">
        <v>1765</v>
      </c>
      <c r="E4625" s="138" t="s">
        <v>1766</v>
      </c>
      <c r="F4625" s="138"/>
      <c r="G4625" s="138" t="s">
        <v>1767</v>
      </c>
      <c r="H4625" s="138" t="s">
        <v>1768</v>
      </c>
      <c r="I4625" s="138" t="s">
        <v>195</v>
      </c>
      <c r="J4625" s="138">
        <v>2040</v>
      </c>
      <c r="K4625" s="139">
        <v>23000</v>
      </c>
    </row>
    <row r="4626" spans="1:11" x14ac:dyDescent="0.25">
      <c r="A4626" s="138" t="s">
        <v>1777</v>
      </c>
      <c r="B4626" s="138" t="s">
        <v>1778</v>
      </c>
      <c r="C4626" s="138" t="s">
        <v>1781</v>
      </c>
      <c r="D4626" s="138" t="s">
        <v>1765</v>
      </c>
      <c r="E4626" s="138" t="s">
        <v>1766</v>
      </c>
      <c r="F4626" s="138"/>
      <c r="G4626" s="138" t="s">
        <v>1767</v>
      </c>
      <c r="H4626" s="138" t="s">
        <v>1768</v>
      </c>
      <c r="I4626" s="138" t="s">
        <v>195</v>
      </c>
      <c r="J4626" s="138">
        <v>2050</v>
      </c>
      <c r="K4626" s="139">
        <v>20000</v>
      </c>
    </row>
    <row r="4627" spans="1:11" x14ac:dyDescent="0.25">
      <c r="A4627" s="138" t="s">
        <v>1777</v>
      </c>
      <c r="B4627" s="138" t="s">
        <v>1778</v>
      </c>
      <c r="C4627" s="138" t="s">
        <v>1781</v>
      </c>
      <c r="D4627" s="138" t="s">
        <v>1769</v>
      </c>
      <c r="E4627" s="138" t="s">
        <v>1770</v>
      </c>
      <c r="F4627" s="138"/>
      <c r="G4627" s="138" t="s">
        <v>1782</v>
      </c>
      <c r="H4627" s="138" t="s">
        <v>1768</v>
      </c>
      <c r="I4627" s="138" t="s">
        <v>990</v>
      </c>
      <c r="J4627" s="138">
        <v>2020</v>
      </c>
      <c r="K4627" s="139">
        <v>0.4</v>
      </c>
    </row>
    <row r="4628" spans="1:11" x14ac:dyDescent="0.25">
      <c r="A4628" s="138" t="s">
        <v>1777</v>
      </c>
      <c r="B4628" s="138" t="s">
        <v>1778</v>
      </c>
      <c r="C4628" s="138" t="s">
        <v>1781</v>
      </c>
      <c r="D4628" s="138" t="s">
        <v>1769</v>
      </c>
      <c r="E4628" s="138" t="s">
        <v>1770</v>
      </c>
      <c r="F4628" s="138"/>
      <c r="G4628" s="138" t="s">
        <v>1782</v>
      </c>
      <c r="H4628" s="138" t="s">
        <v>1768</v>
      </c>
      <c r="I4628" s="138" t="s">
        <v>990</v>
      </c>
      <c r="J4628" s="138">
        <v>2050</v>
      </c>
      <c r="K4628" s="139">
        <v>0.3</v>
      </c>
    </row>
    <row r="4629" spans="1:11" x14ac:dyDescent="0.25">
      <c r="A4629" s="138" t="s">
        <v>1777</v>
      </c>
      <c r="B4629" s="138" t="s">
        <v>1778</v>
      </c>
      <c r="C4629" s="138" t="s">
        <v>1781</v>
      </c>
      <c r="D4629" s="138" t="s">
        <v>1769</v>
      </c>
      <c r="E4629" s="138" t="s">
        <v>1770</v>
      </c>
      <c r="F4629" s="138"/>
      <c r="G4629" s="138" t="s">
        <v>1782</v>
      </c>
      <c r="H4629" s="138" t="s">
        <v>1768</v>
      </c>
      <c r="I4629" s="138" t="s">
        <v>991</v>
      </c>
      <c r="J4629" s="138">
        <v>2020</v>
      </c>
      <c r="K4629" s="139">
        <v>1.3</v>
      </c>
    </row>
    <row r="4630" spans="1:11" x14ac:dyDescent="0.25">
      <c r="A4630" s="138" t="s">
        <v>1777</v>
      </c>
      <c r="B4630" s="138" t="s">
        <v>1778</v>
      </c>
      <c r="C4630" s="138" t="s">
        <v>1781</v>
      </c>
      <c r="D4630" s="138" t="s">
        <v>1769</v>
      </c>
      <c r="E4630" s="138" t="s">
        <v>1770</v>
      </c>
      <c r="F4630" s="138"/>
      <c r="G4630" s="138" t="s">
        <v>1782</v>
      </c>
      <c r="H4630" s="138" t="s">
        <v>1768</v>
      </c>
      <c r="I4630" s="138" t="s">
        <v>991</v>
      </c>
      <c r="J4630" s="138">
        <v>2050</v>
      </c>
      <c r="K4630" s="139">
        <v>1</v>
      </c>
    </row>
    <row r="4631" spans="1:11" x14ac:dyDescent="0.25">
      <c r="A4631" s="138" t="s">
        <v>1777</v>
      </c>
      <c r="B4631" s="138" t="s">
        <v>1778</v>
      </c>
      <c r="C4631" s="138" t="s">
        <v>1781</v>
      </c>
      <c r="D4631" s="138" t="s">
        <v>1769</v>
      </c>
      <c r="E4631" s="138" t="s">
        <v>1770</v>
      </c>
      <c r="F4631" s="138"/>
      <c r="G4631" s="138" t="s">
        <v>1782</v>
      </c>
      <c r="H4631" s="138" t="s">
        <v>1768</v>
      </c>
      <c r="I4631" s="138" t="s">
        <v>195</v>
      </c>
      <c r="J4631" s="138">
        <v>2030</v>
      </c>
      <c r="K4631" s="139">
        <v>0.83333333333333326</v>
      </c>
    </row>
    <row r="4632" spans="1:11" x14ac:dyDescent="0.25">
      <c r="A4632" s="138" t="s">
        <v>1777</v>
      </c>
      <c r="B4632" s="138" t="s">
        <v>1778</v>
      </c>
      <c r="C4632" s="138" t="s">
        <v>1781</v>
      </c>
      <c r="D4632" s="138" t="s">
        <v>1769</v>
      </c>
      <c r="E4632" s="138" t="s">
        <v>1770</v>
      </c>
      <c r="F4632" s="138"/>
      <c r="G4632" s="138" t="s">
        <v>1782</v>
      </c>
      <c r="H4632" s="138" t="s">
        <v>1768</v>
      </c>
      <c r="I4632" s="138" t="s">
        <v>195</v>
      </c>
      <c r="J4632" s="138">
        <v>2040</v>
      </c>
      <c r="K4632" s="139">
        <v>0.76666666666666672</v>
      </c>
    </row>
    <row r="4633" spans="1:11" x14ac:dyDescent="0.25">
      <c r="A4633" s="138" t="s">
        <v>1777</v>
      </c>
      <c r="B4633" s="138" t="s">
        <v>1778</v>
      </c>
      <c r="C4633" s="138" t="s">
        <v>1781</v>
      </c>
      <c r="D4633" s="138" t="s">
        <v>1769</v>
      </c>
      <c r="E4633" s="138" t="s">
        <v>1770</v>
      </c>
      <c r="F4633" s="138"/>
      <c r="G4633" s="138" t="s">
        <v>1782</v>
      </c>
      <c r="H4633" s="138" t="s">
        <v>1768</v>
      </c>
      <c r="I4633" s="138" t="s">
        <v>195</v>
      </c>
      <c r="J4633" s="138">
        <v>2050</v>
      </c>
      <c r="K4633" s="139">
        <v>0.66666666666666674</v>
      </c>
    </row>
    <row r="4634" spans="1:11" x14ac:dyDescent="0.25">
      <c r="A4634" s="138" t="s">
        <v>1777</v>
      </c>
      <c r="B4634" s="138" t="s">
        <v>1778</v>
      </c>
      <c r="C4634" s="138" t="s">
        <v>1781</v>
      </c>
      <c r="D4634" s="138" t="s">
        <v>1772</v>
      </c>
      <c r="E4634" s="138" t="s">
        <v>1773</v>
      </c>
      <c r="F4634" s="138"/>
      <c r="G4634" s="138" t="s">
        <v>1783</v>
      </c>
      <c r="H4634" s="138" t="s">
        <v>1768</v>
      </c>
      <c r="I4634" s="138" t="s">
        <v>990</v>
      </c>
      <c r="J4634" s="138">
        <v>2020</v>
      </c>
      <c r="K4634" s="139">
        <v>2</v>
      </c>
    </row>
    <row r="4635" spans="1:11" x14ac:dyDescent="0.25">
      <c r="A4635" s="138" t="s">
        <v>1777</v>
      </c>
      <c r="B4635" s="138" t="s">
        <v>1778</v>
      </c>
      <c r="C4635" s="138" t="s">
        <v>1781</v>
      </c>
      <c r="D4635" s="138" t="s">
        <v>1772</v>
      </c>
      <c r="E4635" s="138" t="s">
        <v>1773</v>
      </c>
      <c r="F4635" s="138"/>
      <c r="G4635" s="138" t="s">
        <v>1783</v>
      </c>
      <c r="H4635" s="138" t="s">
        <v>1768</v>
      </c>
      <c r="I4635" s="138" t="s">
        <v>990</v>
      </c>
      <c r="J4635" s="138">
        <v>2050</v>
      </c>
      <c r="K4635" s="139">
        <v>1.62</v>
      </c>
    </row>
    <row r="4636" spans="1:11" x14ac:dyDescent="0.25">
      <c r="A4636" s="138" t="s">
        <v>1777</v>
      </c>
      <c r="B4636" s="138" t="s">
        <v>1778</v>
      </c>
      <c r="C4636" s="138" t="s">
        <v>1781</v>
      </c>
      <c r="D4636" s="138" t="s">
        <v>1772</v>
      </c>
      <c r="E4636" s="138" t="s">
        <v>1773</v>
      </c>
      <c r="F4636" s="138"/>
      <c r="G4636" s="138" t="s">
        <v>1783</v>
      </c>
      <c r="H4636" s="138" t="s">
        <v>1768</v>
      </c>
      <c r="I4636" s="138" t="s">
        <v>991</v>
      </c>
      <c r="J4636" s="138">
        <v>2020</v>
      </c>
      <c r="K4636" s="139">
        <v>6</v>
      </c>
    </row>
    <row r="4637" spans="1:11" x14ac:dyDescent="0.25">
      <c r="A4637" s="138" t="s">
        <v>1777</v>
      </c>
      <c r="B4637" s="138" t="s">
        <v>1778</v>
      </c>
      <c r="C4637" s="138" t="s">
        <v>1781</v>
      </c>
      <c r="D4637" s="138" t="s">
        <v>1772</v>
      </c>
      <c r="E4637" s="138" t="s">
        <v>1773</v>
      </c>
      <c r="F4637" s="138"/>
      <c r="G4637" s="138" t="s">
        <v>1783</v>
      </c>
      <c r="H4637" s="138" t="s">
        <v>1768</v>
      </c>
      <c r="I4637" s="138" t="s">
        <v>991</v>
      </c>
      <c r="J4637" s="138">
        <v>2050</v>
      </c>
      <c r="K4637" s="139">
        <v>4.8600000000000003</v>
      </c>
    </row>
    <row r="4638" spans="1:11" x14ac:dyDescent="0.25">
      <c r="A4638" s="138" t="s">
        <v>1777</v>
      </c>
      <c r="B4638" s="138" t="s">
        <v>1778</v>
      </c>
      <c r="C4638" s="138" t="s">
        <v>1781</v>
      </c>
      <c r="D4638" s="138" t="s">
        <v>1772</v>
      </c>
      <c r="E4638" s="138" t="s">
        <v>1773</v>
      </c>
      <c r="F4638" s="138"/>
      <c r="G4638" s="138" t="s">
        <v>1783</v>
      </c>
      <c r="H4638" s="138" t="s">
        <v>1768</v>
      </c>
      <c r="I4638" s="138" t="s">
        <v>195</v>
      </c>
      <c r="J4638" s="138">
        <v>2030</v>
      </c>
      <c r="K4638" s="139">
        <v>4</v>
      </c>
    </row>
    <row r="4639" spans="1:11" x14ac:dyDescent="0.25">
      <c r="A4639" s="138" t="s">
        <v>1777</v>
      </c>
      <c r="B4639" s="138" t="s">
        <v>1778</v>
      </c>
      <c r="C4639" s="138" t="s">
        <v>1781</v>
      </c>
      <c r="D4639" s="138" t="s">
        <v>1772</v>
      </c>
      <c r="E4639" s="138" t="s">
        <v>1773</v>
      </c>
      <c r="F4639" s="138"/>
      <c r="G4639" s="138" t="s">
        <v>1783</v>
      </c>
      <c r="H4639" s="138" t="s">
        <v>1768</v>
      </c>
      <c r="I4639" s="138" t="s">
        <v>195</v>
      </c>
      <c r="J4639" s="138">
        <v>2040</v>
      </c>
      <c r="K4639" s="139">
        <v>3.6</v>
      </c>
    </row>
    <row r="4640" spans="1:11" x14ac:dyDescent="0.25">
      <c r="A4640" s="138" t="s">
        <v>1777</v>
      </c>
      <c r="B4640" s="138" t="s">
        <v>1778</v>
      </c>
      <c r="C4640" s="138" t="s">
        <v>1781</v>
      </c>
      <c r="D4640" s="138" t="s">
        <v>1772</v>
      </c>
      <c r="E4640" s="138" t="s">
        <v>1773</v>
      </c>
      <c r="F4640" s="138"/>
      <c r="G4640" s="138" t="s">
        <v>1783</v>
      </c>
      <c r="H4640" s="138" t="s">
        <v>1768</v>
      </c>
      <c r="I4640" s="138" t="s">
        <v>195</v>
      </c>
      <c r="J4640" s="138">
        <v>2050</v>
      </c>
      <c r="K4640" s="139">
        <v>3.24</v>
      </c>
    </row>
    <row r="4641" spans="1:11" x14ac:dyDescent="0.25">
      <c r="A4641" s="138" t="s">
        <v>1777</v>
      </c>
      <c r="B4641" s="138" t="s">
        <v>1778</v>
      </c>
      <c r="C4641" s="138" t="s">
        <v>1377</v>
      </c>
      <c r="D4641" s="138" t="s">
        <v>1775</v>
      </c>
      <c r="E4641" s="138" t="s">
        <v>1206</v>
      </c>
      <c r="F4641" s="138"/>
      <c r="G4641" s="138" t="s">
        <v>1776</v>
      </c>
      <c r="H4641" s="138"/>
      <c r="I4641" s="138" t="s">
        <v>195</v>
      </c>
      <c r="J4641" s="138">
        <v>2030</v>
      </c>
      <c r="K4641" s="139">
        <v>89</v>
      </c>
    </row>
    <row r="4642" spans="1:11" x14ac:dyDescent="0.25">
      <c r="A4642" s="138" t="s">
        <v>1777</v>
      </c>
      <c r="B4642" s="138" t="s">
        <v>1778</v>
      </c>
      <c r="C4642" s="138" t="s">
        <v>1377</v>
      </c>
      <c r="D4642" s="138" t="s">
        <v>1775</v>
      </c>
      <c r="E4642" s="138" t="s">
        <v>1206</v>
      </c>
      <c r="F4642" s="138"/>
      <c r="G4642" s="138" t="s">
        <v>1776</v>
      </c>
      <c r="H4642" s="138"/>
      <c r="I4642" s="138" t="s">
        <v>195</v>
      </c>
      <c r="J4642" s="138">
        <v>2040</v>
      </c>
      <c r="K4642" s="139">
        <v>90</v>
      </c>
    </row>
    <row r="4643" spans="1:11" x14ac:dyDescent="0.25">
      <c r="A4643" s="138" t="s">
        <v>1777</v>
      </c>
      <c r="B4643" s="138" t="s">
        <v>1778</v>
      </c>
      <c r="C4643" s="138" t="s">
        <v>1377</v>
      </c>
      <c r="D4643" s="138" t="s">
        <v>1775</v>
      </c>
      <c r="E4643" s="138" t="s">
        <v>1206</v>
      </c>
      <c r="F4643" s="138"/>
      <c r="G4643" s="138" t="s">
        <v>1776</v>
      </c>
      <c r="H4643" s="138"/>
      <c r="I4643" s="138" t="s">
        <v>195</v>
      </c>
      <c r="J4643" s="138">
        <v>2050</v>
      </c>
      <c r="K4643" s="139">
        <v>91</v>
      </c>
    </row>
    <row r="4644" spans="1:11" x14ac:dyDescent="0.25">
      <c r="A4644" s="138" t="s">
        <v>1784</v>
      </c>
      <c r="B4644" s="138" t="s">
        <v>1785</v>
      </c>
      <c r="C4644" s="138" t="s">
        <v>196</v>
      </c>
      <c r="D4644" s="138" t="s">
        <v>1786</v>
      </c>
      <c r="E4644" s="138" t="s">
        <v>1354</v>
      </c>
      <c r="F4644" s="138"/>
      <c r="G4644" s="138" t="s">
        <v>345</v>
      </c>
      <c r="H4644" s="138"/>
      <c r="I4644" s="138" t="s">
        <v>990</v>
      </c>
      <c r="J4644" s="138">
        <v>2025</v>
      </c>
      <c r="K4644" s="139">
        <v>0.5</v>
      </c>
    </row>
    <row r="4645" spans="1:11" x14ac:dyDescent="0.25">
      <c r="A4645" s="138" t="s">
        <v>1784</v>
      </c>
      <c r="B4645" s="138" t="s">
        <v>1785</v>
      </c>
      <c r="C4645" s="138" t="s">
        <v>196</v>
      </c>
      <c r="D4645" s="138" t="s">
        <v>1786</v>
      </c>
      <c r="E4645" s="138" t="s">
        <v>1354</v>
      </c>
      <c r="F4645" s="138"/>
      <c r="G4645" s="138" t="s">
        <v>345</v>
      </c>
      <c r="H4645" s="138"/>
      <c r="I4645" s="138" t="s">
        <v>990</v>
      </c>
      <c r="J4645" s="138">
        <v>2050</v>
      </c>
      <c r="K4645" s="139">
        <v>0.5</v>
      </c>
    </row>
    <row r="4646" spans="1:11" x14ac:dyDescent="0.25">
      <c r="A4646" s="138" t="s">
        <v>1784</v>
      </c>
      <c r="B4646" s="138" t="s">
        <v>1785</v>
      </c>
      <c r="C4646" s="138" t="s">
        <v>196</v>
      </c>
      <c r="D4646" s="138" t="s">
        <v>1786</v>
      </c>
      <c r="E4646" s="138" t="s">
        <v>1354</v>
      </c>
      <c r="F4646" s="138"/>
      <c r="G4646" s="138" t="s">
        <v>345</v>
      </c>
      <c r="H4646" s="138"/>
      <c r="I4646" s="138" t="s">
        <v>991</v>
      </c>
      <c r="J4646" s="138">
        <v>2025</v>
      </c>
      <c r="K4646" s="139">
        <v>1.5</v>
      </c>
    </row>
    <row r="4647" spans="1:11" x14ac:dyDescent="0.25">
      <c r="A4647" s="138" t="s">
        <v>1784</v>
      </c>
      <c r="B4647" s="138" t="s">
        <v>1785</v>
      </c>
      <c r="C4647" s="138" t="s">
        <v>196</v>
      </c>
      <c r="D4647" s="138" t="s">
        <v>1786</v>
      </c>
      <c r="E4647" s="138" t="s">
        <v>1354</v>
      </c>
      <c r="F4647" s="138"/>
      <c r="G4647" s="138" t="s">
        <v>345</v>
      </c>
      <c r="H4647" s="138"/>
      <c r="I4647" s="138" t="s">
        <v>991</v>
      </c>
      <c r="J4647" s="138">
        <v>2050</v>
      </c>
      <c r="K4647" s="139">
        <v>1.75</v>
      </c>
    </row>
    <row r="4648" spans="1:11" x14ac:dyDescent="0.25">
      <c r="A4648" s="138" t="s">
        <v>1784</v>
      </c>
      <c r="B4648" s="138" t="s">
        <v>1785</v>
      </c>
      <c r="C4648" s="138" t="s">
        <v>196</v>
      </c>
      <c r="D4648" s="138" t="s">
        <v>1786</v>
      </c>
      <c r="E4648" s="138" t="s">
        <v>1354</v>
      </c>
      <c r="F4648" s="138"/>
      <c r="G4648" s="138" t="s">
        <v>345</v>
      </c>
      <c r="H4648" s="138"/>
      <c r="I4648" s="138" t="s">
        <v>195</v>
      </c>
      <c r="J4648" s="138">
        <v>2025</v>
      </c>
      <c r="K4648" s="139">
        <v>0.4</v>
      </c>
    </row>
    <row r="4649" spans="1:11" x14ac:dyDescent="0.25">
      <c r="A4649" s="138" t="s">
        <v>1784</v>
      </c>
      <c r="B4649" s="138" t="s">
        <v>1785</v>
      </c>
      <c r="C4649" s="138" t="s">
        <v>196</v>
      </c>
      <c r="D4649" s="138" t="s">
        <v>1786</v>
      </c>
      <c r="E4649" s="138" t="s">
        <v>1354</v>
      </c>
      <c r="F4649" s="138"/>
      <c r="G4649" s="138" t="s">
        <v>345</v>
      </c>
      <c r="H4649" s="138"/>
      <c r="I4649" s="138" t="s">
        <v>195</v>
      </c>
      <c r="J4649" s="138">
        <v>2030</v>
      </c>
      <c r="K4649" s="139">
        <v>0.4</v>
      </c>
    </row>
    <row r="4650" spans="1:11" x14ac:dyDescent="0.25">
      <c r="A4650" s="138" t="s">
        <v>1784</v>
      </c>
      <c r="B4650" s="138" t="s">
        <v>1785</v>
      </c>
      <c r="C4650" s="138" t="s">
        <v>196</v>
      </c>
      <c r="D4650" s="138" t="s">
        <v>1786</v>
      </c>
      <c r="E4650" s="138" t="s">
        <v>1354</v>
      </c>
      <c r="F4650" s="138"/>
      <c r="G4650" s="138" t="s">
        <v>345</v>
      </c>
      <c r="H4650" s="138"/>
      <c r="I4650" s="138" t="s">
        <v>195</v>
      </c>
      <c r="J4650" s="138">
        <v>2040</v>
      </c>
      <c r="K4650" s="139">
        <v>0.4</v>
      </c>
    </row>
    <row r="4651" spans="1:11" x14ac:dyDescent="0.25">
      <c r="A4651" s="138" t="s">
        <v>1784</v>
      </c>
      <c r="B4651" s="138" t="s">
        <v>1785</v>
      </c>
      <c r="C4651" s="138" t="s">
        <v>196</v>
      </c>
      <c r="D4651" s="138" t="s">
        <v>1786</v>
      </c>
      <c r="E4651" s="138" t="s">
        <v>1354</v>
      </c>
      <c r="F4651" s="138"/>
      <c r="G4651" s="138" t="s">
        <v>345</v>
      </c>
      <c r="H4651" s="138"/>
      <c r="I4651" s="138" t="s">
        <v>195</v>
      </c>
      <c r="J4651" s="138">
        <v>2050</v>
      </c>
      <c r="K4651" s="139">
        <v>0.4</v>
      </c>
    </row>
    <row r="4652" spans="1:11" x14ac:dyDescent="0.25">
      <c r="A4652" s="138" t="s">
        <v>1784</v>
      </c>
      <c r="B4652" s="138" t="s">
        <v>1785</v>
      </c>
      <c r="C4652" s="138" t="s">
        <v>196</v>
      </c>
      <c r="D4652" s="138" t="s">
        <v>201</v>
      </c>
      <c r="E4652" s="138" t="s">
        <v>203</v>
      </c>
      <c r="F4652" s="138"/>
      <c r="G4652" s="138" t="s">
        <v>239</v>
      </c>
      <c r="H4652" s="138"/>
      <c r="I4652" s="138" t="s">
        <v>195</v>
      </c>
      <c r="J4652" s="138">
        <v>2025</v>
      </c>
      <c r="K4652" s="139">
        <v>2</v>
      </c>
    </row>
    <row r="4653" spans="1:11" x14ac:dyDescent="0.25">
      <c r="A4653" s="138" t="s">
        <v>1784</v>
      </c>
      <c r="B4653" s="138" t="s">
        <v>1785</v>
      </c>
      <c r="C4653" s="138" t="s">
        <v>196</v>
      </c>
      <c r="D4653" s="138" t="s">
        <v>201</v>
      </c>
      <c r="E4653" s="138" t="s">
        <v>203</v>
      </c>
      <c r="F4653" s="138"/>
      <c r="G4653" s="138" t="s">
        <v>239</v>
      </c>
      <c r="H4653" s="138"/>
      <c r="I4653" s="138" t="s">
        <v>195</v>
      </c>
      <c r="J4653" s="138">
        <v>2030</v>
      </c>
      <c r="K4653" s="139">
        <v>2</v>
      </c>
    </row>
    <row r="4654" spans="1:11" x14ac:dyDescent="0.25">
      <c r="A4654" s="138" t="s">
        <v>1784</v>
      </c>
      <c r="B4654" s="138" t="s">
        <v>1785</v>
      </c>
      <c r="C4654" s="138" t="s">
        <v>196</v>
      </c>
      <c r="D4654" s="138" t="s">
        <v>201</v>
      </c>
      <c r="E4654" s="138" t="s">
        <v>203</v>
      </c>
      <c r="F4654" s="138"/>
      <c r="G4654" s="138" t="s">
        <v>239</v>
      </c>
      <c r="H4654" s="138"/>
      <c r="I4654" s="138" t="s">
        <v>195</v>
      </c>
      <c r="J4654" s="138">
        <v>2040</v>
      </c>
      <c r="K4654" s="139">
        <v>2</v>
      </c>
    </row>
    <row r="4655" spans="1:11" x14ac:dyDescent="0.25">
      <c r="A4655" s="138" t="s">
        <v>1784</v>
      </c>
      <c r="B4655" s="138" t="s">
        <v>1785</v>
      </c>
      <c r="C4655" s="138" t="s">
        <v>196</v>
      </c>
      <c r="D4655" s="138" t="s">
        <v>201</v>
      </c>
      <c r="E4655" s="138" t="s">
        <v>203</v>
      </c>
      <c r="F4655" s="138"/>
      <c r="G4655" s="138" t="s">
        <v>239</v>
      </c>
      <c r="H4655" s="138"/>
      <c r="I4655" s="138" t="s">
        <v>195</v>
      </c>
      <c r="J4655" s="138">
        <v>2050</v>
      </c>
      <c r="K4655" s="139">
        <v>2</v>
      </c>
    </row>
    <row r="4656" spans="1:11" x14ac:dyDescent="0.25">
      <c r="A4656" s="138" t="s">
        <v>1784</v>
      </c>
      <c r="B4656" s="138" t="s">
        <v>1785</v>
      </c>
      <c r="C4656" s="138" t="s">
        <v>196</v>
      </c>
      <c r="D4656" s="138" t="s">
        <v>1451</v>
      </c>
      <c r="E4656" s="138" t="s">
        <v>1354</v>
      </c>
      <c r="F4656" s="138"/>
      <c r="G4656" s="138" t="s">
        <v>193</v>
      </c>
      <c r="H4656" s="138"/>
      <c r="I4656" s="138" t="s">
        <v>990</v>
      </c>
      <c r="J4656" s="138">
        <v>2025</v>
      </c>
      <c r="K4656" s="139">
        <v>0.75</v>
      </c>
    </row>
    <row r="4657" spans="1:11" x14ac:dyDescent="0.25">
      <c r="A4657" s="138" t="s">
        <v>1784</v>
      </c>
      <c r="B4657" s="138" t="s">
        <v>1785</v>
      </c>
      <c r="C4657" s="138" t="s">
        <v>196</v>
      </c>
      <c r="D4657" s="138" t="s">
        <v>1451</v>
      </c>
      <c r="E4657" s="138" t="s">
        <v>1354</v>
      </c>
      <c r="F4657" s="138"/>
      <c r="G4657" s="138" t="s">
        <v>193</v>
      </c>
      <c r="H4657" s="138"/>
      <c r="I4657" s="138" t="s">
        <v>990</v>
      </c>
      <c r="J4657" s="138">
        <v>2050</v>
      </c>
      <c r="K4657" s="139">
        <v>0.5</v>
      </c>
    </row>
    <row r="4658" spans="1:11" x14ac:dyDescent="0.25">
      <c r="A4658" s="138" t="s">
        <v>1784</v>
      </c>
      <c r="B4658" s="138" t="s">
        <v>1785</v>
      </c>
      <c r="C4658" s="138" t="s">
        <v>196</v>
      </c>
      <c r="D4658" s="138" t="s">
        <v>1451</v>
      </c>
      <c r="E4658" s="138" t="s">
        <v>1354</v>
      </c>
      <c r="F4658" s="138"/>
      <c r="G4658" s="138" t="s">
        <v>193</v>
      </c>
      <c r="H4658" s="138"/>
      <c r="I4658" s="138" t="s">
        <v>991</v>
      </c>
      <c r="J4658" s="138">
        <v>2025</v>
      </c>
      <c r="K4658" s="139">
        <v>1.25</v>
      </c>
    </row>
    <row r="4659" spans="1:11" x14ac:dyDescent="0.25">
      <c r="A4659" s="138" t="s">
        <v>1784</v>
      </c>
      <c r="B4659" s="138" t="s">
        <v>1785</v>
      </c>
      <c r="C4659" s="138" t="s">
        <v>196</v>
      </c>
      <c r="D4659" s="138" t="s">
        <v>1451</v>
      </c>
      <c r="E4659" s="138" t="s">
        <v>1354</v>
      </c>
      <c r="F4659" s="138"/>
      <c r="G4659" s="138" t="s">
        <v>193</v>
      </c>
      <c r="H4659" s="138"/>
      <c r="I4659" s="138" t="s">
        <v>991</v>
      </c>
      <c r="J4659" s="138">
        <v>2050</v>
      </c>
      <c r="K4659" s="139">
        <v>1.75</v>
      </c>
    </row>
    <row r="4660" spans="1:11" x14ac:dyDescent="0.25">
      <c r="A4660" s="138" t="s">
        <v>1784</v>
      </c>
      <c r="B4660" s="138" t="s">
        <v>1785</v>
      </c>
      <c r="C4660" s="138" t="s">
        <v>196</v>
      </c>
      <c r="D4660" s="138" t="s">
        <v>1451</v>
      </c>
      <c r="E4660" s="138" t="s">
        <v>1354</v>
      </c>
      <c r="F4660" s="138"/>
      <c r="G4660" s="138" t="s">
        <v>193</v>
      </c>
      <c r="H4660" s="138"/>
      <c r="I4660" s="138" t="s">
        <v>195</v>
      </c>
      <c r="J4660" s="138">
        <v>2025</v>
      </c>
      <c r="K4660" s="139">
        <v>0.04</v>
      </c>
    </row>
    <row r="4661" spans="1:11" x14ac:dyDescent="0.25">
      <c r="A4661" s="138" t="s">
        <v>1784</v>
      </c>
      <c r="B4661" s="138" t="s">
        <v>1785</v>
      </c>
      <c r="C4661" s="138" t="s">
        <v>196</v>
      </c>
      <c r="D4661" s="138" t="s">
        <v>1451</v>
      </c>
      <c r="E4661" s="138" t="s">
        <v>1354</v>
      </c>
      <c r="F4661" s="138"/>
      <c r="G4661" s="138" t="s">
        <v>193</v>
      </c>
      <c r="H4661" s="138"/>
      <c r="I4661" s="138" t="s">
        <v>195</v>
      </c>
      <c r="J4661" s="138">
        <v>2030</v>
      </c>
      <c r="K4661" s="139">
        <v>0.04</v>
      </c>
    </row>
    <row r="4662" spans="1:11" x14ac:dyDescent="0.25">
      <c r="A4662" s="138" t="s">
        <v>1784</v>
      </c>
      <c r="B4662" s="138" t="s">
        <v>1785</v>
      </c>
      <c r="C4662" s="138" t="s">
        <v>196</v>
      </c>
      <c r="D4662" s="138" t="s">
        <v>1451</v>
      </c>
      <c r="E4662" s="138" t="s">
        <v>1354</v>
      </c>
      <c r="F4662" s="138"/>
      <c r="G4662" s="138" t="s">
        <v>193</v>
      </c>
      <c r="H4662" s="138"/>
      <c r="I4662" s="138" t="s">
        <v>195</v>
      </c>
      <c r="J4662" s="138">
        <v>2040</v>
      </c>
      <c r="K4662" s="139">
        <v>0.04</v>
      </c>
    </row>
    <row r="4663" spans="1:11" x14ac:dyDescent="0.25">
      <c r="A4663" s="138" t="s">
        <v>1784</v>
      </c>
      <c r="B4663" s="138" t="s">
        <v>1785</v>
      </c>
      <c r="C4663" s="138" t="s">
        <v>196</v>
      </c>
      <c r="D4663" s="138" t="s">
        <v>1451</v>
      </c>
      <c r="E4663" s="138" t="s">
        <v>1354</v>
      </c>
      <c r="F4663" s="138"/>
      <c r="G4663" s="138" t="s">
        <v>193</v>
      </c>
      <c r="H4663" s="138"/>
      <c r="I4663" s="138" t="s">
        <v>195</v>
      </c>
      <c r="J4663" s="138">
        <v>2050</v>
      </c>
      <c r="K4663" s="139">
        <v>0.04</v>
      </c>
    </row>
    <row r="4664" spans="1:11" x14ac:dyDescent="0.25">
      <c r="A4664" s="138" t="s">
        <v>1784</v>
      </c>
      <c r="B4664" s="138" t="s">
        <v>1785</v>
      </c>
      <c r="C4664" s="138" t="s">
        <v>196</v>
      </c>
      <c r="D4664" s="138" t="s">
        <v>1534</v>
      </c>
      <c r="E4664" s="138" t="s">
        <v>1354</v>
      </c>
      <c r="F4664" s="138"/>
      <c r="G4664" s="138"/>
      <c r="H4664" s="138"/>
      <c r="I4664" s="138" t="s">
        <v>990</v>
      </c>
      <c r="J4664" s="138">
        <v>2025</v>
      </c>
      <c r="K4664" s="139">
        <v>0.75</v>
      </c>
    </row>
    <row r="4665" spans="1:11" x14ac:dyDescent="0.25">
      <c r="A4665" s="138" t="s">
        <v>1784</v>
      </c>
      <c r="B4665" s="138" t="s">
        <v>1785</v>
      </c>
      <c r="C4665" s="138" t="s">
        <v>196</v>
      </c>
      <c r="D4665" s="138" t="s">
        <v>1534</v>
      </c>
      <c r="E4665" s="138" t="s">
        <v>1354</v>
      </c>
      <c r="F4665" s="138"/>
      <c r="G4665" s="138"/>
      <c r="H4665" s="138"/>
      <c r="I4665" s="138" t="s">
        <v>990</v>
      </c>
      <c r="J4665" s="138">
        <v>2050</v>
      </c>
      <c r="K4665" s="139">
        <v>0.5</v>
      </c>
    </row>
    <row r="4666" spans="1:11" x14ac:dyDescent="0.25">
      <c r="A4666" s="138" t="s">
        <v>1784</v>
      </c>
      <c r="B4666" s="138" t="s">
        <v>1785</v>
      </c>
      <c r="C4666" s="138" t="s">
        <v>196</v>
      </c>
      <c r="D4666" s="138" t="s">
        <v>1534</v>
      </c>
      <c r="E4666" s="138" t="s">
        <v>1354</v>
      </c>
      <c r="F4666" s="138"/>
      <c r="G4666" s="138"/>
      <c r="H4666" s="138"/>
      <c r="I4666" s="138" t="s">
        <v>991</v>
      </c>
      <c r="J4666" s="138">
        <v>2025</v>
      </c>
      <c r="K4666" s="139">
        <v>1.25</v>
      </c>
    </row>
    <row r="4667" spans="1:11" x14ac:dyDescent="0.25">
      <c r="A4667" s="138" t="s">
        <v>1784</v>
      </c>
      <c r="B4667" s="138" t="s">
        <v>1785</v>
      </c>
      <c r="C4667" s="138" t="s">
        <v>196</v>
      </c>
      <c r="D4667" s="138" t="s">
        <v>1534</v>
      </c>
      <c r="E4667" s="138" t="s">
        <v>1354</v>
      </c>
      <c r="F4667" s="138"/>
      <c r="G4667" s="138"/>
      <c r="H4667" s="138"/>
      <c r="I4667" s="138" t="s">
        <v>991</v>
      </c>
      <c r="J4667" s="138">
        <v>2050</v>
      </c>
      <c r="K4667" s="139">
        <v>1.75</v>
      </c>
    </row>
    <row r="4668" spans="1:11" x14ac:dyDescent="0.25">
      <c r="A4668" s="138" t="s">
        <v>1784</v>
      </c>
      <c r="B4668" s="138" t="s">
        <v>1785</v>
      </c>
      <c r="C4668" s="138" t="s">
        <v>196</v>
      </c>
      <c r="D4668" s="138" t="s">
        <v>1534</v>
      </c>
      <c r="E4668" s="138" t="s">
        <v>1354</v>
      </c>
      <c r="F4668" s="138"/>
      <c r="G4668" s="138"/>
      <c r="H4668" s="138"/>
      <c r="I4668" s="138" t="s">
        <v>195</v>
      </c>
      <c r="J4668" s="138">
        <v>2025</v>
      </c>
      <c r="K4668" s="139">
        <v>0.99</v>
      </c>
    </row>
    <row r="4669" spans="1:11" x14ac:dyDescent="0.25">
      <c r="A4669" s="138" t="s">
        <v>1784</v>
      </c>
      <c r="B4669" s="138" t="s">
        <v>1785</v>
      </c>
      <c r="C4669" s="138" t="s">
        <v>196</v>
      </c>
      <c r="D4669" s="138" t="s">
        <v>1534</v>
      </c>
      <c r="E4669" s="138" t="s">
        <v>1354</v>
      </c>
      <c r="F4669" s="138"/>
      <c r="G4669" s="138"/>
      <c r="H4669" s="138"/>
      <c r="I4669" s="138" t="s">
        <v>195</v>
      </c>
      <c r="J4669" s="138">
        <v>2030</v>
      </c>
      <c r="K4669" s="139">
        <v>0.99</v>
      </c>
    </row>
    <row r="4670" spans="1:11" x14ac:dyDescent="0.25">
      <c r="A4670" s="138" t="s">
        <v>1784</v>
      </c>
      <c r="B4670" s="138" t="s">
        <v>1785</v>
      </c>
      <c r="C4670" s="138" t="s">
        <v>196</v>
      </c>
      <c r="D4670" s="138" t="s">
        <v>1534</v>
      </c>
      <c r="E4670" s="138" t="s">
        <v>1354</v>
      </c>
      <c r="F4670" s="138"/>
      <c r="G4670" s="138"/>
      <c r="H4670" s="138"/>
      <c r="I4670" s="138" t="s">
        <v>195</v>
      </c>
      <c r="J4670" s="138">
        <v>2040</v>
      </c>
      <c r="K4670" s="139">
        <v>0.99</v>
      </c>
    </row>
    <row r="4671" spans="1:11" x14ac:dyDescent="0.25">
      <c r="A4671" s="138" t="s">
        <v>1784</v>
      </c>
      <c r="B4671" s="138" t="s">
        <v>1785</v>
      </c>
      <c r="C4671" s="138" t="s">
        <v>196</v>
      </c>
      <c r="D4671" s="138" t="s">
        <v>1534</v>
      </c>
      <c r="E4671" s="138" t="s">
        <v>1354</v>
      </c>
      <c r="F4671" s="138"/>
      <c r="G4671" s="138"/>
      <c r="H4671" s="138"/>
      <c r="I4671" s="138" t="s">
        <v>195</v>
      </c>
      <c r="J4671" s="138">
        <v>2050</v>
      </c>
      <c r="K4671" s="139">
        <v>0.99</v>
      </c>
    </row>
    <row r="4672" spans="1:11" x14ac:dyDescent="0.25">
      <c r="A4672" s="138" t="s">
        <v>1784</v>
      </c>
      <c r="B4672" s="138" t="s">
        <v>1785</v>
      </c>
      <c r="C4672" s="138" t="s">
        <v>196</v>
      </c>
      <c r="D4672" s="138" t="s">
        <v>1218</v>
      </c>
      <c r="E4672" s="138" t="s">
        <v>1206</v>
      </c>
      <c r="F4672" s="138"/>
      <c r="G4672" s="138" t="s">
        <v>317</v>
      </c>
      <c r="H4672" s="138"/>
      <c r="I4672" s="138" t="s">
        <v>195</v>
      </c>
      <c r="J4672" s="138">
        <v>2025</v>
      </c>
      <c r="K4672" s="139">
        <v>4</v>
      </c>
    </row>
    <row r="4673" spans="1:11" x14ac:dyDescent="0.25">
      <c r="A4673" s="138" t="s">
        <v>1784</v>
      </c>
      <c r="B4673" s="138" t="s">
        <v>1785</v>
      </c>
      <c r="C4673" s="138" t="s">
        <v>196</v>
      </c>
      <c r="D4673" s="138" t="s">
        <v>1218</v>
      </c>
      <c r="E4673" s="138" t="s">
        <v>1206</v>
      </c>
      <c r="F4673" s="138"/>
      <c r="G4673" s="138" t="s">
        <v>317</v>
      </c>
      <c r="H4673" s="138"/>
      <c r="I4673" s="138" t="s">
        <v>195</v>
      </c>
      <c r="J4673" s="138">
        <v>2030</v>
      </c>
      <c r="K4673" s="139">
        <v>2</v>
      </c>
    </row>
    <row r="4674" spans="1:11" x14ac:dyDescent="0.25">
      <c r="A4674" s="138" t="s">
        <v>1784</v>
      </c>
      <c r="B4674" s="138" t="s">
        <v>1785</v>
      </c>
      <c r="C4674" s="138" t="s">
        <v>196</v>
      </c>
      <c r="D4674" s="138" t="s">
        <v>1218</v>
      </c>
      <c r="E4674" s="138" t="s">
        <v>1206</v>
      </c>
      <c r="F4674" s="138"/>
      <c r="G4674" s="138" t="s">
        <v>317</v>
      </c>
      <c r="H4674" s="138"/>
      <c r="I4674" s="138" t="s">
        <v>195</v>
      </c>
      <c r="J4674" s="138">
        <v>2040</v>
      </c>
      <c r="K4674" s="139">
        <v>1</v>
      </c>
    </row>
    <row r="4675" spans="1:11" x14ac:dyDescent="0.25">
      <c r="A4675" s="138" t="s">
        <v>1784</v>
      </c>
      <c r="B4675" s="138" t="s">
        <v>1785</v>
      </c>
      <c r="C4675" s="138" t="s">
        <v>196</v>
      </c>
      <c r="D4675" s="138" t="s">
        <v>1218</v>
      </c>
      <c r="E4675" s="138" t="s">
        <v>1206</v>
      </c>
      <c r="F4675" s="138"/>
      <c r="G4675" s="138" t="s">
        <v>317</v>
      </c>
      <c r="H4675" s="138"/>
      <c r="I4675" s="138" t="s">
        <v>195</v>
      </c>
      <c r="J4675" s="138">
        <v>2050</v>
      </c>
      <c r="K4675" s="139">
        <v>1</v>
      </c>
    </row>
    <row r="4676" spans="1:11" x14ac:dyDescent="0.25">
      <c r="A4676" s="138" t="s">
        <v>1784</v>
      </c>
      <c r="B4676" s="138" t="s">
        <v>1785</v>
      </c>
      <c r="C4676" s="138" t="s">
        <v>196</v>
      </c>
      <c r="D4676" s="138" t="s">
        <v>1787</v>
      </c>
      <c r="E4676" s="138" t="s">
        <v>1354</v>
      </c>
      <c r="F4676" s="138"/>
      <c r="G4676" s="138" t="s">
        <v>345</v>
      </c>
      <c r="H4676" s="138"/>
      <c r="I4676" s="138" t="s">
        <v>990</v>
      </c>
      <c r="J4676" s="138">
        <v>2025</v>
      </c>
      <c r="K4676" s="139">
        <v>0.5</v>
      </c>
    </row>
    <row r="4677" spans="1:11" x14ac:dyDescent="0.25">
      <c r="A4677" s="138" t="s">
        <v>1784</v>
      </c>
      <c r="B4677" s="138" t="s">
        <v>1785</v>
      </c>
      <c r="C4677" s="138" t="s">
        <v>196</v>
      </c>
      <c r="D4677" s="138" t="s">
        <v>1787</v>
      </c>
      <c r="E4677" s="138" t="s">
        <v>1354</v>
      </c>
      <c r="F4677" s="138"/>
      <c r="G4677" s="138" t="s">
        <v>345</v>
      </c>
      <c r="H4677" s="138"/>
      <c r="I4677" s="138" t="s">
        <v>990</v>
      </c>
      <c r="J4677" s="138">
        <v>2050</v>
      </c>
      <c r="K4677" s="139">
        <v>0.5</v>
      </c>
    </row>
    <row r="4678" spans="1:11" x14ac:dyDescent="0.25">
      <c r="A4678" s="138" t="s">
        <v>1784</v>
      </c>
      <c r="B4678" s="138" t="s">
        <v>1785</v>
      </c>
      <c r="C4678" s="138" t="s">
        <v>196</v>
      </c>
      <c r="D4678" s="138" t="s">
        <v>1787</v>
      </c>
      <c r="E4678" s="138" t="s">
        <v>1354</v>
      </c>
      <c r="F4678" s="138"/>
      <c r="G4678" s="138" t="s">
        <v>345</v>
      </c>
      <c r="H4678" s="138"/>
      <c r="I4678" s="138" t="s">
        <v>991</v>
      </c>
      <c r="J4678" s="138">
        <v>2025</v>
      </c>
      <c r="K4678" s="139">
        <v>1.5</v>
      </c>
    </row>
    <row r="4679" spans="1:11" x14ac:dyDescent="0.25">
      <c r="A4679" s="138" t="s">
        <v>1784</v>
      </c>
      <c r="B4679" s="138" t="s">
        <v>1785</v>
      </c>
      <c r="C4679" s="138" t="s">
        <v>196</v>
      </c>
      <c r="D4679" s="138" t="s">
        <v>1787</v>
      </c>
      <c r="E4679" s="138" t="s">
        <v>1354</v>
      </c>
      <c r="F4679" s="138"/>
      <c r="G4679" s="138" t="s">
        <v>345</v>
      </c>
      <c r="H4679" s="138"/>
      <c r="I4679" s="138" t="s">
        <v>991</v>
      </c>
      <c r="J4679" s="138">
        <v>2050</v>
      </c>
      <c r="K4679" s="139">
        <v>1.75</v>
      </c>
    </row>
    <row r="4680" spans="1:11" x14ac:dyDescent="0.25">
      <c r="A4680" s="138" t="s">
        <v>1784</v>
      </c>
      <c r="B4680" s="138" t="s">
        <v>1785</v>
      </c>
      <c r="C4680" s="138" t="s">
        <v>196</v>
      </c>
      <c r="D4680" s="138" t="s">
        <v>1787</v>
      </c>
      <c r="E4680" s="138" t="s">
        <v>1354</v>
      </c>
      <c r="F4680" s="138"/>
      <c r="G4680" s="138" t="s">
        <v>345</v>
      </c>
      <c r="H4680" s="138"/>
      <c r="I4680" s="138" t="s">
        <v>195</v>
      </c>
      <c r="J4680" s="138">
        <v>2025</v>
      </c>
      <c r="K4680" s="139">
        <v>0.05</v>
      </c>
    </row>
    <row r="4681" spans="1:11" x14ac:dyDescent="0.25">
      <c r="A4681" s="138" t="s">
        <v>1784</v>
      </c>
      <c r="B4681" s="138" t="s">
        <v>1785</v>
      </c>
      <c r="C4681" s="138" t="s">
        <v>196</v>
      </c>
      <c r="D4681" s="138" t="s">
        <v>1787</v>
      </c>
      <c r="E4681" s="138" t="s">
        <v>1354</v>
      </c>
      <c r="F4681" s="138"/>
      <c r="G4681" s="138" t="s">
        <v>345</v>
      </c>
      <c r="H4681" s="138"/>
      <c r="I4681" s="138" t="s">
        <v>195</v>
      </c>
      <c r="J4681" s="138">
        <v>2030</v>
      </c>
      <c r="K4681" s="139">
        <v>0.05</v>
      </c>
    </row>
    <row r="4682" spans="1:11" x14ac:dyDescent="0.25">
      <c r="A4682" s="138" t="s">
        <v>1784</v>
      </c>
      <c r="B4682" s="138" t="s">
        <v>1785</v>
      </c>
      <c r="C4682" s="138" t="s">
        <v>196</v>
      </c>
      <c r="D4682" s="138" t="s">
        <v>1787</v>
      </c>
      <c r="E4682" s="138" t="s">
        <v>1354</v>
      </c>
      <c r="F4682" s="138"/>
      <c r="G4682" s="138" t="s">
        <v>345</v>
      </c>
      <c r="H4682" s="138"/>
      <c r="I4682" s="138" t="s">
        <v>195</v>
      </c>
      <c r="J4682" s="138">
        <v>2040</v>
      </c>
      <c r="K4682" s="139">
        <v>0.05</v>
      </c>
    </row>
    <row r="4683" spans="1:11" x14ac:dyDescent="0.25">
      <c r="A4683" s="138" t="s">
        <v>1784</v>
      </c>
      <c r="B4683" s="138" t="s">
        <v>1785</v>
      </c>
      <c r="C4683" s="138" t="s">
        <v>196</v>
      </c>
      <c r="D4683" s="138" t="s">
        <v>1787</v>
      </c>
      <c r="E4683" s="138" t="s">
        <v>1354</v>
      </c>
      <c r="F4683" s="138"/>
      <c r="G4683" s="138" t="s">
        <v>345</v>
      </c>
      <c r="H4683" s="138"/>
      <c r="I4683" s="138" t="s">
        <v>195</v>
      </c>
      <c r="J4683" s="138">
        <v>2050</v>
      </c>
      <c r="K4683" s="139">
        <v>0.05</v>
      </c>
    </row>
    <row r="4684" spans="1:11" x14ac:dyDescent="0.25">
      <c r="A4684" s="138" t="s">
        <v>1784</v>
      </c>
      <c r="B4684" s="138" t="s">
        <v>1785</v>
      </c>
      <c r="C4684" s="138" t="s">
        <v>196</v>
      </c>
      <c r="D4684" s="138" t="s">
        <v>355</v>
      </c>
      <c r="E4684" s="138" t="s">
        <v>1295</v>
      </c>
      <c r="F4684" s="138"/>
      <c r="G4684" s="138" t="s">
        <v>393</v>
      </c>
      <c r="H4684" s="138"/>
      <c r="I4684" s="138" t="s">
        <v>195</v>
      </c>
      <c r="J4684" s="138">
        <v>2025</v>
      </c>
      <c r="K4684" s="139">
        <v>2</v>
      </c>
    </row>
    <row r="4685" spans="1:11" x14ac:dyDescent="0.25">
      <c r="A4685" s="138" t="s">
        <v>1784</v>
      </c>
      <c r="B4685" s="138" t="s">
        <v>1785</v>
      </c>
      <c r="C4685" s="138" t="s">
        <v>196</v>
      </c>
      <c r="D4685" s="138" t="s">
        <v>355</v>
      </c>
      <c r="E4685" s="138" t="s">
        <v>1295</v>
      </c>
      <c r="F4685" s="138"/>
      <c r="G4685" s="138" t="s">
        <v>393</v>
      </c>
      <c r="H4685" s="138"/>
      <c r="I4685" s="138" t="s">
        <v>195</v>
      </c>
      <c r="J4685" s="138">
        <v>2030</v>
      </c>
      <c r="K4685" s="139">
        <v>2</v>
      </c>
    </row>
    <row r="4686" spans="1:11" x14ac:dyDescent="0.25">
      <c r="A4686" s="138" t="s">
        <v>1784</v>
      </c>
      <c r="B4686" s="138" t="s">
        <v>1785</v>
      </c>
      <c r="C4686" s="138" t="s">
        <v>196</v>
      </c>
      <c r="D4686" s="138" t="s">
        <v>355</v>
      </c>
      <c r="E4686" s="138" t="s">
        <v>1295</v>
      </c>
      <c r="F4686" s="138"/>
      <c r="G4686" s="138" t="s">
        <v>393</v>
      </c>
      <c r="H4686" s="138"/>
      <c r="I4686" s="138" t="s">
        <v>195</v>
      </c>
      <c r="J4686" s="138">
        <v>2040</v>
      </c>
      <c r="K4686" s="139">
        <v>2</v>
      </c>
    </row>
    <row r="4687" spans="1:11" x14ac:dyDescent="0.25">
      <c r="A4687" s="138" t="s">
        <v>1784</v>
      </c>
      <c r="B4687" s="138" t="s">
        <v>1785</v>
      </c>
      <c r="C4687" s="138" t="s">
        <v>196</v>
      </c>
      <c r="D4687" s="138" t="s">
        <v>355</v>
      </c>
      <c r="E4687" s="138" t="s">
        <v>1295</v>
      </c>
      <c r="F4687" s="138"/>
      <c r="G4687" s="138" t="s">
        <v>393</v>
      </c>
      <c r="H4687" s="138"/>
      <c r="I4687" s="138" t="s">
        <v>195</v>
      </c>
      <c r="J4687" s="138">
        <v>2050</v>
      </c>
      <c r="K4687" s="139">
        <v>2</v>
      </c>
    </row>
    <row r="4688" spans="1:11" x14ac:dyDescent="0.25">
      <c r="A4688" s="138" t="s">
        <v>1784</v>
      </c>
      <c r="B4688" s="138" t="s">
        <v>1785</v>
      </c>
      <c r="C4688" s="138" t="s">
        <v>196</v>
      </c>
      <c r="D4688" s="138" t="s">
        <v>1788</v>
      </c>
      <c r="E4688" s="138" t="s">
        <v>1354</v>
      </c>
      <c r="F4688" s="138"/>
      <c r="G4688" s="138" t="s">
        <v>345</v>
      </c>
      <c r="H4688" s="138"/>
      <c r="I4688" s="138" t="s">
        <v>990</v>
      </c>
      <c r="J4688" s="138">
        <v>2025</v>
      </c>
      <c r="K4688" s="139">
        <v>0.5</v>
      </c>
    </row>
    <row r="4689" spans="1:11" x14ac:dyDescent="0.25">
      <c r="A4689" s="138" t="s">
        <v>1784</v>
      </c>
      <c r="B4689" s="138" t="s">
        <v>1785</v>
      </c>
      <c r="C4689" s="138" t="s">
        <v>196</v>
      </c>
      <c r="D4689" s="138" t="s">
        <v>1788</v>
      </c>
      <c r="E4689" s="138" t="s">
        <v>1354</v>
      </c>
      <c r="F4689" s="138"/>
      <c r="G4689" s="138" t="s">
        <v>345</v>
      </c>
      <c r="H4689" s="138"/>
      <c r="I4689" s="138" t="s">
        <v>990</v>
      </c>
      <c r="J4689" s="138">
        <v>2050</v>
      </c>
      <c r="K4689" s="139">
        <v>0.5</v>
      </c>
    </row>
    <row r="4690" spans="1:11" x14ac:dyDescent="0.25">
      <c r="A4690" s="138" t="s">
        <v>1784</v>
      </c>
      <c r="B4690" s="138" t="s">
        <v>1785</v>
      </c>
      <c r="C4690" s="138" t="s">
        <v>196</v>
      </c>
      <c r="D4690" s="138" t="s">
        <v>1788</v>
      </c>
      <c r="E4690" s="138" t="s">
        <v>1354</v>
      </c>
      <c r="F4690" s="138"/>
      <c r="G4690" s="138" t="s">
        <v>345</v>
      </c>
      <c r="H4690" s="138"/>
      <c r="I4690" s="138" t="s">
        <v>991</v>
      </c>
      <c r="J4690" s="138">
        <v>2025</v>
      </c>
      <c r="K4690" s="139">
        <v>1.5</v>
      </c>
    </row>
    <row r="4691" spans="1:11" x14ac:dyDescent="0.25">
      <c r="A4691" s="138" t="s">
        <v>1784</v>
      </c>
      <c r="B4691" s="138" t="s">
        <v>1785</v>
      </c>
      <c r="C4691" s="138" t="s">
        <v>196</v>
      </c>
      <c r="D4691" s="138" t="s">
        <v>1788</v>
      </c>
      <c r="E4691" s="138" t="s">
        <v>1354</v>
      </c>
      <c r="F4691" s="138"/>
      <c r="G4691" s="138" t="s">
        <v>345</v>
      </c>
      <c r="H4691" s="138"/>
      <c r="I4691" s="138" t="s">
        <v>991</v>
      </c>
      <c r="J4691" s="138">
        <v>2050</v>
      </c>
      <c r="K4691" s="139">
        <v>1.75</v>
      </c>
    </row>
    <row r="4692" spans="1:11" x14ac:dyDescent="0.25">
      <c r="A4692" s="138" t="s">
        <v>1784</v>
      </c>
      <c r="B4692" s="138" t="s">
        <v>1785</v>
      </c>
      <c r="C4692" s="138" t="s">
        <v>196</v>
      </c>
      <c r="D4692" s="138" t="s">
        <v>1788</v>
      </c>
      <c r="E4692" s="138" t="s">
        <v>1354</v>
      </c>
      <c r="F4692" s="138"/>
      <c r="G4692" s="138" t="s">
        <v>345</v>
      </c>
      <c r="H4692" s="138"/>
      <c r="I4692" s="138" t="s">
        <v>195</v>
      </c>
      <c r="J4692" s="138">
        <v>2025</v>
      </c>
      <c r="K4692" s="139">
        <v>0.21</v>
      </c>
    </row>
    <row r="4693" spans="1:11" x14ac:dyDescent="0.25">
      <c r="A4693" s="138" t="s">
        <v>1784</v>
      </c>
      <c r="B4693" s="138" t="s">
        <v>1785</v>
      </c>
      <c r="C4693" s="138" t="s">
        <v>196</v>
      </c>
      <c r="D4693" s="138" t="s">
        <v>1788</v>
      </c>
      <c r="E4693" s="138" t="s">
        <v>1354</v>
      </c>
      <c r="F4693" s="138"/>
      <c r="G4693" s="138" t="s">
        <v>345</v>
      </c>
      <c r="H4693" s="138"/>
      <c r="I4693" s="138" t="s">
        <v>195</v>
      </c>
      <c r="J4693" s="138">
        <v>2030</v>
      </c>
      <c r="K4693" s="139">
        <v>0.21</v>
      </c>
    </row>
    <row r="4694" spans="1:11" x14ac:dyDescent="0.25">
      <c r="A4694" s="138" t="s">
        <v>1784</v>
      </c>
      <c r="B4694" s="138" t="s">
        <v>1785</v>
      </c>
      <c r="C4694" s="138" t="s">
        <v>196</v>
      </c>
      <c r="D4694" s="138" t="s">
        <v>1788</v>
      </c>
      <c r="E4694" s="138" t="s">
        <v>1354</v>
      </c>
      <c r="F4694" s="138"/>
      <c r="G4694" s="138" t="s">
        <v>345</v>
      </c>
      <c r="H4694" s="138"/>
      <c r="I4694" s="138" t="s">
        <v>195</v>
      </c>
      <c r="J4694" s="138">
        <v>2040</v>
      </c>
      <c r="K4694" s="139">
        <v>0.21</v>
      </c>
    </row>
    <row r="4695" spans="1:11" x14ac:dyDescent="0.25">
      <c r="A4695" s="138" t="s">
        <v>1784</v>
      </c>
      <c r="B4695" s="138" t="s">
        <v>1785</v>
      </c>
      <c r="C4695" s="138" t="s">
        <v>196</v>
      </c>
      <c r="D4695" s="138" t="s">
        <v>1788</v>
      </c>
      <c r="E4695" s="138" t="s">
        <v>1354</v>
      </c>
      <c r="F4695" s="138"/>
      <c r="G4695" s="138" t="s">
        <v>345</v>
      </c>
      <c r="H4695" s="138"/>
      <c r="I4695" s="138" t="s">
        <v>195</v>
      </c>
      <c r="J4695" s="138">
        <v>2050</v>
      </c>
      <c r="K4695" s="139">
        <v>0.21</v>
      </c>
    </row>
    <row r="4696" spans="1:11" x14ac:dyDescent="0.25">
      <c r="A4696" s="138" t="s">
        <v>1784</v>
      </c>
      <c r="B4696" s="138" t="s">
        <v>1785</v>
      </c>
      <c r="C4696" s="138" t="s">
        <v>196</v>
      </c>
      <c r="D4696" s="138" t="s">
        <v>1789</v>
      </c>
      <c r="E4696" s="138" t="s">
        <v>1354</v>
      </c>
      <c r="F4696" s="138"/>
      <c r="G4696" s="138" t="s">
        <v>345</v>
      </c>
      <c r="H4696" s="138"/>
      <c r="I4696" s="138" t="s">
        <v>990</v>
      </c>
      <c r="J4696" s="138">
        <v>2025</v>
      </c>
      <c r="K4696" s="139">
        <v>0.5</v>
      </c>
    </row>
    <row r="4697" spans="1:11" x14ac:dyDescent="0.25">
      <c r="A4697" s="138" t="s">
        <v>1784</v>
      </c>
      <c r="B4697" s="138" t="s">
        <v>1785</v>
      </c>
      <c r="C4697" s="138" t="s">
        <v>196</v>
      </c>
      <c r="D4697" s="138" t="s">
        <v>1789</v>
      </c>
      <c r="E4697" s="138" t="s">
        <v>1354</v>
      </c>
      <c r="F4697" s="138"/>
      <c r="G4697" s="138" t="s">
        <v>345</v>
      </c>
      <c r="H4697" s="138"/>
      <c r="I4697" s="138" t="s">
        <v>990</v>
      </c>
      <c r="J4697" s="138">
        <v>2050</v>
      </c>
      <c r="K4697" s="139">
        <v>0.5</v>
      </c>
    </row>
    <row r="4698" spans="1:11" x14ac:dyDescent="0.25">
      <c r="A4698" s="138" t="s">
        <v>1784</v>
      </c>
      <c r="B4698" s="138" t="s">
        <v>1785</v>
      </c>
      <c r="C4698" s="138" t="s">
        <v>196</v>
      </c>
      <c r="D4698" s="138" t="s">
        <v>1789</v>
      </c>
      <c r="E4698" s="138" t="s">
        <v>1354</v>
      </c>
      <c r="F4698" s="138"/>
      <c r="G4698" s="138" t="s">
        <v>345</v>
      </c>
      <c r="H4698" s="138"/>
      <c r="I4698" s="138" t="s">
        <v>991</v>
      </c>
      <c r="J4698" s="138">
        <v>2025</v>
      </c>
      <c r="K4698" s="139">
        <v>1.5</v>
      </c>
    </row>
    <row r="4699" spans="1:11" x14ac:dyDescent="0.25">
      <c r="A4699" s="138" t="s">
        <v>1784</v>
      </c>
      <c r="B4699" s="138" t="s">
        <v>1785</v>
      </c>
      <c r="C4699" s="138" t="s">
        <v>196</v>
      </c>
      <c r="D4699" s="138" t="s">
        <v>1789</v>
      </c>
      <c r="E4699" s="138" t="s">
        <v>1354</v>
      </c>
      <c r="F4699" s="138"/>
      <c r="G4699" s="138" t="s">
        <v>345</v>
      </c>
      <c r="H4699" s="138"/>
      <c r="I4699" s="138" t="s">
        <v>991</v>
      </c>
      <c r="J4699" s="138">
        <v>2050</v>
      </c>
      <c r="K4699" s="139">
        <v>1.75</v>
      </c>
    </row>
    <row r="4700" spans="1:11" x14ac:dyDescent="0.25">
      <c r="A4700" s="138" t="s">
        <v>1784</v>
      </c>
      <c r="B4700" s="138" t="s">
        <v>1785</v>
      </c>
      <c r="C4700" s="138" t="s">
        <v>196</v>
      </c>
      <c r="D4700" s="138" t="s">
        <v>1789</v>
      </c>
      <c r="E4700" s="138" t="s">
        <v>1354</v>
      </c>
      <c r="F4700" s="138"/>
      <c r="G4700" s="138" t="s">
        <v>345</v>
      </c>
      <c r="H4700" s="138"/>
      <c r="I4700" s="138" t="s">
        <v>195</v>
      </c>
      <c r="J4700" s="138">
        <v>2025</v>
      </c>
      <c r="K4700" s="139">
        <v>0.22</v>
      </c>
    </row>
    <row r="4701" spans="1:11" x14ac:dyDescent="0.25">
      <c r="A4701" s="138" t="s">
        <v>1784</v>
      </c>
      <c r="B4701" s="138" t="s">
        <v>1785</v>
      </c>
      <c r="C4701" s="138" t="s">
        <v>196</v>
      </c>
      <c r="D4701" s="138" t="s">
        <v>1789</v>
      </c>
      <c r="E4701" s="138" t="s">
        <v>1354</v>
      </c>
      <c r="F4701" s="138"/>
      <c r="G4701" s="138" t="s">
        <v>345</v>
      </c>
      <c r="H4701" s="138"/>
      <c r="I4701" s="138" t="s">
        <v>195</v>
      </c>
      <c r="J4701" s="138">
        <v>2030</v>
      </c>
      <c r="K4701" s="139">
        <v>0.22</v>
      </c>
    </row>
    <row r="4702" spans="1:11" x14ac:dyDescent="0.25">
      <c r="A4702" s="138" t="s">
        <v>1784</v>
      </c>
      <c r="B4702" s="138" t="s">
        <v>1785</v>
      </c>
      <c r="C4702" s="138" t="s">
        <v>196</v>
      </c>
      <c r="D4702" s="138" t="s">
        <v>1789</v>
      </c>
      <c r="E4702" s="138" t="s">
        <v>1354</v>
      </c>
      <c r="F4702" s="138"/>
      <c r="G4702" s="138" t="s">
        <v>345</v>
      </c>
      <c r="H4702" s="138"/>
      <c r="I4702" s="138" t="s">
        <v>195</v>
      </c>
      <c r="J4702" s="138">
        <v>2040</v>
      </c>
      <c r="K4702" s="139">
        <v>0.22</v>
      </c>
    </row>
    <row r="4703" spans="1:11" x14ac:dyDescent="0.25">
      <c r="A4703" s="138" t="s">
        <v>1784</v>
      </c>
      <c r="B4703" s="138" t="s">
        <v>1785</v>
      </c>
      <c r="C4703" s="138" t="s">
        <v>196</v>
      </c>
      <c r="D4703" s="138" t="s">
        <v>1789</v>
      </c>
      <c r="E4703" s="138" t="s">
        <v>1354</v>
      </c>
      <c r="F4703" s="138"/>
      <c r="G4703" s="138" t="s">
        <v>345</v>
      </c>
      <c r="H4703" s="138"/>
      <c r="I4703" s="138" t="s">
        <v>195</v>
      </c>
      <c r="J4703" s="138">
        <v>2050</v>
      </c>
      <c r="K4703" s="139">
        <v>0.22</v>
      </c>
    </row>
    <row r="4704" spans="1:11" x14ac:dyDescent="0.25">
      <c r="A4704" s="138" t="s">
        <v>1784</v>
      </c>
      <c r="B4704" s="138" t="s">
        <v>1785</v>
      </c>
      <c r="C4704" s="138" t="s">
        <v>196</v>
      </c>
      <c r="D4704" s="138" t="s">
        <v>216</v>
      </c>
      <c r="E4704" s="138" t="s">
        <v>203</v>
      </c>
      <c r="F4704" s="138"/>
      <c r="G4704" s="138" t="s">
        <v>372</v>
      </c>
      <c r="H4704" s="138"/>
      <c r="I4704" s="138" t="s">
        <v>195</v>
      </c>
      <c r="J4704" s="138">
        <v>2025</v>
      </c>
      <c r="K4704" s="139">
        <v>25</v>
      </c>
    </row>
    <row r="4705" spans="1:11" x14ac:dyDescent="0.25">
      <c r="A4705" s="138" t="s">
        <v>1784</v>
      </c>
      <c r="B4705" s="138" t="s">
        <v>1785</v>
      </c>
      <c r="C4705" s="138" t="s">
        <v>196</v>
      </c>
      <c r="D4705" s="138" t="s">
        <v>216</v>
      </c>
      <c r="E4705" s="138" t="s">
        <v>203</v>
      </c>
      <c r="F4705" s="138"/>
      <c r="G4705" s="138" t="s">
        <v>372</v>
      </c>
      <c r="H4705" s="138"/>
      <c r="I4705" s="138" t="s">
        <v>195</v>
      </c>
      <c r="J4705" s="138">
        <v>2030</v>
      </c>
      <c r="K4705" s="139">
        <v>25</v>
      </c>
    </row>
    <row r="4706" spans="1:11" x14ac:dyDescent="0.25">
      <c r="A4706" s="138" t="s">
        <v>1784</v>
      </c>
      <c r="B4706" s="138" t="s">
        <v>1785</v>
      </c>
      <c r="C4706" s="138" t="s">
        <v>196</v>
      </c>
      <c r="D4706" s="138" t="s">
        <v>216</v>
      </c>
      <c r="E4706" s="138" t="s">
        <v>203</v>
      </c>
      <c r="F4706" s="138"/>
      <c r="G4706" s="138" t="s">
        <v>372</v>
      </c>
      <c r="H4706" s="138"/>
      <c r="I4706" s="138" t="s">
        <v>195</v>
      </c>
      <c r="J4706" s="138">
        <v>2040</v>
      </c>
      <c r="K4706" s="139">
        <v>25</v>
      </c>
    </row>
    <row r="4707" spans="1:11" x14ac:dyDescent="0.25">
      <c r="A4707" s="138" t="s">
        <v>1784</v>
      </c>
      <c r="B4707" s="138" t="s">
        <v>1785</v>
      </c>
      <c r="C4707" s="138" t="s">
        <v>196</v>
      </c>
      <c r="D4707" s="138" t="s">
        <v>216</v>
      </c>
      <c r="E4707" s="138" t="s">
        <v>203</v>
      </c>
      <c r="F4707" s="138"/>
      <c r="G4707" s="138" t="s">
        <v>372</v>
      </c>
      <c r="H4707" s="138"/>
      <c r="I4707" s="138" t="s">
        <v>195</v>
      </c>
      <c r="J4707" s="138">
        <v>2050</v>
      </c>
      <c r="K4707" s="139">
        <v>25</v>
      </c>
    </row>
    <row r="4708" spans="1:11" x14ac:dyDescent="0.25">
      <c r="A4708" s="138" t="s">
        <v>1784</v>
      </c>
      <c r="B4708" s="138" t="s">
        <v>1785</v>
      </c>
      <c r="C4708" s="138" t="s">
        <v>196</v>
      </c>
      <c r="D4708" s="138" t="s">
        <v>1790</v>
      </c>
      <c r="E4708" s="138" t="s">
        <v>1222</v>
      </c>
      <c r="F4708" s="138"/>
      <c r="G4708" s="138" t="s">
        <v>1495</v>
      </c>
      <c r="H4708" s="138"/>
      <c r="I4708" s="138" t="s">
        <v>990</v>
      </c>
      <c r="J4708" s="138">
        <v>2025</v>
      </c>
      <c r="K4708" s="139">
        <v>0.5</v>
      </c>
    </row>
    <row r="4709" spans="1:11" x14ac:dyDescent="0.25">
      <c r="A4709" s="138" t="s">
        <v>1784</v>
      </c>
      <c r="B4709" s="138" t="s">
        <v>1785</v>
      </c>
      <c r="C4709" s="138" t="s">
        <v>196</v>
      </c>
      <c r="D4709" s="138" t="s">
        <v>1790</v>
      </c>
      <c r="E4709" s="138" t="s">
        <v>1222</v>
      </c>
      <c r="F4709" s="138"/>
      <c r="G4709" s="138" t="s">
        <v>1495</v>
      </c>
      <c r="H4709" s="138"/>
      <c r="I4709" s="138" t="s">
        <v>990</v>
      </c>
      <c r="J4709" s="138">
        <v>2050</v>
      </c>
      <c r="K4709" s="139">
        <v>0.5</v>
      </c>
    </row>
    <row r="4710" spans="1:11" x14ac:dyDescent="0.25">
      <c r="A4710" s="138" t="s">
        <v>1784</v>
      </c>
      <c r="B4710" s="138" t="s">
        <v>1785</v>
      </c>
      <c r="C4710" s="138" t="s">
        <v>196</v>
      </c>
      <c r="D4710" s="138" t="s">
        <v>1790</v>
      </c>
      <c r="E4710" s="138" t="s">
        <v>1222</v>
      </c>
      <c r="F4710" s="138"/>
      <c r="G4710" s="138" t="s">
        <v>1495</v>
      </c>
      <c r="H4710" s="138"/>
      <c r="I4710" s="138" t="s">
        <v>991</v>
      </c>
      <c r="J4710" s="138">
        <v>2025</v>
      </c>
      <c r="K4710" s="139">
        <v>1.5</v>
      </c>
    </row>
    <row r="4711" spans="1:11" x14ac:dyDescent="0.25">
      <c r="A4711" s="138" t="s">
        <v>1784</v>
      </c>
      <c r="B4711" s="138" t="s">
        <v>1785</v>
      </c>
      <c r="C4711" s="138" t="s">
        <v>196</v>
      </c>
      <c r="D4711" s="138" t="s">
        <v>1790</v>
      </c>
      <c r="E4711" s="138" t="s">
        <v>1222</v>
      </c>
      <c r="F4711" s="138"/>
      <c r="G4711" s="138" t="s">
        <v>1495</v>
      </c>
      <c r="H4711" s="138"/>
      <c r="I4711" s="138" t="s">
        <v>991</v>
      </c>
      <c r="J4711" s="138">
        <v>2050</v>
      </c>
      <c r="K4711" s="139">
        <v>1.75</v>
      </c>
    </row>
    <row r="4712" spans="1:11" x14ac:dyDescent="0.25">
      <c r="A4712" s="138" t="s">
        <v>1784</v>
      </c>
      <c r="B4712" s="138" t="s">
        <v>1785</v>
      </c>
      <c r="C4712" s="138" t="s">
        <v>196</v>
      </c>
      <c r="D4712" s="138" t="s">
        <v>1790</v>
      </c>
      <c r="E4712" s="138" t="s">
        <v>1222</v>
      </c>
      <c r="F4712" s="138"/>
      <c r="G4712" s="138" t="s">
        <v>1495</v>
      </c>
      <c r="H4712" s="138"/>
      <c r="I4712" s="138" t="s">
        <v>195</v>
      </c>
      <c r="J4712" s="138">
        <v>2025</v>
      </c>
      <c r="K4712" s="139">
        <v>20</v>
      </c>
    </row>
    <row r="4713" spans="1:11" x14ac:dyDescent="0.25">
      <c r="A4713" s="138" t="s">
        <v>1784</v>
      </c>
      <c r="B4713" s="138" t="s">
        <v>1785</v>
      </c>
      <c r="C4713" s="138" t="s">
        <v>196</v>
      </c>
      <c r="D4713" s="138" t="s">
        <v>1790</v>
      </c>
      <c r="E4713" s="138" t="s">
        <v>1222</v>
      </c>
      <c r="F4713" s="138"/>
      <c r="G4713" s="138" t="s">
        <v>1495</v>
      </c>
      <c r="H4713" s="138"/>
      <c r="I4713" s="138" t="s">
        <v>195</v>
      </c>
      <c r="J4713" s="138">
        <v>2030</v>
      </c>
      <c r="K4713" s="139">
        <v>25</v>
      </c>
    </row>
    <row r="4714" spans="1:11" x14ac:dyDescent="0.25">
      <c r="A4714" s="138" t="s">
        <v>1784</v>
      </c>
      <c r="B4714" s="138" t="s">
        <v>1785</v>
      </c>
      <c r="C4714" s="138" t="s">
        <v>196</v>
      </c>
      <c r="D4714" s="138" t="s">
        <v>1790</v>
      </c>
      <c r="E4714" s="138" t="s">
        <v>1222</v>
      </c>
      <c r="F4714" s="138"/>
      <c r="G4714" s="138" t="s">
        <v>1495</v>
      </c>
      <c r="H4714" s="138"/>
      <c r="I4714" s="138" t="s">
        <v>195</v>
      </c>
      <c r="J4714" s="138">
        <v>2040</v>
      </c>
      <c r="K4714" s="139">
        <v>35</v>
      </c>
    </row>
    <row r="4715" spans="1:11" x14ac:dyDescent="0.25">
      <c r="A4715" s="138" t="s">
        <v>1784</v>
      </c>
      <c r="B4715" s="138" t="s">
        <v>1785</v>
      </c>
      <c r="C4715" s="138" t="s">
        <v>196</v>
      </c>
      <c r="D4715" s="138" t="s">
        <v>1790</v>
      </c>
      <c r="E4715" s="138" t="s">
        <v>1222</v>
      </c>
      <c r="F4715" s="138"/>
      <c r="G4715" s="138" t="s">
        <v>1495</v>
      </c>
      <c r="H4715" s="138"/>
      <c r="I4715" s="138" t="s">
        <v>195</v>
      </c>
      <c r="J4715" s="138">
        <v>2050</v>
      </c>
      <c r="K4715" s="139">
        <v>45</v>
      </c>
    </row>
    <row r="4716" spans="1:11" x14ac:dyDescent="0.25">
      <c r="A4716" s="138" t="s">
        <v>1784</v>
      </c>
      <c r="B4716" s="138" t="s">
        <v>1785</v>
      </c>
      <c r="C4716" s="138" t="s">
        <v>196</v>
      </c>
      <c r="D4716" s="138" t="s">
        <v>1791</v>
      </c>
      <c r="E4716" s="138" t="s">
        <v>1222</v>
      </c>
      <c r="F4716" s="138"/>
      <c r="G4716" s="138" t="s">
        <v>1361</v>
      </c>
      <c r="H4716" s="138"/>
      <c r="I4716" s="138" t="s">
        <v>990</v>
      </c>
      <c r="J4716" s="138">
        <v>2025</v>
      </c>
      <c r="K4716" s="139">
        <v>0.5</v>
      </c>
    </row>
    <row r="4717" spans="1:11" x14ac:dyDescent="0.25">
      <c r="A4717" s="138" t="s">
        <v>1784</v>
      </c>
      <c r="B4717" s="138" t="s">
        <v>1785</v>
      </c>
      <c r="C4717" s="138" t="s">
        <v>196</v>
      </c>
      <c r="D4717" s="138" t="s">
        <v>1791</v>
      </c>
      <c r="E4717" s="138" t="s">
        <v>1222</v>
      </c>
      <c r="F4717" s="138"/>
      <c r="G4717" s="138" t="s">
        <v>1361</v>
      </c>
      <c r="H4717" s="138"/>
      <c r="I4717" s="138" t="s">
        <v>990</v>
      </c>
      <c r="J4717" s="138">
        <v>2050</v>
      </c>
      <c r="K4717" s="139">
        <v>0.5</v>
      </c>
    </row>
    <row r="4718" spans="1:11" x14ac:dyDescent="0.25">
      <c r="A4718" s="138" t="s">
        <v>1784</v>
      </c>
      <c r="B4718" s="138" t="s">
        <v>1785</v>
      </c>
      <c r="C4718" s="138" t="s">
        <v>196</v>
      </c>
      <c r="D4718" s="138" t="s">
        <v>1791</v>
      </c>
      <c r="E4718" s="138" t="s">
        <v>1222</v>
      </c>
      <c r="F4718" s="138"/>
      <c r="G4718" s="138" t="s">
        <v>1361</v>
      </c>
      <c r="H4718" s="138"/>
      <c r="I4718" s="138" t="s">
        <v>991</v>
      </c>
      <c r="J4718" s="138">
        <v>2025</v>
      </c>
      <c r="K4718" s="139">
        <v>1.5</v>
      </c>
    </row>
    <row r="4719" spans="1:11" x14ac:dyDescent="0.25">
      <c r="A4719" s="138" t="s">
        <v>1784</v>
      </c>
      <c r="B4719" s="138" t="s">
        <v>1785</v>
      </c>
      <c r="C4719" s="138" t="s">
        <v>196</v>
      </c>
      <c r="D4719" s="138" t="s">
        <v>1791</v>
      </c>
      <c r="E4719" s="138" t="s">
        <v>1222</v>
      </c>
      <c r="F4719" s="138"/>
      <c r="G4719" s="138" t="s">
        <v>1361</v>
      </c>
      <c r="H4719" s="138"/>
      <c r="I4719" s="138" t="s">
        <v>991</v>
      </c>
      <c r="J4719" s="138">
        <v>2050</v>
      </c>
      <c r="K4719" s="139">
        <v>1.75</v>
      </c>
    </row>
    <row r="4720" spans="1:11" x14ac:dyDescent="0.25">
      <c r="A4720" s="138" t="s">
        <v>1784</v>
      </c>
      <c r="B4720" s="138" t="s">
        <v>1785</v>
      </c>
      <c r="C4720" s="138" t="s">
        <v>196</v>
      </c>
      <c r="D4720" s="138" t="s">
        <v>1791</v>
      </c>
      <c r="E4720" s="138" t="s">
        <v>1222</v>
      </c>
      <c r="F4720" s="138"/>
      <c r="G4720" s="138" t="s">
        <v>1361</v>
      </c>
      <c r="H4720" s="138"/>
      <c r="I4720" s="138" t="s">
        <v>195</v>
      </c>
      <c r="J4720" s="138">
        <v>2025</v>
      </c>
      <c r="K4720" s="139">
        <v>16.600000000000001</v>
      </c>
    </row>
    <row r="4721" spans="1:11" x14ac:dyDescent="0.25">
      <c r="A4721" s="138" t="s">
        <v>1784</v>
      </c>
      <c r="B4721" s="138" t="s">
        <v>1785</v>
      </c>
      <c r="C4721" s="138" t="s">
        <v>196</v>
      </c>
      <c r="D4721" s="138" t="s">
        <v>1791</v>
      </c>
      <c r="E4721" s="138" t="s">
        <v>1222</v>
      </c>
      <c r="F4721" s="138"/>
      <c r="G4721" s="138" t="s">
        <v>1361</v>
      </c>
      <c r="H4721" s="138"/>
      <c r="I4721" s="138" t="s">
        <v>195</v>
      </c>
      <c r="J4721" s="138">
        <v>2030</v>
      </c>
      <c r="K4721" s="139">
        <v>20.9</v>
      </c>
    </row>
    <row r="4722" spans="1:11" x14ac:dyDescent="0.25">
      <c r="A4722" s="138" t="s">
        <v>1784</v>
      </c>
      <c r="B4722" s="138" t="s">
        <v>1785</v>
      </c>
      <c r="C4722" s="138" t="s">
        <v>196</v>
      </c>
      <c r="D4722" s="138" t="s">
        <v>1791</v>
      </c>
      <c r="E4722" s="138" t="s">
        <v>1222</v>
      </c>
      <c r="F4722" s="138"/>
      <c r="G4722" s="138" t="s">
        <v>1361</v>
      </c>
      <c r="H4722" s="138"/>
      <c r="I4722" s="138" t="s">
        <v>195</v>
      </c>
      <c r="J4722" s="138">
        <v>2040</v>
      </c>
      <c r="K4722" s="139">
        <v>29.4</v>
      </c>
    </row>
    <row r="4723" spans="1:11" x14ac:dyDescent="0.25">
      <c r="A4723" s="138" t="s">
        <v>1784</v>
      </c>
      <c r="B4723" s="138" t="s">
        <v>1785</v>
      </c>
      <c r="C4723" s="138" t="s">
        <v>196</v>
      </c>
      <c r="D4723" s="138" t="s">
        <v>1791</v>
      </c>
      <c r="E4723" s="138" t="s">
        <v>1222</v>
      </c>
      <c r="F4723" s="138"/>
      <c r="G4723" s="138" t="s">
        <v>1361</v>
      </c>
      <c r="H4723" s="138"/>
      <c r="I4723" s="138" t="s">
        <v>195</v>
      </c>
      <c r="J4723" s="138">
        <v>2050</v>
      </c>
      <c r="K4723" s="139">
        <v>37.9</v>
      </c>
    </row>
    <row r="4724" spans="1:11" x14ac:dyDescent="0.25">
      <c r="A4724" s="138" t="s">
        <v>1784</v>
      </c>
      <c r="B4724" s="138" t="s">
        <v>1785</v>
      </c>
      <c r="C4724" s="138" t="s">
        <v>234</v>
      </c>
      <c r="D4724" s="138" t="s">
        <v>1365</v>
      </c>
      <c r="E4724" s="138" t="s">
        <v>1206</v>
      </c>
      <c r="F4724" s="138"/>
      <c r="G4724" s="138" t="s">
        <v>381</v>
      </c>
      <c r="H4724" s="138"/>
      <c r="I4724" s="138" t="s">
        <v>195</v>
      </c>
      <c r="J4724" s="138">
        <v>2025</v>
      </c>
      <c r="K4724" s="139">
        <v>75</v>
      </c>
    </row>
    <row r="4725" spans="1:11" x14ac:dyDescent="0.25">
      <c r="A4725" s="138" t="s">
        <v>1784</v>
      </c>
      <c r="B4725" s="138" t="s">
        <v>1785</v>
      </c>
      <c r="C4725" s="138" t="s">
        <v>234</v>
      </c>
      <c r="D4725" s="138" t="s">
        <v>1365</v>
      </c>
      <c r="E4725" s="138" t="s">
        <v>1206</v>
      </c>
      <c r="F4725" s="138"/>
      <c r="G4725" s="138" t="s">
        <v>381</v>
      </c>
      <c r="H4725" s="138"/>
      <c r="I4725" s="138" t="s">
        <v>195</v>
      </c>
      <c r="J4725" s="138">
        <v>2030</v>
      </c>
      <c r="K4725" s="139">
        <v>75</v>
      </c>
    </row>
    <row r="4726" spans="1:11" x14ac:dyDescent="0.25">
      <c r="A4726" s="138" t="s">
        <v>1784</v>
      </c>
      <c r="B4726" s="138" t="s">
        <v>1785</v>
      </c>
      <c r="C4726" s="138" t="s">
        <v>234</v>
      </c>
      <c r="D4726" s="138" t="s">
        <v>1365</v>
      </c>
      <c r="E4726" s="138" t="s">
        <v>1206</v>
      </c>
      <c r="F4726" s="138"/>
      <c r="G4726" s="138" t="s">
        <v>381</v>
      </c>
      <c r="H4726" s="138"/>
      <c r="I4726" s="138" t="s">
        <v>195</v>
      </c>
      <c r="J4726" s="138">
        <v>2040</v>
      </c>
      <c r="K4726" s="139">
        <v>75</v>
      </c>
    </row>
    <row r="4727" spans="1:11" x14ac:dyDescent="0.25">
      <c r="A4727" s="138" t="s">
        <v>1784</v>
      </c>
      <c r="B4727" s="138" t="s">
        <v>1785</v>
      </c>
      <c r="C4727" s="138" t="s">
        <v>234</v>
      </c>
      <c r="D4727" s="138" t="s">
        <v>1365</v>
      </c>
      <c r="E4727" s="138" t="s">
        <v>1206</v>
      </c>
      <c r="F4727" s="138"/>
      <c r="G4727" s="138" t="s">
        <v>381</v>
      </c>
      <c r="H4727" s="138"/>
      <c r="I4727" s="138" t="s">
        <v>195</v>
      </c>
      <c r="J4727" s="138">
        <v>2050</v>
      </c>
      <c r="K4727" s="139">
        <v>75</v>
      </c>
    </row>
    <row r="4728" spans="1:11" x14ac:dyDescent="0.25">
      <c r="A4728" s="138" t="s">
        <v>1784</v>
      </c>
      <c r="B4728" s="138" t="s">
        <v>1785</v>
      </c>
      <c r="C4728" s="138" t="s">
        <v>234</v>
      </c>
      <c r="D4728" s="138" t="s">
        <v>1366</v>
      </c>
      <c r="E4728" s="138" t="s">
        <v>1206</v>
      </c>
      <c r="F4728" s="138"/>
      <c r="G4728" s="138"/>
      <c r="H4728" s="138"/>
      <c r="I4728" s="138" t="s">
        <v>195</v>
      </c>
      <c r="J4728" s="138">
        <v>2025</v>
      </c>
      <c r="K4728" s="139">
        <v>25</v>
      </c>
    </row>
    <row r="4729" spans="1:11" x14ac:dyDescent="0.25">
      <c r="A4729" s="138" t="s">
        <v>1784</v>
      </c>
      <c r="B4729" s="138" t="s">
        <v>1785</v>
      </c>
      <c r="C4729" s="138" t="s">
        <v>234</v>
      </c>
      <c r="D4729" s="138" t="s">
        <v>1366</v>
      </c>
      <c r="E4729" s="138" t="s">
        <v>1206</v>
      </c>
      <c r="F4729" s="138"/>
      <c r="G4729" s="138"/>
      <c r="H4729" s="138"/>
      <c r="I4729" s="138" t="s">
        <v>195</v>
      </c>
      <c r="J4729" s="138">
        <v>2030</v>
      </c>
      <c r="K4729" s="139">
        <v>25</v>
      </c>
    </row>
    <row r="4730" spans="1:11" x14ac:dyDescent="0.25">
      <c r="A4730" s="138" t="s">
        <v>1784</v>
      </c>
      <c r="B4730" s="138" t="s">
        <v>1785</v>
      </c>
      <c r="C4730" s="138" t="s">
        <v>234</v>
      </c>
      <c r="D4730" s="138" t="s">
        <v>1366</v>
      </c>
      <c r="E4730" s="138" t="s">
        <v>1206</v>
      </c>
      <c r="F4730" s="138"/>
      <c r="G4730" s="138"/>
      <c r="H4730" s="138"/>
      <c r="I4730" s="138" t="s">
        <v>195</v>
      </c>
      <c r="J4730" s="138">
        <v>2040</v>
      </c>
      <c r="K4730" s="139">
        <v>25</v>
      </c>
    </row>
    <row r="4731" spans="1:11" x14ac:dyDescent="0.25">
      <c r="A4731" s="138" t="s">
        <v>1784</v>
      </c>
      <c r="B4731" s="138" t="s">
        <v>1785</v>
      </c>
      <c r="C4731" s="138" t="s">
        <v>234</v>
      </c>
      <c r="D4731" s="138" t="s">
        <v>1366</v>
      </c>
      <c r="E4731" s="138" t="s">
        <v>1206</v>
      </c>
      <c r="F4731" s="138"/>
      <c r="G4731" s="138"/>
      <c r="H4731" s="138"/>
      <c r="I4731" s="138" t="s">
        <v>195</v>
      </c>
      <c r="J4731" s="138">
        <v>2050</v>
      </c>
      <c r="K4731" s="139">
        <v>25</v>
      </c>
    </row>
    <row r="4732" spans="1:11" x14ac:dyDescent="0.25">
      <c r="A4732" s="138" t="s">
        <v>1784</v>
      </c>
      <c r="B4732" s="138" t="s">
        <v>1785</v>
      </c>
      <c r="C4732" s="138" t="s">
        <v>234</v>
      </c>
      <c r="D4732" s="138" t="s">
        <v>1792</v>
      </c>
      <c r="E4732" s="138" t="s">
        <v>1370</v>
      </c>
      <c r="F4732" s="138"/>
      <c r="G4732" s="138" t="s">
        <v>428</v>
      </c>
      <c r="H4732" s="138"/>
      <c r="I4732" s="138" t="s">
        <v>990</v>
      </c>
      <c r="J4732" s="138">
        <v>2025</v>
      </c>
      <c r="K4732" s="139">
        <v>0.6</v>
      </c>
    </row>
    <row r="4733" spans="1:11" x14ac:dyDescent="0.25">
      <c r="A4733" s="138" t="s">
        <v>1784</v>
      </c>
      <c r="B4733" s="138" t="s">
        <v>1785</v>
      </c>
      <c r="C4733" s="138" t="s">
        <v>234</v>
      </c>
      <c r="D4733" s="138" t="s">
        <v>1792</v>
      </c>
      <c r="E4733" s="138" t="s">
        <v>1370</v>
      </c>
      <c r="F4733" s="138"/>
      <c r="G4733" s="138" t="s">
        <v>428</v>
      </c>
      <c r="H4733" s="138"/>
      <c r="I4733" s="138" t="s">
        <v>990</v>
      </c>
      <c r="J4733" s="138">
        <v>2050</v>
      </c>
      <c r="K4733" s="139">
        <v>0.5</v>
      </c>
    </row>
    <row r="4734" spans="1:11" x14ac:dyDescent="0.25">
      <c r="A4734" s="138" t="s">
        <v>1784</v>
      </c>
      <c r="B4734" s="138" t="s">
        <v>1785</v>
      </c>
      <c r="C4734" s="138" t="s">
        <v>234</v>
      </c>
      <c r="D4734" s="138" t="s">
        <v>1792</v>
      </c>
      <c r="E4734" s="138" t="s">
        <v>1370</v>
      </c>
      <c r="F4734" s="138"/>
      <c r="G4734" s="138" t="s">
        <v>428</v>
      </c>
      <c r="H4734" s="138"/>
      <c r="I4734" s="138" t="s">
        <v>991</v>
      </c>
      <c r="J4734" s="138">
        <v>2025</v>
      </c>
      <c r="K4734" s="139">
        <v>1.4</v>
      </c>
    </row>
    <row r="4735" spans="1:11" x14ac:dyDescent="0.25">
      <c r="A4735" s="138" t="s">
        <v>1784</v>
      </c>
      <c r="B4735" s="138" t="s">
        <v>1785</v>
      </c>
      <c r="C4735" s="138" t="s">
        <v>234</v>
      </c>
      <c r="D4735" s="138" t="s">
        <v>1792</v>
      </c>
      <c r="E4735" s="138" t="s">
        <v>1370</v>
      </c>
      <c r="F4735" s="138"/>
      <c r="G4735" s="138" t="s">
        <v>428</v>
      </c>
      <c r="H4735" s="138"/>
      <c r="I4735" s="138" t="s">
        <v>991</v>
      </c>
      <c r="J4735" s="138">
        <v>2050</v>
      </c>
      <c r="K4735" s="139">
        <v>1.5</v>
      </c>
    </row>
    <row r="4736" spans="1:11" x14ac:dyDescent="0.25">
      <c r="A4736" s="138" t="s">
        <v>1784</v>
      </c>
      <c r="B4736" s="138" t="s">
        <v>1785</v>
      </c>
      <c r="C4736" s="138" t="s">
        <v>234</v>
      </c>
      <c r="D4736" s="138" t="s">
        <v>1792</v>
      </c>
      <c r="E4736" s="138" t="s">
        <v>1370</v>
      </c>
      <c r="F4736" s="138"/>
      <c r="G4736" s="138" t="s">
        <v>428</v>
      </c>
      <c r="H4736" s="138"/>
      <c r="I4736" s="138" t="s">
        <v>195</v>
      </c>
      <c r="J4736" s="138">
        <v>2025</v>
      </c>
      <c r="K4736" s="139">
        <v>4.4999999999999998E-2</v>
      </c>
    </row>
    <row r="4737" spans="1:11" x14ac:dyDescent="0.25">
      <c r="A4737" s="138" t="s">
        <v>1784</v>
      </c>
      <c r="B4737" s="138" t="s">
        <v>1785</v>
      </c>
      <c r="C4737" s="138" t="s">
        <v>234</v>
      </c>
      <c r="D4737" s="138" t="s">
        <v>1792</v>
      </c>
      <c r="E4737" s="138" t="s">
        <v>1370</v>
      </c>
      <c r="F4737" s="138"/>
      <c r="G4737" s="138" t="s">
        <v>428</v>
      </c>
      <c r="H4737" s="138"/>
      <c r="I4737" s="138" t="s">
        <v>195</v>
      </c>
      <c r="J4737" s="138">
        <v>2030</v>
      </c>
      <c r="K4737" s="139">
        <v>4.1000000000000002E-2</v>
      </c>
    </row>
    <row r="4738" spans="1:11" x14ac:dyDescent="0.25">
      <c r="A4738" s="138" t="s">
        <v>1784</v>
      </c>
      <c r="B4738" s="138" t="s">
        <v>1785</v>
      </c>
      <c r="C4738" s="138" t="s">
        <v>234</v>
      </c>
      <c r="D4738" s="138" t="s">
        <v>1792</v>
      </c>
      <c r="E4738" s="138" t="s">
        <v>1370</v>
      </c>
      <c r="F4738" s="138"/>
      <c r="G4738" s="138" t="s">
        <v>428</v>
      </c>
      <c r="H4738" s="138"/>
      <c r="I4738" s="138" t="s">
        <v>195</v>
      </c>
      <c r="J4738" s="138">
        <v>2040</v>
      </c>
      <c r="K4738" s="139">
        <v>3.6999999999999998E-2</v>
      </c>
    </row>
    <row r="4739" spans="1:11" x14ac:dyDescent="0.25">
      <c r="A4739" s="138" t="s">
        <v>1784</v>
      </c>
      <c r="B4739" s="138" t="s">
        <v>1785</v>
      </c>
      <c r="C4739" s="138" t="s">
        <v>234</v>
      </c>
      <c r="D4739" s="138" t="s">
        <v>1792</v>
      </c>
      <c r="E4739" s="138" t="s">
        <v>1370</v>
      </c>
      <c r="F4739" s="138"/>
      <c r="G4739" s="138" t="s">
        <v>428</v>
      </c>
      <c r="H4739" s="138"/>
      <c r="I4739" s="138" t="s">
        <v>195</v>
      </c>
      <c r="J4739" s="138">
        <v>2050</v>
      </c>
      <c r="K4739" s="139">
        <v>3.4000000000000002E-2</v>
      </c>
    </row>
    <row r="4740" spans="1:11" x14ac:dyDescent="0.25">
      <c r="A4740" s="138" t="s">
        <v>1784</v>
      </c>
      <c r="B4740" s="138" t="s">
        <v>1785</v>
      </c>
      <c r="C4740" s="138" t="s">
        <v>234</v>
      </c>
      <c r="D4740" s="138" t="s">
        <v>1793</v>
      </c>
      <c r="E4740" s="138" t="s">
        <v>1538</v>
      </c>
      <c r="F4740" s="138"/>
      <c r="G4740" s="138" t="s">
        <v>1794</v>
      </c>
      <c r="H4740" s="138">
        <v>1</v>
      </c>
      <c r="I4740" s="138" t="s">
        <v>990</v>
      </c>
      <c r="J4740" s="138">
        <v>2025</v>
      </c>
      <c r="K4740" s="139">
        <v>0.6</v>
      </c>
    </row>
    <row r="4741" spans="1:11" x14ac:dyDescent="0.25">
      <c r="A4741" s="138" t="s">
        <v>1784</v>
      </c>
      <c r="B4741" s="138" t="s">
        <v>1785</v>
      </c>
      <c r="C4741" s="138" t="s">
        <v>234</v>
      </c>
      <c r="D4741" s="138" t="s">
        <v>1793</v>
      </c>
      <c r="E4741" s="138" t="s">
        <v>1538</v>
      </c>
      <c r="F4741" s="138"/>
      <c r="G4741" s="138" t="s">
        <v>1794</v>
      </c>
      <c r="H4741" s="138">
        <v>1</v>
      </c>
      <c r="I4741" s="138" t="s">
        <v>990</v>
      </c>
      <c r="J4741" s="138">
        <v>2050</v>
      </c>
      <c r="K4741" s="139">
        <v>0.5</v>
      </c>
    </row>
    <row r="4742" spans="1:11" x14ac:dyDescent="0.25">
      <c r="A4742" s="138" t="s">
        <v>1784</v>
      </c>
      <c r="B4742" s="138" t="s">
        <v>1785</v>
      </c>
      <c r="C4742" s="138" t="s">
        <v>234</v>
      </c>
      <c r="D4742" s="138" t="s">
        <v>1793</v>
      </c>
      <c r="E4742" s="138" t="s">
        <v>1538</v>
      </c>
      <c r="F4742" s="138"/>
      <c r="G4742" s="138" t="s">
        <v>1794</v>
      </c>
      <c r="H4742" s="138">
        <v>1</v>
      </c>
      <c r="I4742" s="138" t="s">
        <v>991</v>
      </c>
      <c r="J4742" s="138">
        <v>2025</v>
      </c>
      <c r="K4742" s="139">
        <v>1.4</v>
      </c>
    </row>
    <row r="4743" spans="1:11" x14ac:dyDescent="0.25">
      <c r="A4743" s="138" t="s">
        <v>1784</v>
      </c>
      <c r="B4743" s="138" t="s">
        <v>1785</v>
      </c>
      <c r="C4743" s="138" t="s">
        <v>234</v>
      </c>
      <c r="D4743" s="138" t="s">
        <v>1793</v>
      </c>
      <c r="E4743" s="138" t="s">
        <v>1538</v>
      </c>
      <c r="F4743" s="138"/>
      <c r="G4743" s="138" t="s">
        <v>1794</v>
      </c>
      <c r="H4743" s="138">
        <v>1</v>
      </c>
      <c r="I4743" s="138" t="s">
        <v>991</v>
      </c>
      <c r="J4743" s="138">
        <v>2050</v>
      </c>
      <c r="K4743" s="139">
        <v>1.5</v>
      </c>
    </row>
    <row r="4744" spans="1:11" x14ac:dyDescent="0.25">
      <c r="A4744" s="138" t="s">
        <v>1784</v>
      </c>
      <c r="B4744" s="138" t="s">
        <v>1785</v>
      </c>
      <c r="C4744" s="138" t="s">
        <v>234</v>
      </c>
      <c r="D4744" s="138" t="s">
        <v>1793</v>
      </c>
      <c r="E4744" s="138" t="s">
        <v>1538</v>
      </c>
      <c r="F4744" s="138"/>
      <c r="G4744" s="138" t="s">
        <v>1794</v>
      </c>
      <c r="H4744" s="138">
        <v>1</v>
      </c>
      <c r="I4744" s="138" t="s">
        <v>195</v>
      </c>
      <c r="J4744" s="138">
        <v>2025</v>
      </c>
      <c r="K4744" s="139">
        <v>1.3</v>
      </c>
    </row>
    <row r="4745" spans="1:11" x14ac:dyDescent="0.25">
      <c r="A4745" s="138" t="s">
        <v>1784</v>
      </c>
      <c r="B4745" s="138" t="s">
        <v>1785</v>
      </c>
      <c r="C4745" s="138" t="s">
        <v>234</v>
      </c>
      <c r="D4745" s="138" t="s">
        <v>1793</v>
      </c>
      <c r="E4745" s="138" t="s">
        <v>1538</v>
      </c>
      <c r="F4745" s="138"/>
      <c r="G4745" s="138" t="s">
        <v>1794</v>
      </c>
      <c r="H4745" s="138">
        <v>1</v>
      </c>
      <c r="I4745" s="138" t="s">
        <v>195</v>
      </c>
      <c r="J4745" s="138">
        <v>2030</v>
      </c>
      <c r="K4745" s="139">
        <v>1.2</v>
      </c>
    </row>
    <row r="4746" spans="1:11" x14ac:dyDescent="0.25">
      <c r="A4746" s="138" t="s">
        <v>1784</v>
      </c>
      <c r="B4746" s="138" t="s">
        <v>1785</v>
      </c>
      <c r="C4746" s="138" t="s">
        <v>234</v>
      </c>
      <c r="D4746" s="138" t="s">
        <v>1793</v>
      </c>
      <c r="E4746" s="138" t="s">
        <v>1538</v>
      </c>
      <c r="F4746" s="138"/>
      <c r="G4746" s="138" t="s">
        <v>1794</v>
      </c>
      <c r="H4746" s="138">
        <v>1</v>
      </c>
      <c r="I4746" s="138" t="s">
        <v>195</v>
      </c>
      <c r="J4746" s="138">
        <v>2040</v>
      </c>
      <c r="K4746" s="139">
        <v>1.1000000000000001</v>
      </c>
    </row>
    <row r="4747" spans="1:11" x14ac:dyDescent="0.25">
      <c r="A4747" s="138" t="s">
        <v>1784</v>
      </c>
      <c r="B4747" s="138" t="s">
        <v>1785</v>
      </c>
      <c r="C4747" s="138" t="s">
        <v>234</v>
      </c>
      <c r="D4747" s="138" t="s">
        <v>1793</v>
      </c>
      <c r="E4747" s="138" t="s">
        <v>1538</v>
      </c>
      <c r="F4747" s="138"/>
      <c r="G4747" s="138" t="s">
        <v>1794</v>
      </c>
      <c r="H4747" s="138">
        <v>1</v>
      </c>
      <c r="I4747" s="138" t="s">
        <v>195</v>
      </c>
      <c r="J4747" s="138">
        <v>2050</v>
      </c>
      <c r="K4747" s="139">
        <v>1</v>
      </c>
    </row>
    <row r="4748" spans="1:11" x14ac:dyDescent="0.25">
      <c r="A4748" s="138" t="s">
        <v>1784</v>
      </c>
      <c r="B4748" s="138" t="s">
        <v>1785</v>
      </c>
      <c r="C4748" s="138" t="s">
        <v>234</v>
      </c>
      <c r="D4748" s="138" t="s">
        <v>1795</v>
      </c>
      <c r="E4748" s="138" t="s">
        <v>1538</v>
      </c>
      <c r="F4748" s="138"/>
      <c r="G4748" s="138"/>
      <c r="H4748" s="138"/>
      <c r="I4748" s="138" t="s">
        <v>195</v>
      </c>
      <c r="J4748" s="138">
        <v>2025</v>
      </c>
      <c r="K4748" s="139">
        <v>0</v>
      </c>
    </row>
    <row r="4749" spans="1:11" x14ac:dyDescent="0.25">
      <c r="A4749" s="138" t="s">
        <v>1784</v>
      </c>
      <c r="B4749" s="138" t="s">
        <v>1785</v>
      </c>
      <c r="C4749" s="138" t="s">
        <v>234</v>
      </c>
      <c r="D4749" s="138" t="s">
        <v>1795</v>
      </c>
      <c r="E4749" s="138" t="s">
        <v>1538</v>
      </c>
      <c r="F4749" s="138"/>
      <c r="G4749" s="138"/>
      <c r="H4749" s="138"/>
      <c r="I4749" s="138" t="s">
        <v>195</v>
      </c>
      <c r="J4749" s="138">
        <v>2030</v>
      </c>
      <c r="K4749" s="139">
        <v>0</v>
      </c>
    </row>
    <row r="4750" spans="1:11" x14ac:dyDescent="0.25">
      <c r="A4750" s="138" t="s">
        <v>1784</v>
      </c>
      <c r="B4750" s="138" t="s">
        <v>1785</v>
      </c>
      <c r="C4750" s="138" t="s">
        <v>234</v>
      </c>
      <c r="D4750" s="138" t="s">
        <v>1795</v>
      </c>
      <c r="E4750" s="138" t="s">
        <v>1538</v>
      </c>
      <c r="F4750" s="138"/>
      <c r="G4750" s="138"/>
      <c r="H4750" s="138"/>
      <c r="I4750" s="138" t="s">
        <v>195</v>
      </c>
      <c r="J4750" s="138">
        <v>2040</v>
      </c>
      <c r="K4750" s="139">
        <v>0</v>
      </c>
    </row>
    <row r="4751" spans="1:11" x14ac:dyDescent="0.25">
      <c r="A4751" s="138" t="s">
        <v>1784</v>
      </c>
      <c r="B4751" s="138" t="s">
        <v>1785</v>
      </c>
      <c r="C4751" s="138" t="s">
        <v>234</v>
      </c>
      <c r="D4751" s="138" t="s">
        <v>1795</v>
      </c>
      <c r="E4751" s="138" t="s">
        <v>1538</v>
      </c>
      <c r="F4751" s="138"/>
      <c r="G4751" s="138"/>
      <c r="H4751" s="138"/>
      <c r="I4751" s="138" t="s">
        <v>195</v>
      </c>
      <c r="J4751" s="138">
        <v>2050</v>
      </c>
      <c r="K4751" s="139">
        <v>0</v>
      </c>
    </row>
    <row r="4752" spans="1:11" x14ac:dyDescent="0.25">
      <c r="A4752" s="138" t="s">
        <v>1784</v>
      </c>
      <c r="B4752" s="138" t="s">
        <v>1785</v>
      </c>
      <c r="C4752" s="138" t="s">
        <v>234</v>
      </c>
      <c r="D4752" s="138" t="s">
        <v>1796</v>
      </c>
      <c r="E4752" s="138" t="s">
        <v>1470</v>
      </c>
      <c r="F4752" s="138"/>
      <c r="G4752" s="138"/>
      <c r="H4752" s="138">
        <v>2</v>
      </c>
      <c r="I4752" s="138" t="s">
        <v>990</v>
      </c>
      <c r="J4752" s="138">
        <v>2025</v>
      </c>
      <c r="K4752" s="139">
        <v>0.6</v>
      </c>
    </row>
    <row r="4753" spans="1:11" x14ac:dyDescent="0.25">
      <c r="A4753" s="138" t="s">
        <v>1784</v>
      </c>
      <c r="B4753" s="138" t="s">
        <v>1785</v>
      </c>
      <c r="C4753" s="138" t="s">
        <v>234</v>
      </c>
      <c r="D4753" s="138" t="s">
        <v>1796</v>
      </c>
      <c r="E4753" s="138" t="s">
        <v>1470</v>
      </c>
      <c r="F4753" s="138"/>
      <c r="G4753" s="138"/>
      <c r="H4753" s="138">
        <v>2</v>
      </c>
      <c r="I4753" s="138" t="s">
        <v>990</v>
      </c>
      <c r="J4753" s="138">
        <v>2050</v>
      </c>
      <c r="K4753" s="139">
        <v>0.5</v>
      </c>
    </row>
    <row r="4754" spans="1:11" x14ac:dyDescent="0.25">
      <c r="A4754" s="138" t="s">
        <v>1784</v>
      </c>
      <c r="B4754" s="138" t="s">
        <v>1785</v>
      </c>
      <c r="C4754" s="138" t="s">
        <v>234</v>
      </c>
      <c r="D4754" s="138" t="s">
        <v>1796</v>
      </c>
      <c r="E4754" s="138" t="s">
        <v>1470</v>
      </c>
      <c r="F4754" s="138"/>
      <c r="G4754" s="138"/>
      <c r="H4754" s="138">
        <v>2</v>
      </c>
      <c r="I4754" s="138" t="s">
        <v>991</v>
      </c>
      <c r="J4754" s="138">
        <v>2025</v>
      </c>
      <c r="K4754" s="139">
        <v>1.4</v>
      </c>
    </row>
    <row r="4755" spans="1:11" x14ac:dyDescent="0.25">
      <c r="A4755" s="138" t="s">
        <v>1784</v>
      </c>
      <c r="B4755" s="138" t="s">
        <v>1785</v>
      </c>
      <c r="C4755" s="138" t="s">
        <v>234</v>
      </c>
      <c r="D4755" s="138" t="s">
        <v>1796</v>
      </c>
      <c r="E4755" s="138" t="s">
        <v>1470</v>
      </c>
      <c r="F4755" s="138"/>
      <c r="G4755" s="138"/>
      <c r="H4755" s="138">
        <v>2</v>
      </c>
      <c r="I4755" s="138" t="s">
        <v>991</v>
      </c>
      <c r="J4755" s="138">
        <v>2050</v>
      </c>
      <c r="K4755" s="139">
        <v>1.5</v>
      </c>
    </row>
    <row r="4756" spans="1:11" x14ac:dyDescent="0.25">
      <c r="A4756" s="138" t="s">
        <v>1784</v>
      </c>
      <c r="B4756" s="138" t="s">
        <v>1785</v>
      </c>
      <c r="C4756" s="138" t="s">
        <v>234</v>
      </c>
      <c r="D4756" s="138" t="s">
        <v>1796</v>
      </c>
      <c r="E4756" s="138" t="s">
        <v>1470</v>
      </c>
      <c r="F4756" s="138"/>
      <c r="G4756" s="138"/>
      <c r="H4756" s="138">
        <v>2</v>
      </c>
      <c r="I4756" s="138" t="s">
        <v>195</v>
      </c>
      <c r="J4756" s="138">
        <v>2025</v>
      </c>
      <c r="K4756" s="139">
        <v>6.4</v>
      </c>
    </row>
    <row r="4757" spans="1:11" x14ac:dyDescent="0.25">
      <c r="A4757" s="138" t="s">
        <v>1784</v>
      </c>
      <c r="B4757" s="138" t="s">
        <v>1785</v>
      </c>
      <c r="C4757" s="138" t="s">
        <v>234</v>
      </c>
      <c r="D4757" s="138" t="s">
        <v>1796</v>
      </c>
      <c r="E4757" s="138" t="s">
        <v>1470</v>
      </c>
      <c r="F4757" s="138"/>
      <c r="G4757" s="138"/>
      <c r="H4757" s="138">
        <v>2</v>
      </c>
      <c r="I4757" s="138" t="s">
        <v>195</v>
      </c>
      <c r="J4757" s="138">
        <v>2030</v>
      </c>
      <c r="K4757" s="139">
        <v>6.4</v>
      </c>
    </row>
    <row r="4758" spans="1:11" x14ac:dyDescent="0.25">
      <c r="A4758" s="138" t="s">
        <v>1784</v>
      </c>
      <c r="B4758" s="138" t="s">
        <v>1785</v>
      </c>
      <c r="C4758" s="138" t="s">
        <v>234</v>
      </c>
      <c r="D4758" s="138" t="s">
        <v>1796</v>
      </c>
      <c r="E4758" s="138" t="s">
        <v>1470</v>
      </c>
      <c r="F4758" s="138"/>
      <c r="G4758" s="138"/>
      <c r="H4758" s="138">
        <v>2</v>
      </c>
      <c r="I4758" s="138" t="s">
        <v>195</v>
      </c>
      <c r="J4758" s="138">
        <v>2040</v>
      </c>
      <c r="K4758" s="139">
        <v>6.4</v>
      </c>
    </row>
    <row r="4759" spans="1:11" x14ac:dyDescent="0.25">
      <c r="A4759" s="138" t="s">
        <v>1784</v>
      </c>
      <c r="B4759" s="138" t="s">
        <v>1785</v>
      </c>
      <c r="C4759" s="138" t="s">
        <v>234</v>
      </c>
      <c r="D4759" s="138" t="s">
        <v>1796</v>
      </c>
      <c r="E4759" s="138" t="s">
        <v>1470</v>
      </c>
      <c r="F4759" s="138"/>
      <c r="G4759" s="138"/>
      <c r="H4759" s="138">
        <v>2</v>
      </c>
      <c r="I4759" s="138" t="s">
        <v>195</v>
      </c>
      <c r="J4759" s="138">
        <v>2050</v>
      </c>
      <c r="K4759" s="139">
        <v>6.4</v>
      </c>
    </row>
    <row r="4760" spans="1:11" x14ac:dyDescent="0.25">
      <c r="A4760" s="138" t="s">
        <v>1784</v>
      </c>
      <c r="B4760" s="138" t="s">
        <v>1785</v>
      </c>
      <c r="C4760" s="138" t="s">
        <v>1377</v>
      </c>
      <c r="D4760" s="138" t="s">
        <v>1797</v>
      </c>
      <c r="E4760" s="138" t="s">
        <v>1798</v>
      </c>
      <c r="F4760" s="138"/>
      <c r="G4760" s="138" t="s">
        <v>875</v>
      </c>
      <c r="H4760" s="138">
        <v>3</v>
      </c>
      <c r="I4760" s="138" t="s">
        <v>990</v>
      </c>
      <c r="J4760" s="138">
        <v>2025</v>
      </c>
      <c r="K4760" s="139">
        <v>0.8</v>
      </c>
    </row>
    <row r="4761" spans="1:11" x14ac:dyDescent="0.25">
      <c r="A4761" s="138" t="s">
        <v>1784</v>
      </c>
      <c r="B4761" s="138" t="s">
        <v>1785</v>
      </c>
      <c r="C4761" s="138" t="s">
        <v>1377</v>
      </c>
      <c r="D4761" s="138" t="s">
        <v>1797</v>
      </c>
      <c r="E4761" s="138" t="s">
        <v>1798</v>
      </c>
      <c r="F4761" s="138"/>
      <c r="G4761" s="138" t="s">
        <v>875</v>
      </c>
      <c r="H4761" s="138">
        <v>3</v>
      </c>
      <c r="I4761" s="138" t="s">
        <v>991</v>
      </c>
      <c r="J4761" s="138">
        <v>2025</v>
      </c>
      <c r="K4761" s="139">
        <v>1.2</v>
      </c>
    </row>
    <row r="4762" spans="1:11" x14ac:dyDescent="0.25">
      <c r="A4762" s="138" t="s">
        <v>1784</v>
      </c>
      <c r="B4762" s="138" t="s">
        <v>1785</v>
      </c>
      <c r="C4762" s="138" t="s">
        <v>1377</v>
      </c>
      <c r="D4762" s="138" t="s">
        <v>1797</v>
      </c>
      <c r="E4762" s="138" t="s">
        <v>1798</v>
      </c>
      <c r="F4762" s="138"/>
      <c r="G4762" s="138" t="s">
        <v>875</v>
      </c>
      <c r="H4762" s="138">
        <v>3</v>
      </c>
      <c r="I4762" s="138" t="s">
        <v>195</v>
      </c>
      <c r="J4762" s="138">
        <v>2025</v>
      </c>
      <c r="K4762" s="139">
        <v>1.6</v>
      </c>
    </row>
    <row r="4763" spans="1:11" x14ac:dyDescent="0.25">
      <c r="A4763" s="138" t="s">
        <v>1784</v>
      </c>
      <c r="B4763" s="138" t="s">
        <v>1785</v>
      </c>
      <c r="C4763" s="138" t="s">
        <v>1377</v>
      </c>
      <c r="D4763" s="138" t="s">
        <v>1797</v>
      </c>
      <c r="E4763" s="138" t="s">
        <v>1798</v>
      </c>
      <c r="F4763" s="138"/>
      <c r="G4763" s="138" t="s">
        <v>875</v>
      </c>
      <c r="H4763" s="138">
        <v>3</v>
      </c>
      <c r="I4763" s="138" t="s">
        <v>195</v>
      </c>
      <c r="J4763" s="138">
        <v>2030</v>
      </c>
      <c r="K4763" s="139">
        <v>1.6</v>
      </c>
    </row>
    <row r="4764" spans="1:11" x14ac:dyDescent="0.25">
      <c r="A4764" s="138" t="s">
        <v>1784</v>
      </c>
      <c r="B4764" s="138" t="s">
        <v>1785</v>
      </c>
      <c r="C4764" s="138" t="s">
        <v>1377</v>
      </c>
      <c r="D4764" s="138" t="s">
        <v>1797</v>
      </c>
      <c r="E4764" s="138" t="s">
        <v>1798</v>
      </c>
      <c r="F4764" s="138"/>
      <c r="G4764" s="138" t="s">
        <v>875</v>
      </c>
      <c r="H4764" s="138">
        <v>3</v>
      </c>
      <c r="I4764" s="138" t="s">
        <v>195</v>
      </c>
      <c r="J4764" s="138">
        <v>2040</v>
      </c>
      <c r="K4764" s="139">
        <v>1.6</v>
      </c>
    </row>
    <row r="4765" spans="1:11" x14ac:dyDescent="0.25">
      <c r="A4765" s="138" t="s">
        <v>1784</v>
      </c>
      <c r="B4765" s="138" t="s">
        <v>1785</v>
      </c>
      <c r="C4765" s="138" t="s">
        <v>1377</v>
      </c>
      <c r="D4765" s="138" t="s">
        <v>1797</v>
      </c>
      <c r="E4765" s="138" t="s">
        <v>1798</v>
      </c>
      <c r="F4765" s="138"/>
      <c r="G4765" s="138" t="s">
        <v>875</v>
      </c>
      <c r="H4765" s="138">
        <v>3</v>
      </c>
      <c r="I4765" s="138" t="s">
        <v>195</v>
      </c>
      <c r="J4765" s="138">
        <v>2050</v>
      </c>
      <c r="K4765" s="139">
        <v>1.6</v>
      </c>
    </row>
    <row r="4766" spans="1:11" x14ac:dyDescent="0.25">
      <c r="A4766" s="138" t="s">
        <v>1784</v>
      </c>
      <c r="B4766" s="138" t="s">
        <v>1785</v>
      </c>
      <c r="C4766" s="138" t="s">
        <v>1377</v>
      </c>
      <c r="D4766" s="138" t="s">
        <v>1799</v>
      </c>
      <c r="E4766" s="138" t="s">
        <v>1798</v>
      </c>
      <c r="F4766" s="138"/>
      <c r="G4766" s="138" t="s">
        <v>875</v>
      </c>
      <c r="H4766" s="138">
        <v>3</v>
      </c>
      <c r="I4766" s="138" t="s">
        <v>990</v>
      </c>
      <c r="J4766" s="138">
        <v>2025</v>
      </c>
      <c r="K4766" s="139">
        <v>0.8</v>
      </c>
    </row>
    <row r="4767" spans="1:11" x14ac:dyDescent="0.25">
      <c r="A4767" s="138" t="s">
        <v>1784</v>
      </c>
      <c r="B4767" s="138" t="s">
        <v>1785</v>
      </c>
      <c r="C4767" s="138" t="s">
        <v>1377</v>
      </c>
      <c r="D4767" s="138" t="s">
        <v>1799</v>
      </c>
      <c r="E4767" s="138" t="s">
        <v>1798</v>
      </c>
      <c r="F4767" s="138"/>
      <c r="G4767" s="138" t="s">
        <v>875</v>
      </c>
      <c r="H4767" s="138">
        <v>3</v>
      </c>
      <c r="I4767" s="138" t="s">
        <v>991</v>
      </c>
      <c r="J4767" s="138">
        <v>2025</v>
      </c>
      <c r="K4767" s="139">
        <v>1.2</v>
      </c>
    </row>
    <row r="4768" spans="1:11" x14ac:dyDescent="0.25">
      <c r="A4768" s="138" t="s">
        <v>1784</v>
      </c>
      <c r="B4768" s="138" t="s">
        <v>1785</v>
      </c>
      <c r="C4768" s="138" t="s">
        <v>1377</v>
      </c>
      <c r="D4768" s="138" t="s">
        <v>1799</v>
      </c>
      <c r="E4768" s="138" t="s">
        <v>1798</v>
      </c>
      <c r="F4768" s="138"/>
      <c r="G4768" s="138" t="s">
        <v>875</v>
      </c>
      <c r="H4768" s="138">
        <v>3</v>
      </c>
      <c r="I4768" s="138" t="s">
        <v>195</v>
      </c>
      <c r="J4768" s="138">
        <v>2025</v>
      </c>
      <c r="K4768" s="139">
        <v>7.4999999999999997E-2</v>
      </c>
    </row>
    <row r="4769" spans="1:11" x14ac:dyDescent="0.25">
      <c r="A4769" s="138" t="s">
        <v>1784</v>
      </c>
      <c r="B4769" s="138" t="s">
        <v>1785</v>
      </c>
      <c r="C4769" s="138" t="s">
        <v>1377</v>
      </c>
      <c r="D4769" s="138" t="s">
        <v>1799</v>
      </c>
      <c r="E4769" s="138" t="s">
        <v>1798</v>
      </c>
      <c r="F4769" s="138"/>
      <c r="G4769" s="138" t="s">
        <v>875</v>
      </c>
      <c r="H4769" s="138">
        <v>3</v>
      </c>
      <c r="I4769" s="138" t="s">
        <v>195</v>
      </c>
      <c r="J4769" s="138">
        <v>2030</v>
      </c>
      <c r="K4769" s="139">
        <v>7.4999999999999997E-2</v>
      </c>
    </row>
    <row r="4770" spans="1:11" x14ac:dyDescent="0.25">
      <c r="A4770" s="138" t="s">
        <v>1784</v>
      </c>
      <c r="B4770" s="138" t="s">
        <v>1785</v>
      </c>
      <c r="C4770" s="138" t="s">
        <v>1377</v>
      </c>
      <c r="D4770" s="138" t="s">
        <v>1799</v>
      </c>
      <c r="E4770" s="138" t="s">
        <v>1798</v>
      </c>
      <c r="F4770" s="138"/>
      <c r="G4770" s="138" t="s">
        <v>875</v>
      </c>
      <c r="H4770" s="138">
        <v>3</v>
      </c>
      <c r="I4770" s="138" t="s">
        <v>195</v>
      </c>
      <c r="J4770" s="138">
        <v>2040</v>
      </c>
      <c r="K4770" s="139">
        <v>7.4999999999999997E-2</v>
      </c>
    </row>
    <row r="4771" spans="1:11" x14ac:dyDescent="0.25">
      <c r="A4771" s="138" t="s">
        <v>1784</v>
      </c>
      <c r="B4771" s="138" t="s">
        <v>1785</v>
      </c>
      <c r="C4771" s="138" t="s">
        <v>1377</v>
      </c>
      <c r="D4771" s="138" t="s">
        <v>1799</v>
      </c>
      <c r="E4771" s="138" t="s">
        <v>1798</v>
      </c>
      <c r="F4771" s="138"/>
      <c r="G4771" s="138" t="s">
        <v>875</v>
      </c>
      <c r="H4771" s="138">
        <v>3</v>
      </c>
      <c r="I4771" s="138" t="s">
        <v>195</v>
      </c>
      <c r="J4771" s="138">
        <v>2050</v>
      </c>
      <c r="K4771" s="139">
        <v>7.4999999999999997E-2</v>
      </c>
    </row>
    <row r="4772" spans="1:11" x14ac:dyDescent="0.25">
      <c r="A4772" s="138" t="s">
        <v>1784</v>
      </c>
      <c r="B4772" s="138" t="s">
        <v>1785</v>
      </c>
      <c r="C4772" s="138" t="s">
        <v>1377</v>
      </c>
      <c r="D4772" s="138" t="s">
        <v>1800</v>
      </c>
      <c r="E4772" s="138" t="s">
        <v>1798</v>
      </c>
      <c r="F4772" s="138"/>
      <c r="G4772" s="138" t="s">
        <v>875</v>
      </c>
      <c r="H4772" s="138">
        <v>4</v>
      </c>
      <c r="I4772" s="138" t="s">
        <v>990</v>
      </c>
      <c r="J4772" s="138">
        <v>2025</v>
      </c>
      <c r="K4772" s="139">
        <v>0.8</v>
      </c>
    </row>
    <row r="4773" spans="1:11" x14ac:dyDescent="0.25">
      <c r="A4773" s="138" t="s">
        <v>1784</v>
      </c>
      <c r="B4773" s="138" t="s">
        <v>1785</v>
      </c>
      <c r="C4773" s="138" t="s">
        <v>1377</v>
      </c>
      <c r="D4773" s="138" t="s">
        <v>1800</v>
      </c>
      <c r="E4773" s="138" t="s">
        <v>1798</v>
      </c>
      <c r="F4773" s="138"/>
      <c r="G4773" s="138" t="s">
        <v>875</v>
      </c>
      <c r="H4773" s="138">
        <v>4</v>
      </c>
      <c r="I4773" s="138" t="s">
        <v>991</v>
      </c>
      <c r="J4773" s="138">
        <v>2025</v>
      </c>
      <c r="K4773" s="139">
        <v>1.2</v>
      </c>
    </row>
    <row r="4774" spans="1:11" x14ac:dyDescent="0.25">
      <c r="A4774" s="138" t="s">
        <v>1784</v>
      </c>
      <c r="B4774" s="138" t="s">
        <v>1785</v>
      </c>
      <c r="C4774" s="138" t="s">
        <v>1377</v>
      </c>
      <c r="D4774" s="138" t="s">
        <v>1800</v>
      </c>
      <c r="E4774" s="138" t="s">
        <v>1798</v>
      </c>
      <c r="F4774" s="138"/>
      <c r="G4774" s="138" t="s">
        <v>875</v>
      </c>
      <c r="H4774" s="138">
        <v>4</v>
      </c>
      <c r="I4774" s="138" t="s">
        <v>195</v>
      </c>
      <c r="J4774" s="138">
        <v>2025</v>
      </c>
      <c r="K4774" s="139">
        <v>1.1000000000000001</v>
      </c>
    </row>
    <row r="4775" spans="1:11" x14ac:dyDescent="0.25">
      <c r="A4775" s="138" t="s">
        <v>1784</v>
      </c>
      <c r="B4775" s="138" t="s">
        <v>1785</v>
      </c>
      <c r="C4775" s="138" t="s">
        <v>1377</v>
      </c>
      <c r="D4775" s="138" t="s">
        <v>1800</v>
      </c>
      <c r="E4775" s="138" t="s">
        <v>1798</v>
      </c>
      <c r="F4775" s="138"/>
      <c r="G4775" s="138" t="s">
        <v>875</v>
      </c>
      <c r="H4775" s="138">
        <v>4</v>
      </c>
      <c r="I4775" s="138" t="s">
        <v>195</v>
      </c>
      <c r="J4775" s="138">
        <v>2030</v>
      </c>
      <c r="K4775" s="139">
        <v>1.1000000000000001</v>
      </c>
    </row>
    <row r="4776" spans="1:11" x14ac:dyDescent="0.25">
      <c r="A4776" s="138" t="s">
        <v>1784</v>
      </c>
      <c r="B4776" s="138" t="s">
        <v>1785</v>
      </c>
      <c r="C4776" s="138" t="s">
        <v>1377</v>
      </c>
      <c r="D4776" s="138" t="s">
        <v>1800</v>
      </c>
      <c r="E4776" s="138" t="s">
        <v>1798</v>
      </c>
      <c r="F4776" s="138"/>
      <c r="G4776" s="138" t="s">
        <v>875</v>
      </c>
      <c r="H4776" s="138">
        <v>4</v>
      </c>
      <c r="I4776" s="138" t="s">
        <v>195</v>
      </c>
      <c r="J4776" s="138">
        <v>2040</v>
      </c>
      <c r="K4776" s="139">
        <v>1.1000000000000001</v>
      </c>
    </row>
    <row r="4777" spans="1:11" x14ac:dyDescent="0.25">
      <c r="A4777" s="138" t="s">
        <v>1784</v>
      </c>
      <c r="B4777" s="138" t="s">
        <v>1785</v>
      </c>
      <c r="C4777" s="138" t="s">
        <v>1377</v>
      </c>
      <c r="D4777" s="138" t="s">
        <v>1800</v>
      </c>
      <c r="E4777" s="138" t="s">
        <v>1798</v>
      </c>
      <c r="F4777" s="138"/>
      <c r="G4777" s="138" t="s">
        <v>875</v>
      </c>
      <c r="H4777" s="138">
        <v>4</v>
      </c>
      <c r="I4777" s="138" t="s">
        <v>195</v>
      </c>
      <c r="J4777" s="138">
        <v>2050</v>
      </c>
      <c r="K4777" s="139">
        <v>1.1000000000000001</v>
      </c>
    </row>
    <row r="4778" spans="1:11" x14ac:dyDescent="0.25">
      <c r="A4778" s="138" t="s">
        <v>1784</v>
      </c>
      <c r="B4778" s="138" t="s">
        <v>1785</v>
      </c>
      <c r="C4778" s="138" t="s">
        <v>1377</v>
      </c>
      <c r="D4778" s="138" t="s">
        <v>1801</v>
      </c>
      <c r="E4778" s="138" t="s">
        <v>1802</v>
      </c>
      <c r="F4778" s="138"/>
      <c r="G4778" s="138" t="s">
        <v>1803</v>
      </c>
      <c r="H4778" s="138">
        <v>2</v>
      </c>
      <c r="I4778" s="138" t="s">
        <v>990</v>
      </c>
      <c r="J4778" s="138">
        <v>2025</v>
      </c>
      <c r="K4778" s="139">
        <v>0.8</v>
      </c>
    </row>
    <row r="4779" spans="1:11" x14ac:dyDescent="0.25">
      <c r="A4779" s="138" t="s">
        <v>1784</v>
      </c>
      <c r="B4779" s="138" t="s">
        <v>1785</v>
      </c>
      <c r="C4779" s="138" t="s">
        <v>1377</v>
      </c>
      <c r="D4779" s="138" t="s">
        <v>1801</v>
      </c>
      <c r="E4779" s="138" t="s">
        <v>1802</v>
      </c>
      <c r="F4779" s="138"/>
      <c r="G4779" s="138" t="s">
        <v>1803</v>
      </c>
      <c r="H4779" s="138">
        <v>2</v>
      </c>
      <c r="I4779" s="138" t="s">
        <v>991</v>
      </c>
      <c r="J4779" s="138">
        <v>2025</v>
      </c>
      <c r="K4779" s="139">
        <v>1.2</v>
      </c>
    </row>
    <row r="4780" spans="1:11" x14ac:dyDescent="0.25">
      <c r="A4780" s="138" t="s">
        <v>1784</v>
      </c>
      <c r="B4780" s="138" t="s">
        <v>1785</v>
      </c>
      <c r="C4780" s="138" t="s">
        <v>1377</v>
      </c>
      <c r="D4780" s="138" t="s">
        <v>1801</v>
      </c>
      <c r="E4780" s="138" t="s">
        <v>1802</v>
      </c>
      <c r="F4780" s="138"/>
      <c r="G4780" s="138" t="s">
        <v>1803</v>
      </c>
      <c r="H4780" s="138">
        <v>2</v>
      </c>
      <c r="I4780" s="138" t="s">
        <v>195</v>
      </c>
      <c r="J4780" s="138">
        <v>2025</v>
      </c>
      <c r="K4780" s="139">
        <v>1.35</v>
      </c>
    </row>
    <row r="4781" spans="1:11" x14ac:dyDescent="0.25">
      <c r="A4781" s="138" t="s">
        <v>1784</v>
      </c>
      <c r="B4781" s="138" t="s">
        <v>1785</v>
      </c>
      <c r="C4781" s="138" t="s">
        <v>1377</v>
      </c>
      <c r="D4781" s="138" t="s">
        <v>1801</v>
      </c>
      <c r="E4781" s="138" t="s">
        <v>1802</v>
      </c>
      <c r="F4781" s="138"/>
      <c r="G4781" s="138" t="s">
        <v>1803</v>
      </c>
      <c r="H4781" s="138">
        <v>2</v>
      </c>
      <c r="I4781" s="138" t="s">
        <v>195</v>
      </c>
      <c r="J4781" s="138">
        <v>2030</v>
      </c>
      <c r="K4781" s="139">
        <v>1.35</v>
      </c>
    </row>
    <row r="4782" spans="1:11" x14ac:dyDescent="0.25">
      <c r="A4782" s="138" t="s">
        <v>1784</v>
      </c>
      <c r="B4782" s="138" t="s">
        <v>1785</v>
      </c>
      <c r="C4782" s="138" t="s">
        <v>1377</v>
      </c>
      <c r="D4782" s="138" t="s">
        <v>1801</v>
      </c>
      <c r="E4782" s="138" t="s">
        <v>1802</v>
      </c>
      <c r="F4782" s="138"/>
      <c r="G4782" s="138" t="s">
        <v>1803</v>
      </c>
      <c r="H4782" s="138">
        <v>2</v>
      </c>
      <c r="I4782" s="138" t="s">
        <v>195</v>
      </c>
      <c r="J4782" s="138">
        <v>2040</v>
      </c>
      <c r="K4782" s="139">
        <v>1.35</v>
      </c>
    </row>
    <row r="4783" spans="1:11" x14ac:dyDescent="0.25">
      <c r="A4783" s="138" t="s">
        <v>1784</v>
      </c>
      <c r="B4783" s="138" t="s">
        <v>1785</v>
      </c>
      <c r="C4783" s="138" t="s">
        <v>1377</v>
      </c>
      <c r="D4783" s="138" t="s">
        <v>1801</v>
      </c>
      <c r="E4783" s="138" t="s">
        <v>1802</v>
      </c>
      <c r="F4783" s="138"/>
      <c r="G4783" s="138" t="s">
        <v>1803</v>
      </c>
      <c r="H4783" s="138">
        <v>2</v>
      </c>
      <c r="I4783" s="138" t="s">
        <v>195</v>
      </c>
      <c r="J4783" s="138">
        <v>2050</v>
      </c>
      <c r="K4783" s="139">
        <v>1.35</v>
      </c>
    </row>
    <row r="4784" spans="1:11" x14ac:dyDescent="0.25">
      <c r="A4784" s="138" t="s">
        <v>1784</v>
      </c>
      <c r="B4784" s="138" t="s">
        <v>1785</v>
      </c>
      <c r="C4784" s="138" t="s">
        <v>1377</v>
      </c>
      <c r="D4784" s="138" t="s">
        <v>1804</v>
      </c>
      <c r="E4784" s="138" t="s">
        <v>1214</v>
      </c>
      <c r="F4784" s="138"/>
      <c r="G4784" s="138" t="s">
        <v>1805</v>
      </c>
      <c r="H4784" s="138">
        <v>3</v>
      </c>
      <c r="I4784" s="138" t="s">
        <v>990</v>
      </c>
      <c r="J4784" s="138">
        <v>2025</v>
      </c>
      <c r="K4784" s="139">
        <v>0.8</v>
      </c>
    </row>
    <row r="4785" spans="1:11" x14ac:dyDescent="0.25">
      <c r="A4785" s="138" t="s">
        <v>1784</v>
      </c>
      <c r="B4785" s="138" t="s">
        <v>1785</v>
      </c>
      <c r="C4785" s="138" t="s">
        <v>1377</v>
      </c>
      <c r="D4785" s="138" t="s">
        <v>1804</v>
      </c>
      <c r="E4785" s="138" t="s">
        <v>1214</v>
      </c>
      <c r="F4785" s="138"/>
      <c r="G4785" s="138" t="s">
        <v>1805</v>
      </c>
      <c r="H4785" s="138">
        <v>3</v>
      </c>
      <c r="I4785" s="138" t="s">
        <v>991</v>
      </c>
      <c r="J4785" s="138">
        <v>2025</v>
      </c>
      <c r="K4785" s="139">
        <v>1.2</v>
      </c>
    </row>
    <row r="4786" spans="1:11" x14ac:dyDescent="0.25">
      <c r="A4786" s="138" t="s">
        <v>1784</v>
      </c>
      <c r="B4786" s="138" t="s">
        <v>1785</v>
      </c>
      <c r="C4786" s="138" t="s">
        <v>1377</v>
      </c>
      <c r="D4786" s="138" t="s">
        <v>1804</v>
      </c>
      <c r="E4786" s="138" t="s">
        <v>1214</v>
      </c>
      <c r="F4786" s="138"/>
      <c r="G4786" s="138" t="s">
        <v>1805</v>
      </c>
      <c r="H4786" s="138">
        <v>3</v>
      </c>
      <c r="I4786" s="138" t="s">
        <v>195</v>
      </c>
      <c r="J4786" s="138">
        <v>2025</v>
      </c>
      <c r="K4786" s="139">
        <v>25</v>
      </c>
    </row>
    <row r="4787" spans="1:11" x14ac:dyDescent="0.25">
      <c r="A4787" s="138" t="s">
        <v>1784</v>
      </c>
      <c r="B4787" s="138" t="s">
        <v>1785</v>
      </c>
      <c r="C4787" s="138" t="s">
        <v>1377</v>
      </c>
      <c r="D4787" s="138" t="s">
        <v>1804</v>
      </c>
      <c r="E4787" s="138" t="s">
        <v>1214</v>
      </c>
      <c r="F4787" s="138"/>
      <c r="G4787" s="138" t="s">
        <v>1805</v>
      </c>
      <c r="H4787" s="138">
        <v>3</v>
      </c>
      <c r="I4787" s="138" t="s">
        <v>195</v>
      </c>
      <c r="J4787" s="138">
        <v>2030</v>
      </c>
      <c r="K4787" s="139">
        <v>25</v>
      </c>
    </row>
    <row r="4788" spans="1:11" x14ac:dyDescent="0.25">
      <c r="A4788" s="138" t="s">
        <v>1784</v>
      </c>
      <c r="B4788" s="138" t="s">
        <v>1785</v>
      </c>
      <c r="C4788" s="138" t="s">
        <v>1377</v>
      </c>
      <c r="D4788" s="138" t="s">
        <v>1804</v>
      </c>
      <c r="E4788" s="138" t="s">
        <v>1214</v>
      </c>
      <c r="F4788" s="138"/>
      <c r="G4788" s="138" t="s">
        <v>1805</v>
      </c>
      <c r="H4788" s="138">
        <v>3</v>
      </c>
      <c r="I4788" s="138" t="s">
        <v>195</v>
      </c>
      <c r="J4788" s="138">
        <v>2040</v>
      </c>
      <c r="K4788" s="139">
        <v>25</v>
      </c>
    </row>
    <row r="4789" spans="1:11" x14ac:dyDescent="0.25">
      <c r="A4789" s="138" t="s">
        <v>1784</v>
      </c>
      <c r="B4789" s="138" t="s">
        <v>1785</v>
      </c>
      <c r="C4789" s="138" t="s">
        <v>1377</v>
      </c>
      <c r="D4789" s="138" t="s">
        <v>1804</v>
      </c>
      <c r="E4789" s="138" t="s">
        <v>1214</v>
      </c>
      <c r="F4789" s="138"/>
      <c r="G4789" s="138" t="s">
        <v>1805</v>
      </c>
      <c r="H4789" s="138">
        <v>3</v>
      </c>
      <c r="I4789" s="138" t="s">
        <v>195</v>
      </c>
      <c r="J4789" s="138">
        <v>2050</v>
      </c>
      <c r="K4789" s="139">
        <v>25</v>
      </c>
    </row>
    <row r="4790" spans="1:11" x14ac:dyDescent="0.25">
      <c r="A4790" s="138" t="s">
        <v>1784</v>
      </c>
      <c r="B4790" s="138" t="s">
        <v>1785</v>
      </c>
      <c r="C4790" s="138" t="s">
        <v>1377</v>
      </c>
      <c r="D4790" s="138" t="s">
        <v>1806</v>
      </c>
      <c r="E4790" s="138" t="s">
        <v>1214</v>
      </c>
      <c r="F4790" s="138"/>
      <c r="G4790" s="138" t="s">
        <v>1807</v>
      </c>
      <c r="H4790" s="138">
        <v>2</v>
      </c>
      <c r="I4790" s="138" t="s">
        <v>990</v>
      </c>
      <c r="J4790" s="138">
        <v>2025</v>
      </c>
      <c r="K4790" s="139">
        <v>0.8</v>
      </c>
    </row>
    <row r="4791" spans="1:11" x14ac:dyDescent="0.25">
      <c r="A4791" s="138" t="s">
        <v>1784</v>
      </c>
      <c r="B4791" s="138" t="s">
        <v>1785</v>
      </c>
      <c r="C4791" s="138" t="s">
        <v>1377</v>
      </c>
      <c r="D4791" s="138" t="s">
        <v>1806</v>
      </c>
      <c r="E4791" s="138" t="s">
        <v>1214</v>
      </c>
      <c r="F4791" s="138"/>
      <c r="G4791" s="138" t="s">
        <v>1807</v>
      </c>
      <c r="H4791" s="138">
        <v>2</v>
      </c>
      <c r="I4791" s="138" t="s">
        <v>991</v>
      </c>
      <c r="J4791" s="138">
        <v>2025</v>
      </c>
      <c r="K4791" s="139">
        <v>1.2</v>
      </c>
    </row>
    <row r="4792" spans="1:11" x14ac:dyDescent="0.25">
      <c r="A4792" s="138" t="s">
        <v>1784</v>
      </c>
      <c r="B4792" s="138" t="s">
        <v>1785</v>
      </c>
      <c r="C4792" s="138" t="s">
        <v>1377</v>
      </c>
      <c r="D4792" s="138" t="s">
        <v>1806</v>
      </c>
      <c r="E4792" s="138" t="s">
        <v>1214</v>
      </c>
      <c r="F4792" s="138"/>
      <c r="G4792" s="138" t="s">
        <v>1807</v>
      </c>
      <c r="H4792" s="138">
        <v>2</v>
      </c>
      <c r="I4792" s="138" t="s">
        <v>195</v>
      </c>
      <c r="J4792" s="138">
        <v>2025</v>
      </c>
      <c r="K4792" s="139">
        <v>32.799999999999997</v>
      </c>
    </row>
    <row r="4793" spans="1:11" x14ac:dyDescent="0.25">
      <c r="A4793" s="138" t="s">
        <v>1784</v>
      </c>
      <c r="B4793" s="138" t="s">
        <v>1785</v>
      </c>
      <c r="C4793" s="138" t="s">
        <v>1377</v>
      </c>
      <c r="D4793" s="138" t="s">
        <v>1806</v>
      </c>
      <c r="E4793" s="138" t="s">
        <v>1214</v>
      </c>
      <c r="F4793" s="138"/>
      <c r="G4793" s="138" t="s">
        <v>1807</v>
      </c>
      <c r="H4793" s="138">
        <v>2</v>
      </c>
      <c r="I4793" s="138" t="s">
        <v>195</v>
      </c>
      <c r="J4793" s="138">
        <v>2030</v>
      </c>
      <c r="K4793" s="139">
        <v>32.799999999999997</v>
      </c>
    </row>
    <row r="4794" spans="1:11" x14ac:dyDescent="0.25">
      <c r="A4794" s="138" t="s">
        <v>1784</v>
      </c>
      <c r="B4794" s="138" t="s">
        <v>1785</v>
      </c>
      <c r="C4794" s="138" t="s">
        <v>1377</v>
      </c>
      <c r="D4794" s="138" t="s">
        <v>1806</v>
      </c>
      <c r="E4794" s="138" t="s">
        <v>1214</v>
      </c>
      <c r="F4794" s="138"/>
      <c r="G4794" s="138" t="s">
        <v>1807</v>
      </c>
      <c r="H4794" s="138">
        <v>2</v>
      </c>
      <c r="I4794" s="138" t="s">
        <v>195</v>
      </c>
      <c r="J4794" s="138">
        <v>2040</v>
      </c>
      <c r="K4794" s="139">
        <v>32.799999999999997</v>
      </c>
    </row>
    <row r="4795" spans="1:11" x14ac:dyDescent="0.25">
      <c r="A4795" s="138" t="s">
        <v>1784</v>
      </c>
      <c r="B4795" s="138" t="s">
        <v>1785</v>
      </c>
      <c r="C4795" s="138" t="s">
        <v>1377</v>
      </c>
      <c r="D4795" s="138" t="s">
        <v>1806</v>
      </c>
      <c r="E4795" s="138" t="s">
        <v>1214</v>
      </c>
      <c r="F4795" s="138"/>
      <c r="G4795" s="138" t="s">
        <v>1807</v>
      </c>
      <c r="H4795" s="138">
        <v>2</v>
      </c>
      <c r="I4795" s="138" t="s">
        <v>195</v>
      </c>
      <c r="J4795" s="138">
        <v>2050</v>
      </c>
      <c r="K4795" s="139">
        <v>32.799999999999997</v>
      </c>
    </row>
    <row r="4796" spans="1:11" x14ac:dyDescent="0.25">
      <c r="A4796" s="138" t="s">
        <v>1784</v>
      </c>
      <c r="B4796" s="138" t="s">
        <v>1785</v>
      </c>
      <c r="C4796" s="138" t="s">
        <v>1377</v>
      </c>
      <c r="D4796" s="138" t="s">
        <v>1808</v>
      </c>
      <c r="E4796" s="138" t="s">
        <v>1809</v>
      </c>
      <c r="F4796" s="138"/>
      <c r="G4796" s="138" t="s">
        <v>1810</v>
      </c>
      <c r="H4796" s="138">
        <v>2</v>
      </c>
      <c r="I4796" s="138" t="s">
        <v>990</v>
      </c>
      <c r="J4796" s="138">
        <v>2025</v>
      </c>
      <c r="K4796" s="139">
        <v>0.8</v>
      </c>
    </row>
    <row r="4797" spans="1:11" x14ac:dyDescent="0.25">
      <c r="A4797" s="138" t="s">
        <v>1784</v>
      </c>
      <c r="B4797" s="138" t="s">
        <v>1785</v>
      </c>
      <c r="C4797" s="138" t="s">
        <v>1377</v>
      </c>
      <c r="D4797" s="138" t="s">
        <v>1808</v>
      </c>
      <c r="E4797" s="138" t="s">
        <v>1809</v>
      </c>
      <c r="F4797" s="138"/>
      <c r="G4797" s="138" t="s">
        <v>1810</v>
      </c>
      <c r="H4797" s="138">
        <v>2</v>
      </c>
      <c r="I4797" s="138" t="s">
        <v>991</v>
      </c>
      <c r="J4797" s="138">
        <v>2025</v>
      </c>
      <c r="K4797" s="139">
        <v>1.2</v>
      </c>
    </row>
    <row r="4798" spans="1:11" x14ac:dyDescent="0.25">
      <c r="A4798" s="138" t="s">
        <v>1784</v>
      </c>
      <c r="B4798" s="138" t="s">
        <v>1785</v>
      </c>
      <c r="C4798" s="138" t="s">
        <v>1377</v>
      </c>
      <c r="D4798" s="138" t="s">
        <v>1808</v>
      </c>
      <c r="E4798" s="138" t="s">
        <v>1809</v>
      </c>
      <c r="F4798" s="138"/>
      <c r="G4798" s="138" t="s">
        <v>1810</v>
      </c>
      <c r="H4798" s="138">
        <v>2</v>
      </c>
      <c r="I4798" s="138" t="s">
        <v>195</v>
      </c>
      <c r="J4798" s="138">
        <v>2025</v>
      </c>
      <c r="K4798" s="139">
        <v>12.9</v>
      </c>
    </row>
    <row r="4799" spans="1:11" x14ac:dyDescent="0.25">
      <c r="A4799" s="138" t="s">
        <v>1784</v>
      </c>
      <c r="B4799" s="138" t="s">
        <v>1785</v>
      </c>
      <c r="C4799" s="138" t="s">
        <v>1377</v>
      </c>
      <c r="D4799" s="138" t="s">
        <v>1808</v>
      </c>
      <c r="E4799" s="138" t="s">
        <v>1809</v>
      </c>
      <c r="F4799" s="138"/>
      <c r="G4799" s="138" t="s">
        <v>1810</v>
      </c>
      <c r="H4799" s="138">
        <v>2</v>
      </c>
      <c r="I4799" s="138" t="s">
        <v>195</v>
      </c>
      <c r="J4799" s="138">
        <v>2030</v>
      </c>
      <c r="K4799" s="139">
        <v>12.9</v>
      </c>
    </row>
    <row r="4800" spans="1:11" x14ac:dyDescent="0.25">
      <c r="A4800" s="138" t="s">
        <v>1784</v>
      </c>
      <c r="B4800" s="138" t="s">
        <v>1785</v>
      </c>
      <c r="C4800" s="138" t="s">
        <v>1377</v>
      </c>
      <c r="D4800" s="138" t="s">
        <v>1808</v>
      </c>
      <c r="E4800" s="138" t="s">
        <v>1809</v>
      </c>
      <c r="F4800" s="138"/>
      <c r="G4800" s="138" t="s">
        <v>1810</v>
      </c>
      <c r="H4800" s="138">
        <v>2</v>
      </c>
      <c r="I4800" s="138" t="s">
        <v>195</v>
      </c>
      <c r="J4800" s="138">
        <v>2040</v>
      </c>
      <c r="K4800" s="139">
        <v>12.9</v>
      </c>
    </row>
    <row r="4801" spans="1:11" x14ac:dyDescent="0.25">
      <c r="A4801" s="138" t="s">
        <v>1784</v>
      </c>
      <c r="B4801" s="138" t="s">
        <v>1785</v>
      </c>
      <c r="C4801" s="138" t="s">
        <v>1377</v>
      </c>
      <c r="D4801" s="138" t="s">
        <v>1808</v>
      </c>
      <c r="E4801" s="138" t="s">
        <v>1809</v>
      </c>
      <c r="F4801" s="138"/>
      <c r="G4801" s="138" t="s">
        <v>1810</v>
      </c>
      <c r="H4801" s="138">
        <v>2</v>
      </c>
      <c r="I4801" s="138" t="s">
        <v>195</v>
      </c>
      <c r="J4801" s="138">
        <v>2050</v>
      </c>
      <c r="K4801" s="139">
        <v>12.9</v>
      </c>
    </row>
    <row r="4802" spans="1:11" x14ac:dyDescent="0.25">
      <c r="A4802" s="138" t="s">
        <v>1811</v>
      </c>
      <c r="B4802" s="138" t="s">
        <v>1812</v>
      </c>
      <c r="C4802" s="138" t="s">
        <v>196</v>
      </c>
      <c r="D4802" s="138" t="s">
        <v>1813</v>
      </c>
      <c r="E4802" s="138" t="s">
        <v>1354</v>
      </c>
      <c r="F4802" s="138"/>
      <c r="G4802" s="138" t="s">
        <v>345</v>
      </c>
      <c r="H4802" s="138"/>
      <c r="I4802" s="138" t="s">
        <v>990</v>
      </c>
      <c r="J4802" s="138">
        <v>2025</v>
      </c>
      <c r="K4802" s="139">
        <v>0.5</v>
      </c>
    </row>
    <row r="4803" spans="1:11" x14ac:dyDescent="0.25">
      <c r="A4803" s="138" t="s">
        <v>1811</v>
      </c>
      <c r="B4803" s="138" t="s">
        <v>1812</v>
      </c>
      <c r="C4803" s="138" t="s">
        <v>196</v>
      </c>
      <c r="D4803" s="138" t="s">
        <v>1813</v>
      </c>
      <c r="E4803" s="138" t="s">
        <v>1354</v>
      </c>
      <c r="F4803" s="138"/>
      <c r="G4803" s="138" t="s">
        <v>345</v>
      </c>
      <c r="H4803" s="138"/>
      <c r="I4803" s="138" t="s">
        <v>990</v>
      </c>
      <c r="J4803" s="138">
        <v>2050</v>
      </c>
      <c r="K4803" s="139">
        <v>0.5</v>
      </c>
    </row>
    <row r="4804" spans="1:11" x14ac:dyDescent="0.25">
      <c r="A4804" s="138" t="s">
        <v>1811</v>
      </c>
      <c r="B4804" s="138" t="s">
        <v>1812</v>
      </c>
      <c r="C4804" s="138" t="s">
        <v>196</v>
      </c>
      <c r="D4804" s="138" t="s">
        <v>1813</v>
      </c>
      <c r="E4804" s="138" t="s">
        <v>1354</v>
      </c>
      <c r="F4804" s="138"/>
      <c r="G4804" s="138" t="s">
        <v>345</v>
      </c>
      <c r="H4804" s="138"/>
      <c r="I4804" s="138" t="s">
        <v>991</v>
      </c>
      <c r="J4804" s="138">
        <v>2025</v>
      </c>
      <c r="K4804" s="139">
        <v>1.5</v>
      </c>
    </row>
    <row r="4805" spans="1:11" x14ac:dyDescent="0.25">
      <c r="A4805" s="138" t="s">
        <v>1811</v>
      </c>
      <c r="B4805" s="138" t="s">
        <v>1812</v>
      </c>
      <c r="C4805" s="138" t="s">
        <v>196</v>
      </c>
      <c r="D4805" s="138" t="s">
        <v>1813</v>
      </c>
      <c r="E4805" s="138" t="s">
        <v>1354</v>
      </c>
      <c r="F4805" s="138"/>
      <c r="G4805" s="138" t="s">
        <v>345</v>
      </c>
      <c r="H4805" s="138"/>
      <c r="I4805" s="138" t="s">
        <v>991</v>
      </c>
      <c r="J4805" s="138">
        <v>2050</v>
      </c>
      <c r="K4805" s="139">
        <v>1.75</v>
      </c>
    </row>
    <row r="4806" spans="1:11" x14ac:dyDescent="0.25">
      <c r="A4806" s="138" t="s">
        <v>1811</v>
      </c>
      <c r="B4806" s="138" t="s">
        <v>1812</v>
      </c>
      <c r="C4806" s="138" t="s">
        <v>196</v>
      </c>
      <c r="D4806" s="138" t="s">
        <v>1813</v>
      </c>
      <c r="E4806" s="138" t="s">
        <v>1354</v>
      </c>
      <c r="F4806" s="138"/>
      <c r="G4806" s="138" t="s">
        <v>345</v>
      </c>
      <c r="H4806" s="138"/>
      <c r="I4806" s="138" t="s">
        <v>195</v>
      </c>
      <c r="J4806" s="138">
        <v>2025</v>
      </c>
      <c r="K4806" s="139">
        <v>0.38</v>
      </c>
    </row>
    <row r="4807" spans="1:11" x14ac:dyDescent="0.25">
      <c r="A4807" s="138" t="s">
        <v>1811</v>
      </c>
      <c r="B4807" s="138" t="s">
        <v>1812</v>
      </c>
      <c r="C4807" s="138" t="s">
        <v>196</v>
      </c>
      <c r="D4807" s="138" t="s">
        <v>1813</v>
      </c>
      <c r="E4807" s="138" t="s">
        <v>1354</v>
      </c>
      <c r="F4807" s="138"/>
      <c r="G4807" s="138" t="s">
        <v>345</v>
      </c>
      <c r="H4807" s="138"/>
      <c r="I4807" s="138" t="s">
        <v>195</v>
      </c>
      <c r="J4807" s="138">
        <v>2030</v>
      </c>
      <c r="K4807" s="139">
        <v>0.38</v>
      </c>
    </row>
    <row r="4808" spans="1:11" x14ac:dyDescent="0.25">
      <c r="A4808" s="138" t="s">
        <v>1811</v>
      </c>
      <c r="B4808" s="138" t="s">
        <v>1812</v>
      </c>
      <c r="C4808" s="138" t="s">
        <v>196</v>
      </c>
      <c r="D4808" s="138" t="s">
        <v>1813</v>
      </c>
      <c r="E4808" s="138" t="s">
        <v>1354</v>
      </c>
      <c r="F4808" s="138"/>
      <c r="G4808" s="138" t="s">
        <v>345</v>
      </c>
      <c r="H4808" s="138"/>
      <c r="I4808" s="138" t="s">
        <v>195</v>
      </c>
      <c r="J4808" s="138">
        <v>2040</v>
      </c>
      <c r="K4808" s="139">
        <v>0.38</v>
      </c>
    </row>
    <row r="4809" spans="1:11" x14ac:dyDescent="0.25">
      <c r="A4809" s="138" t="s">
        <v>1811</v>
      </c>
      <c r="B4809" s="138" t="s">
        <v>1812</v>
      </c>
      <c r="C4809" s="138" t="s">
        <v>196</v>
      </c>
      <c r="D4809" s="138" t="s">
        <v>1813</v>
      </c>
      <c r="E4809" s="138" t="s">
        <v>1354</v>
      </c>
      <c r="F4809" s="138"/>
      <c r="G4809" s="138" t="s">
        <v>345</v>
      </c>
      <c r="H4809" s="138"/>
      <c r="I4809" s="138" t="s">
        <v>195</v>
      </c>
      <c r="J4809" s="138">
        <v>2050</v>
      </c>
      <c r="K4809" s="139">
        <v>0.38</v>
      </c>
    </row>
    <row r="4810" spans="1:11" x14ac:dyDescent="0.25">
      <c r="A4810" s="138" t="s">
        <v>1811</v>
      </c>
      <c r="B4810" s="138" t="s">
        <v>1812</v>
      </c>
      <c r="C4810" s="138" t="s">
        <v>196</v>
      </c>
      <c r="D4810" s="138" t="s">
        <v>201</v>
      </c>
      <c r="E4810" s="138" t="s">
        <v>203</v>
      </c>
      <c r="F4810" s="138"/>
      <c r="G4810" s="138" t="s">
        <v>239</v>
      </c>
      <c r="H4810" s="138"/>
      <c r="I4810" s="138" t="s">
        <v>195</v>
      </c>
      <c r="J4810" s="138">
        <v>2025</v>
      </c>
      <c r="K4810" s="139">
        <v>2</v>
      </c>
    </row>
    <row r="4811" spans="1:11" x14ac:dyDescent="0.25">
      <c r="A4811" s="138" t="s">
        <v>1811</v>
      </c>
      <c r="B4811" s="138" t="s">
        <v>1812</v>
      </c>
      <c r="C4811" s="138" t="s">
        <v>196</v>
      </c>
      <c r="D4811" s="138" t="s">
        <v>201</v>
      </c>
      <c r="E4811" s="138" t="s">
        <v>203</v>
      </c>
      <c r="F4811" s="138"/>
      <c r="G4811" s="138" t="s">
        <v>239</v>
      </c>
      <c r="H4811" s="138"/>
      <c r="I4811" s="138" t="s">
        <v>195</v>
      </c>
      <c r="J4811" s="138">
        <v>2030</v>
      </c>
      <c r="K4811" s="139">
        <v>2</v>
      </c>
    </row>
    <row r="4812" spans="1:11" x14ac:dyDescent="0.25">
      <c r="A4812" s="138" t="s">
        <v>1811</v>
      </c>
      <c r="B4812" s="138" t="s">
        <v>1812</v>
      </c>
      <c r="C4812" s="138" t="s">
        <v>196</v>
      </c>
      <c r="D4812" s="138" t="s">
        <v>201</v>
      </c>
      <c r="E4812" s="138" t="s">
        <v>203</v>
      </c>
      <c r="F4812" s="138"/>
      <c r="G4812" s="138" t="s">
        <v>239</v>
      </c>
      <c r="H4812" s="138"/>
      <c r="I4812" s="138" t="s">
        <v>195</v>
      </c>
      <c r="J4812" s="138">
        <v>2040</v>
      </c>
      <c r="K4812" s="139">
        <v>2</v>
      </c>
    </row>
    <row r="4813" spans="1:11" x14ac:dyDescent="0.25">
      <c r="A4813" s="138" t="s">
        <v>1811</v>
      </c>
      <c r="B4813" s="138" t="s">
        <v>1812</v>
      </c>
      <c r="C4813" s="138" t="s">
        <v>196</v>
      </c>
      <c r="D4813" s="138" t="s">
        <v>201</v>
      </c>
      <c r="E4813" s="138" t="s">
        <v>203</v>
      </c>
      <c r="F4813" s="138"/>
      <c r="G4813" s="138" t="s">
        <v>239</v>
      </c>
      <c r="H4813" s="138"/>
      <c r="I4813" s="138" t="s">
        <v>195</v>
      </c>
      <c r="J4813" s="138">
        <v>2050</v>
      </c>
      <c r="K4813" s="139">
        <v>2</v>
      </c>
    </row>
    <row r="4814" spans="1:11" x14ac:dyDescent="0.25">
      <c r="A4814" s="138" t="s">
        <v>1811</v>
      </c>
      <c r="B4814" s="138" t="s">
        <v>1812</v>
      </c>
      <c r="C4814" s="138" t="s">
        <v>196</v>
      </c>
      <c r="D4814" s="138" t="s">
        <v>1814</v>
      </c>
      <c r="E4814" s="138" t="s">
        <v>1354</v>
      </c>
      <c r="F4814" s="138"/>
      <c r="G4814" s="138" t="s">
        <v>193</v>
      </c>
      <c r="H4814" s="138"/>
      <c r="I4814" s="138" t="s">
        <v>990</v>
      </c>
      <c r="J4814" s="138">
        <v>2025</v>
      </c>
      <c r="K4814" s="139">
        <v>0.75</v>
      </c>
    </row>
    <row r="4815" spans="1:11" x14ac:dyDescent="0.25">
      <c r="A4815" s="138" t="s">
        <v>1811</v>
      </c>
      <c r="B4815" s="138" t="s">
        <v>1812</v>
      </c>
      <c r="C4815" s="138" t="s">
        <v>196</v>
      </c>
      <c r="D4815" s="138" t="s">
        <v>1814</v>
      </c>
      <c r="E4815" s="138" t="s">
        <v>1354</v>
      </c>
      <c r="F4815" s="138"/>
      <c r="G4815" s="138" t="s">
        <v>193</v>
      </c>
      <c r="H4815" s="138"/>
      <c r="I4815" s="138" t="s">
        <v>990</v>
      </c>
      <c r="J4815" s="138">
        <v>2050</v>
      </c>
      <c r="K4815" s="139">
        <v>0.5</v>
      </c>
    </row>
    <row r="4816" spans="1:11" x14ac:dyDescent="0.25">
      <c r="A4816" s="138" t="s">
        <v>1811</v>
      </c>
      <c r="B4816" s="138" t="s">
        <v>1812</v>
      </c>
      <c r="C4816" s="138" t="s">
        <v>196</v>
      </c>
      <c r="D4816" s="138" t="s">
        <v>1814</v>
      </c>
      <c r="E4816" s="138" t="s">
        <v>1354</v>
      </c>
      <c r="F4816" s="138"/>
      <c r="G4816" s="138" t="s">
        <v>193</v>
      </c>
      <c r="H4816" s="138"/>
      <c r="I4816" s="138" t="s">
        <v>991</v>
      </c>
      <c r="J4816" s="138">
        <v>2025</v>
      </c>
      <c r="K4816" s="139">
        <v>1.25</v>
      </c>
    </row>
    <row r="4817" spans="1:11" x14ac:dyDescent="0.25">
      <c r="A4817" s="138" t="s">
        <v>1811</v>
      </c>
      <c r="B4817" s="138" t="s">
        <v>1812</v>
      </c>
      <c r="C4817" s="138" t="s">
        <v>196</v>
      </c>
      <c r="D4817" s="138" t="s">
        <v>1814</v>
      </c>
      <c r="E4817" s="138" t="s">
        <v>1354</v>
      </c>
      <c r="F4817" s="138"/>
      <c r="G4817" s="138" t="s">
        <v>193</v>
      </c>
      <c r="H4817" s="138"/>
      <c r="I4817" s="138" t="s">
        <v>991</v>
      </c>
      <c r="J4817" s="138">
        <v>2050</v>
      </c>
      <c r="K4817" s="139">
        <v>1.75</v>
      </c>
    </row>
    <row r="4818" spans="1:11" x14ac:dyDescent="0.25">
      <c r="A4818" s="138" t="s">
        <v>1811</v>
      </c>
      <c r="B4818" s="138" t="s">
        <v>1812</v>
      </c>
      <c r="C4818" s="138" t="s">
        <v>196</v>
      </c>
      <c r="D4818" s="138" t="s">
        <v>1814</v>
      </c>
      <c r="E4818" s="138" t="s">
        <v>1354</v>
      </c>
      <c r="F4818" s="138"/>
      <c r="G4818" s="138" t="s">
        <v>193</v>
      </c>
      <c r="H4818" s="138"/>
      <c r="I4818" s="138" t="s">
        <v>195</v>
      </c>
      <c r="J4818" s="138">
        <v>2025</v>
      </c>
      <c r="K4818" s="139">
        <v>0.04</v>
      </c>
    </row>
    <row r="4819" spans="1:11" x14ac:dyDescent="0.25">
      <c r="A4819" s="138" t="s">
        <v>1811</v>
      </c>
      <c r="B4819" s="138" t="s">
        <v>1812</v>
      </c>
      <c r="C4819" s="138" t="s">
        <v>196</v>
      </c>
      <c r="D4819" s="138" t="s">
        <v>1814</v>
      </c>
      <c r="E4819" s="138" t="s">
        <v>1354</v>
      </c>
      <c r="F4819" s="138"/>
      <c r="G4819" s="138" t="s">
        <v>193</v>
      </c>
      <c r="H4819" s="138"/>
      <c r="I4819" s="138" t="s">
        <v>195</v>
      </c>
      <c r="J4819" s="138">
        <v>2030</v>
      </c>
      <c r="K4819" s="139">
        <v>0.04</v>
      </c>
    </row>
    <row r="4820" spans="1:11" x14ac:dyDescent="0.25">
      <c r="A4820" s="138" t="s">
        <v>1811</v>
      </c>
      <c r="B4820" s="138" t="s">
        <v>1812</v>
      </c>
      <c r="C4820" s="138" t="s">
        <v>196</v>
      </c>
      <c r="D4820" s="138" t="s">
        <v>1814</v>
      </c>
      <c r="E4820" s="138" t="s">
        <v>1354</v>
      </c>
      <c r="F4820" s="138"/>
      <c r="G4820" s="138" t="s">
        <v>193</v>
      </c>
      <c r="H4820" s="138"/>
      <c r="I4820" s="138" t="s">
        <v>195</v>
      </c>
      <c r="J4820" s="138">
        <v>2040</v>
      </c>
      <c r="K4820" s="139">
        <v>0.04</v>
      </c>
    </row>
    <row r="4821" spans="1:11" x14ac:dyDescent="0.25">
      <c r="A4821" s="138" t="s">
        <v>1811</v>
      </c>
      <c r="B4821" s="138" t="s">
        <v>1812</v>
      </c>
      <c r="C4821" s="138" t="s">
        <v>196</v>
      </c>
      <c r="D4821" s="138" t="s">
        <v>1814</v>
      </c>
      <c r="E4821" s="138" t="s">
        <v>1354</v>
      </c>
      <c r="F4821" s="138"/>
      <c r="G4821" s="138" t="s">
        <v>193</v>
      </c>
      <c r="H4821" s="138"/>
      <c r="I4821" s="138" t="s">
        <v>195</v>
      </c>
      <c r="J4821" s="138">
        <v>2050</v>
      </c>
      <c r="K4821" s="139">
        <v>0.04</v>
      </c>
    </row>
    <row r="4822" spans="1:11" x14ac:dyDescent="0.25">
      <c r="A4822" s="138" t="s">
        <v>1811</v>
      </c>
      <c r="B4822" s="138" t="s">
        <v>1812</v>
      </c>
      <c r="C4822" s="138" t="s">
        <v>196</v>
      </c>
      <c r="D4822" s="138" t="s">
        <v>1815</v>
      </c>
      <c r="E4822" s="138" t="s">
        <v>1354</v>
      </c>
      <c r="F4822" s="138"/>
      <c r="G4822" s="138"/>
      <c r="H4822" s="138"/>
      <c r="I4822" s="138" t="s">
        <v>990</v>
      </c>
      <c r="J4822" s="138">
        <v>2025</v>
      </c>
      <c r="K4822" s="139">
        <v>0.75</v>
      </c>
    </row>
    <row r="4823" spans="1:11" x14ac:dyDescent="0.25">
      <c r="A4823" s="138" t="s">
        <v>1811</v>
      </c>
      <c r="B4823" s="138" t="s">
        <v>1812</v>
      </c>
      <c r="C4823" s="138" t="s">
        <v>196</v>
      </c>
      <c r="D4823" s="138" t="s">
        <v>1815</v>
      </c>
      <c r="E4823" s="138" t="s">
        <v>1354</v>
      </c>
      <c r="F4823" s="138"/>
      <c r="G4823" s="138"/>
      <c r="H4823" s="138"/>
      <c r="I4823" s="138" t="s">
        <v>990</v>
      </c>
      <c r="J4823" s="138">
        <v>2050</v>
      </c>
      <c r="K4823" s="139">
        <v>0.5</v>
      </c>
    </row>
    <row r="4824" spans="1:11" x14ac:dyDescent="0.25">
      <c r="A4824" s="138" t="s">
        <v>1811</v>
      </c>
      <c r="B4824" s="138" t="s">
        <v>1812</v>
      </c>
      <c r="C4824" s="138" t="s">
        <v>196</v>
      </c>
      <c r="D4824" s="138" t="s">
        <v>1815</v>
      </c>
      <c r="E4824" s="138" t="s">
        <v>1354</v>
      </c>
      <c r="F4824" s="138"/>
      <c r="G4824" s="138"/>
      <c r="H4824" s="138"/>
      <c r="I4824" s="138" t="s">
        <v>991</v>
      </c>
      <c r="J4824" s="138">
        <v>2025</v>
      </c>
      <c r="K4824" s="139">
        <v>1.25</v>
      </c>
    </row>
    <row r="4825" spans="1:11" x14ac:dyDescent="0.25">
      <c r="A4825" s="138" t="s">
        <v>1811</v>
      </c>
      <c r="B4825" s="138" t="s">
        <v>1812</v>
      </c>
      <c r="C4825" s="138" t="s">
        <v>196</v>
      </c>
      <c r="D4825" s="138" t="s">
        <v>1815</v>
      </c>
      <c r="E4825" s="138" t="s">
        <v>1354</v>
      </c>
      <c r="F4825" s="138"/>
      <c r="G4825" s="138"/>
      <c r="H4825" s="138"/>
      <c r="I4825" s="138" t="s">
        <v>991</v>
      </c>
      <c r="J4825" s="138">
        <v>2050</v>
      </c>
      <c r="K4825" s="139">
        <v>1.75</v>
      </c>
    </row>
    <row r="4826" spans="1:11" x14ac:dyDescent="0.25">
      <c r="A4826" s="138" t="s">
        <v>1811</v>
      </c>
      <c r="B4826" s="138" t="s">
        <v>1812</v>
      </c>
      <c r="C4826" s="138" t="s">
        <v>196</v>
      </c>
      <c r="D4826" s="138" t="s">
        <v>1815</v>
      </c>
      <c r="E4826" s="138" t="s">
        <v>1354</v>
      </c>
      <c r="F4826" s="138"/>
      <c r="G4826" s="138"/>
      <c r="H4826" s="138"/>
      <c r="I4826" s="138" t="s">
        <v>195</v>
      </c>
      <c r="J4826" s="138">
        <v>2025</v>
      </c>
      <c r="K4826" s="139">
        <v>0.99</v>
      </c>
    </row>
    <row r="4827" spans="1:11" x14ac:dyDescent="0.25">
      <c r="A4827" s="138" t="s">
        <v>1811</v>
      </c>
      <c r="B4827" s="138" t="s">
        <v>1812</v>
      </c>
      <c r="C4827" s="138" t="s">
        <v>196</v>
      </c>
      <c r="D4827" s="138" t="s">
        <v>1815</v>
      </c>
      <c r="E4827" s="138" t="s">
        <v>1354</v>
      </c>
      <c r="F4827" s="138"/>
      <c r="G4827" s="138"/>
      <c r="H4827" s="138"/>
      <c r="I4827" s="138" t="s">
        <v>195</v>
      </c>
      <c r="J4827" s="138">
        <v>2030</v>
      </c>
      <c r="K4827" s="139">
        <v>0.99</v>
      </c>
    </row>
    <row r="4828" spans="1:11" x14ac:dyDescent="0.25">
      <c r="A4828" s="138" t="s">
        <v>1811</v>
      </c>
      <c r="B4828" s="138" t="s">
        <v>1812</v>
      </c>
      <c r="C4828" s="138" t="s">
        <v>196</v>
      </c>
      <c r="D4828" s="138" t="s">
        <v>1815</v>
      </c>
      <c r="E4828" s="138" t="s">
        <v>1354</v>
      </c>
      <c r="F4828" s="138"/>
      <c r="G4828" s="138"/>
      <c r="H4828" s="138"/>
      <c r="I4828" s="138" t="s">
        <v>195</v>
      </c>
      <c r="J4828" s="138">
        <v>2040</v>
      </c>
      <c r="K4828" s="139">
        <v>0.99</v>
      </c>
    </row>
    <row r="4829" spans="1:11" x14ac:dyDescent="0.25">
      <c r="A4829" s="138" t="s">
        <v>1811</v>
      </c>
      <c r="B4829" s="138" t="s">
        <v>1812</v>
      </c>
      <c r="C4829" s="138" t="s">
        <v>196</v>
      </c>
      <c r="D4829" s="138" t="s">
        <v>1815</v>
      </c>
      <c r="E4829" s="138" t="s">
        <v>1354</v>
      </c>
      <c r="F4829" s="138"/>
      <c r="G4829" s="138"/>
      <c r="H4829" s="138"/>
      <c r="I4829" s="138" t="s">
        <v>195</v>
      </c>
      <c r="J4829" s="138">
        <v>2050</v>
      </c>
      <c r="K4829" s="139">
        <v>0.99</v>
      </c>
    </row>
    <row r="4830" spans="1:11" x14ac:dyDescent="0.25">
      <c r="A4830" s="138" t="s">
        <v>1811</v>
      </c>
      <c r="B4830" s="138" t="s">
        <v>1812</v>
      </c>
      <c r="C4830" s="138" t="s">
        <v>196</v>
      </c>
      <c r="D4830" s="138" t="s">
        <v>1218</v>
      </c>
      <c r="E4830" s="138" t="s">
        <v>1206</v>
      </c>
      <c r="F4830" s="138"/>
      <c r="G4830" s="138" t="s">
        <v>317</v>
      </c>
      <c r="H4830" s="138"/>
      <c r="I4830" s="138" t="s">
        <v>195</v>
      </c>
      <c r="J4830" s="138">
        <v>2025</v>
      </c>
      <c r="K4830" s="139">
        <v>4</v>
      </c>
    </row>
    <row r="4831" spans="1:11" x14ac:dyDescent="0.25">
      <c r="A4831" s="138" t="s">
        <v>1811</v>
      </c>
      <c r="B4831" s="138" t="s">
        <v>1812</v>
      </c>
      <c r="C4831" s="138" t="s">
        <v>196</v>
      </c>
      <c r="D4831" s="138" t="s">
        <v>1218</v>
      </c>
      <c r="E4831" s="138" t="s">
        <v>1206</v>
      </c>
      <c r="F4831" s="138"/>
      <c r="G4831" s="138" t="s">
        <v>317</v>
      </c>
      <c r="H4831" s="138"/>
      <c r="I4831" s="138" t="s">
        <v>195</v>
      </c>
      <c r="J4831" s="138">
        <v>2030</v>
      </c>
      <c r="K4831" s="139">
        <v>2</v>
      </c>
    </row>
    <row r="4832" spans="1:11" x14ac:dyDescent="0.25">
      <c r="A4832" s="138" t="s">
        <v>1811</v>
      </c>
      <c r="B4832" s="138" t="s">
        <v>1812</v>
      </c>
      <c r="C4832" s="138" t="s">
        <v>196</v>
      </c>
      <c r="D4832" s="138" t="s">
        <v>1218</v>
      </c>
      <c r="E4832" s="138" t="s">
        <v>1206</v>
      </c>
      <c r="F4832" s="138"/>
      <c r="G4832" s="138" t="s">
        <v>317</v>
      </c>
      <c r="H4832" s="138"/>
      <c r="I4832" s="138" t="s">
        <v>195</v>
      </c>
      <c r="J4832" s="138">
        <v>2040</v>
      </c>
      <c r="K4832" s="139">
        <v>1</v>
      </c>
    </row>
    <row r="4833" spans="1:11" x14ac:dyDescent="0.25">
      <c r="A4833" s="138" t="s">
        <v>1811</v>
      </c>
      <c r="B4833" s="138" t="s">
        <v>1812</v>
      </c>
      <c r="C4833" s="138" t="s">
        <v>196</v>
      </c>
      <c r="D4833" s="138" t="s">
        <v>1218</v>
      </c>
      <c r="E4833" s="138" t="s">
        <v>1206</v>
      </c>
      <c r="F4833" s="138"/>
      <c r="G4833" s="138" t="s">
        <v>317</v>
      </c>
      <c r="H4833" s="138"/>
      <c r="I4833" s="138" t="s">
        <v>195</v>
      </c>
      <c r="J4833" s="138">
        <v>2050</v>
      </c>
      <c r="K4833" s="139">
        <v>1</v>
      </c>
    </row>
    <row r="4834" spans="1:11" x14ac:dyDescent="0.25">
      <c r="A4834" s="138" t="s">
        <v>1811</v>
      </c>
      <c r="B4834" s="138" t="s">
        <v>1812</v>
      </c>
      <c r="C4834" s="138" t="s">
        <v>196</v>
      </c>
      <c r="D4834" s="138" t="s">
        <v>1816</v>
      </c>
      <c r="E4834" s="138" t="s">
        <v>1354</v>
      </c>
      <c r="F4834" s="138"/>
      <c r="G4834" s="138" t="s">
        <v>345</v>
      </c>
      <c r="H4834" s="138"/>
      <c r="I4834" s="138" t="s">
        <v>990</v>
      </c>
      <c r="J4834" s="138">
        <v>2025</v>
      </c>
      <c r="K4834" s="139">
        <v>0.5</v>
      </c>
    </row>
    <row r="4835" spans="1:11" x14ac:dyDescent="0.25">
      <c r="A4835" s="138" t="s">
        <v>1811</v>
      </c>
      <c r="B4835" s="138" t="s">
        <v>1812</v>
      </c>
      <c r="C4835" s="138" t="s">
        <v>196</v>
      </c>
      <c r="D4835" s="138" t="s">
        <v>1816</v>
      </c>
      <c r="E4835" s="138" t="s">
        <v>1354</v>
      </c>
      <c r="F4835" s="138"/>
      <c r="G4835" s="138" t="s">
        <v>345</v>
      </c>
      <c r="H4835" s="138"/>
      <c r="I4835" s="138" t="s">
        <v>990</v>
      </c>
      <c r="J4835" s="138">
        <v>2050</v>
      </c>
      <c r="K4835" s="139">
        <v>0.5</v>
      </c>
    </row>
    <row r="4836" spans="1:11" x14ac:dyDescent="0.25">
      <c r="A4836" s="138" t="s">
        <v>1811</v>
      </c>
      <c r="B4836" s="138" t="s">
        <v>1812</v>
      </c>
      <c r="C4836" s="138" t="s">
        <v>196</v>
      </c>
      <c r="D4836" s="138" t="s">
        <v>1816</v>
      </c>
      <c r="E4836" s="138" t="s">
        <v>1354</v>
      </c>
      <c r="F4836" s="138"/>
      <c r="G4836" s="138" t="s">
        <v>345</v>
      </c>
      <c r="H4836" s="138"/>
      <c r="I4836" s="138" t="s">
        <v>991</v>
      </c>
      <c r="J4836" s="138">
        <v>2025</v>
      </c>
      <c r="K4836" s="139">
        <v>1.5</v>
      </c>
    </row>
    <row r="4837" spans="1:11" x14ac:dyDescent="0.25">
      <c r="A4837" s="138" t="s">
        <v>1811</v>
      </c>
      <c r="B4837" s="138" t="s">
        <v>1812</v>
      </c>
      <c r="C4837" s="138" t="s">
        <v>196</v>
      </c>
      <c r="D4837" s="138" t="s">
        <v>1816</v>
      </c>
      <c r="E4837" s="138" t="s">
        <v>1354</v>
      </c>
      <c r="F4837" s="138"/>
      <c r="G4837" s="138" t="s">
        <v>345</v>
      </c>
      <c r="H4837" s="138"/>
      <c r="I4837" s="138" t="s">
        <v>991</v>
      </c>
      <c r="J4837" s="138">
        <v>2050</v>
      </c>
      <c r="K4837" s="139">
        <v>1.75</v>
      </c>
    </row>
    <row r="4838" spans="1:11" x14ac:dyDescent="0.25">
      <c r="A4838" s="138" t="s">
        <v>1811</v>
      </c>
      <c r="B4838" s="138" t="s">
        <v>1812</v>
      </c>
      <c r="C4838" s="138" t="s">
        <v>196</v>
      </c>
      <c r="D4838" s="138" t="s">
        <v>1816</v>
      </c>
      <c r="E4838" s="138" t="s">
        <v>1354</v>
      </c>
      <c r="F4838" s="138"/>
      <c r="G4838" s="138" t="s">
        <v>345</v>
      </c>
      <c r="H4838" s="138"/>
      <c r="I4838" s="138" t="s">
        <v>195</v>
      </c>
      <c r="J4838" s="138">
        <v>2025</v>
      </c>
      <c r="K4838" s="139">
        <v>0.08</v>
      </c>
    </row>
    <row r="4839" spans="1:11" x14ac:dyDescent="0.25">
      <c r="A4839" s="138" t="s">
        <v>1811</v>
      </c>
      <c r="B4839" s="138" t="s">
        <v>1812</v>
      </c>
      <c r="C4839" s="138" t="s">
        <v>196</v>
      </c>
      <c r="D4839" s="138" t="s">
        <v>1816</v>
      </c>
      <c r="E4839" s="138" t="s">
        <v>1354</v>
      </c>
      <c r="F4839" s="138"/>
      <c r="G4839" s="138" t="s">
        <v>345</v>
      </c>
      <c r="H4839" s="138"/>
      <c r="I4839" s="138" t="s">
        <v>195</v>
      </c>
      <c r="J4839" s="138">
        <v>2030</v>
      </c>
      <c r="K4839" s="139">
        <v>0.08</v>
      </c>
    </row>
    <row r="4840" spans="1:11" x14ac:dyDescent="0.25">
      <c r="A4840" s="138" t="s">
        <v>1811</v>
      </c>
      <c r="B4840" s="138" t="s">
        <v>1812</v>
      </c>
      <c r="C4840" s="138" t="s">
        <v>196</v>
      </c>
      <c r="D4840" s="138" t="s">
        <v>1816</v>
      </c>
      <c r="E4840" s="138" t="s">
        <v>1354</v>
      </c>
      <c r="F4840" s="138"/>
      <c r="G4840" s="138" t="s">
        <v>345</v>
      </c>
      <c r="H4840" s="138"/>
      <c r="I4840" s="138" t="s">
        <v>195</v>
      </c>
      <c r="J4840" s="138">
        <v>2040</v>
      </c>
      <c r="K4840" s="139">
        <v>0.08</v>
      </c>
    </row>
    <row r="4841" spans="1:11" x14ac:dyDescent="0.25">
      <c r="A4841" s="138" t="s">
        <v>1811</v>
      </c>
      <c r="B4841" s="138" t="s">
        <v>1812</v>
      </c>
      <c r="C4841" s="138" t="s">
        <v>196</v>
      </c>
      <c r="D4841" s="138" t="s">
        <v>1816</v>
      </c>
      <c r="E4841" s="138" t="s">
        <v>1354</v>
      </c>
      <c r="F4841" s="138"/>
      <c r="G4841" s="138" t="s">
        <v>345</v>
      </c>
      <c r="H4841" s="138"/>
      <c r="I4841" s="138" t="s">
        <v>195</v>
      </c>
      <c r="J4841" s="138">
        <v>2050</v>
      </c>
      <c r="K4841" s="139">
        <v>0.08</v>
      </c>
    </row>
    <row r="4842" spans="1:11" x14ac:dyDescent="0.25">
      <c r="A4842" s="138" t="s">
        <v>1811</v>
      </c>
      <c r="B4842" s="138" t="s">
        <v>1812</v>
      </c>
      <c r="C4842" s="138" t="s">
        <v>196</v>
      </c>
      <c r="D4842" s="138" t="s">
        <v>355</v>
      </c>
      <c r="E4842" s="138" t="s">
        <v>1295</v>
      </c>
      <c r="F4842" s="138"/>
      <c r="G4842" s="138" t="s">
        <v>393</v>
      </c>
      <c r="H4842" s="138"/>
      <c r="I4842" s="138" t="s">
        <v>195</v>
      </c>
      <c r="J4842" s="138">
        <v>2025</v>
      </c>
      <c r="K4842" s="139">
        <v>2</v>
      </c>
    </row>
    <row r="4843" spans="1:11" x14ac:dyDescent="0.25">
      <c r="A4843" s="138" t="s">
        <v>1811</v>
      </c>
      <c r="B4843" s="138" t="s">
        <v>1812</v>
      </c>
      <c r="C4843" s="138" t="s">
        <v>196</v>
      </c>
      <c r="D4843" s="138" t="s">
        <v>355</v>
      </c>
      <c r="E4843" s="138" t="s">
        <v>1295</v>
      </c>
      <c r="F4843" s="138"/>
      <c r="G4843" s="138" t="s">
        <v>393</v>
      </c>
      <c r="H4843" s="138"/>
      <c r="I4843" s="138" t="s">
        <v>195</v>
      </c>
      <c r="J4843" s="138">
        <v>2030</v>
      </c>
      <c r="K4843" s="139">
        <v>2</v>
      </c>
    </row>
    <row r="4844" spans="1:11" x14ac:dyDescent="0.25">
      <c r="A4844" s="138" t="s">
        <v>1811</v>
      </c>
      <c r="B4844" s="138" t="s">
        <v>1812</v>
      </c>
      <c r="C4844" s="138" t="s">
        <v>196</v>
      </c>
      <c r="D4844" s="138" t="s">
        <v>355</v>
      </c>
      <c r="E4844" s="138" t="s">
        <v>1295</v>
      </c>
      <c r="F4844" s="138"/>
      <c r="G4844" s="138" t="s">
        <v>393</v>
      </c>
      <c r="H4844" s="138"/>
      <c r="I4844" s="138" t="s">
        <v>195</v>
      </c>
      <c r="J4844" s="138">
        <v>2040</v>
      </c>
      <c r="K4844" s="139">
        <v>2</v>
      </c>
    </row>
    <row r="4845" spans="1:11" x14ac:dyDescent="0.25">
      <c r="A4845" s="138" t="s">
        <v>1811</v>
      </c>
      <c r="B4845" s="138" t="s">
        <v>1812</v>
      </c>
      <c r="C4845" s="138" t="s">
        <v>196</v>
      </c>
      <c r="D4845" s="138" t="s">
        <v>355</v>
      </c>
      <c r="E4845" s="138" t="s">
        <v>1295</v>
      </c>
      <c r="F4845" s="138"/>
      <c r="G4845" s="138" t="s">
        <v>393</v>
      </c>
      <c r="H4845" s="138"/>
      <c r="I4845" s="138" t="s">
        <v>195</v>
      </c>
      <c r="J4845" s="138">
        <v>2050</v>
      </c>
      <c r="K4845" s="139">
        <v>2</v>
      </c>
    </row>
    <row r="4846" spans="1:11" x14ac:dyDescent="0.25">
      <c r="A4846" s="138" t="s">
        <v>1811</v>
      </c>
      <c r="B4846" s="138" t="s">
        <v>1812</v>
      </c>
      <c r="C4846" s="138" t="s">
        <v>196</v>
      </c>
      <c r="D4846" s="138" t="s">
        <v>1817</v>
      </c>
      <c r="E4846" s="138" t="s">
        <v>1354</v>
      </c>
      <c r="F4846" s="138"/>
      <c r="G4846" s="138" t="s">
        <v>345</v>
      </c>
      <c r="H4846" s="138"/>
      <c r="I4846" s="138" t="s">
        <v>990</v>
      </c>
      <c r="J4846" s="138">
        <v>2025</v>
      </c>
      <c r="K4846" s="139">
        <v>0.5</v>
      </c>
    </row>
    <row r="4847" spans="1:11" x14ac:dyDescent="0.25">
      <c r="A4847" s="138" t="s">
        <v>1811</v>
      </c>
      <c r="B4847" s="138" t="s">
        <v>1812</v>
      </c>
      <c r="C4847" s="138" t="s">
        <v>196</v>
      </c>
      <c r="D4847" s="138" t="s">
        <v>1817</v>
      </c>
      <c r="E4847" s="138" t="s">
        <v>1354</v>
      </c>
      <c r="F4847" s="138"/>
      <c r="G4847" s="138" t="s">
        <v>345</v>
      </c>
      <c r="H4847" s="138"/>
      <c r="I4847" s="138" t="s">
        <v>990</v>
      </c>
      <c r="J4847" s="138">
        <v>2050</v>
      </c>
      <c r="K4847" s="139">
        <v>0.5</v>
      </c>
    </row>
    <row r="4848" spans="1:11" x14ac:dyDescent="0.25">
      <c r="A4848" s="138" t="s">
        <v>1811</v>
      </c>
      <c r="B4848" s="138" t="s">
        <v>1812</v>
      </c>
      <c r="C4848" s="138" t="s">
        <v>196</v>
      </c>
      <c r="D4848" s="138" t="s">
        <v>1817</v>
      </c>
      <c r="E4848" s="138" t="s">
        <v>1354</v>
      </c>
      <c r="F4848" s="138"/>
      <c r="G4848" s="138" t="s">
        <v>345</v>
      </c>
      <c r="H4848" s="138"/>
      <c r="I4848" s="138" t="s">
        <v>991</v>
      </c>
      <c r="J4848" s="138">
        <v>2025</v>
      </c>
      <c r="K4848" s="139">
        <v>1.5</v>
      </c>
    </row>
    <row r="4849" spans="1:11" x14ac:dyDescent="0.25">
      <c r="A4849" s="138" t="s">
        <v>1811</v>
      </c>
      <c r="B4849" s="138" t="s">
        <v>1812</v>
      </c>
      <c r="C4849" s="138" t="s">
        <v>196</v>
      </c>
      <c r="D4849" s="138" t="s">
        <v>1817</v>
      </c>
      <c r="E4849" s="138" t="s">
        <v>1354</v>
      </c>
      <c r="F4849" s="138"/>
      <c r="G4849" s="138" t="s">
        <v>345</v>
      </c>
      <c r="H4849" s="138"/>
      <c r="I4849" s="138" t="s">
        <v>991</v>
      </c>
      <c r="J4849" s="138">
        <v>2050</v>
      </c>
      <c r="K4849" s="139">
        <v>1.75</v>
      </c>
    </row>
    <row r="4850" spans="1:11" x14ac:dyDescent="0.25">
      <c r="A4850" s="138" t="s">
        <v>1811</v>
      </c>
      <c r="B4850" s="138" t="s">
        <v>1812</v>
      </c>
      <c r="C4850" s="138" t="s">
        <v>196</v>
      </c>
      <c r="D4850" s="138" t="s">
        <v>1817</v>
      </c>
      <c r="E4850" s="138" t="s">
        <v>1354</v>
      </c>
      <c r="F4850" s="138"/>
      <c r="G4850" s="138" t="s">
        <v>345</v>
      </c>
      <c r="H4850" s="138"/>
      <c r="I4850" s="138" t="s">
        <v>195</v>
      </c>
      <c r="J4850" s="138">
        <v>2025</v>
      </c>
      <c r="K4850" s="139">
        <v>0.19</v>
      </c>
    </row>
    <row r="4851" spans="1:11" x14ac:dyDescent="0.25">
      <c r="A4851" s="138" t="s">
        <v>1811</v>
      </c>
      <c r="B4851" s="138" t="s">
        <v>1812</v>
      </c>
      <c r="C4851" s="138" t="s">
        <v>196</v>
      </c>
      <c r="D4851" s="138" t="s">
        <v>1817</v>
      </c>
      <c r="E4851" s="138" t="s">
        <v>1354</v>
      </c>
      <c r="F4851" s="138"/>
      <c r="G4851" s="138" t="s">
        <v>345</v>
      </c>
      <c r="H4851" s="138"/>
      <c r="I4851" s="138" t="s">
        <v>195</v>
      </c>
      <c r="J4851" s="138">
        <v>2030</v>
      </c>
      <c r="K4851" s="139">
        <v>0.19</v>
      </c>
    </row>
    <row r="4852" spans="1:11" x14ac:dyDescent="0.25">
      <c r="A4852" s="138" t="s">
        <v>1811</v>
      </c>
      <c r="B4852" s="138" t="s">
        <v>1812</v>
      </c>
      <c r="C4852" s="138" t="s">
        <v>196</v>
      </c>
      <c r="D4852" s="138" t="s">
        <v>1817</v>
      </c>
      <c r="E4852" s="138" t="s">
        <v>1354</v>
      </c>
      <c r="F4852" s="138"/>
      <c r="G4852" s="138" t="s">
        <v>345</v>
      </c>
      <c r="H4852" s="138"/>
      <c r="I4852" s="138" t="s">
        <v>195</v>
      </c>
      <c r="J4852" s="138">
        <v>2040</v>
      </c>
      <c r="K4852" s="139">
        <v>0.19</v>
      </c>
    </row>
    <row r="4853" spans="1:11" x14ac:dyDescent="0.25">
      <c r="A4853" s="138" t="s">
        <v>1811</v>
      </c>
      <c r="B4853" s="138" t="s">
        <v>1812</v>
      </c>
      <c r="C4853" s="138" t="s">
        <v>196</v>
      </c>
      <c r="D4853" s="138" t="s">
        <v>1817</v>
      </c>
      <c r="E4853" s="138" t="s">
        <v>1354</v>
      </c>
      <c r="F4853" s="138"/>
      <c r="G4853" s="138" t="s">
        <v>345</v>
      </c>
      <c r="H4853" s="138"/>
      <c r="I4853" s="138" t="s">
        <v>195</v>
      </c>
      <c r="J4853" s="138">
        <v>2050</v>
      </c>
      <c r="K4853" s="139">
        <v>0.19</v>
      </c>
    </row>
    <row r="4854" spans="1:11" x14ac:dyDescent="0.25">
      <c r="A4854" s="138" t="s">
        <v>1811</v>
      </c>
      <c r="B4854" s="138" t="s">
        <v>1812</v>
      </c>
      <c r="C4854" s="138" t="s">
        <v>196</v>
      </c>
      <c r="D4854" s="138" t="s">
        <v>1818</v>
      </c>
      <c r="E4854" s="138" t="s">
        <v>1354</v>
      </c>
      <c r="F4854" s="138"/>
      <c r="G4854" s="138" t="s">
        <v>345</v>
      </c>
      <c r="H4854" s="138"/>
      <c r="I4854" s="138" t="s">
        <v>990</v>
      </c>
      <c r="J4854" s="138">
        <v>2025</v>
      </c>
      <c r="K4854" s="139">
        <v>0.5</v>
      </c>
    </row>
    <row r="4855" spans="1:11" x14ac:dyDescent="0.25">
      <c r="A4855" s="138" t="s">
        <v>1811</v>
      </c>
      <c r="B4855" s="138" t="s">
        <v>1812</v>
      </c>
      <c r="C4855" s="138" t="s">
        <v>196</v>
      </c>
      <c r="D4855" s="138" t="s">
        <v>1818</v>
      </c>
      <c r="E4855" s="138" t="s">
        <v>1354</v>
      </c>
      <c r="F4855" s="138"/>
      <c r="G4855" s="138" t="s">
        <v>345</v>
      </c>
      <c r="H4855" s="138"/>
      <c r="I4855" s="138" t="s">
        <v>990</v>
      </c>
      <c r="J4855" s="138">
        <v>2050</v>
      </c>
      <c r="K4855" s="139">
        <v>0.5</v>
      </c>
    </row>
    <row r="4856" spans="1:11" x14ac:dyDescent="0.25">
      <c r="A4856" s="138" t="s">
        <v>1811</v>
      </c>
      <c r="B4856" s="138" t="s">
        <v>1812</v>
      </c>
      <c r="C4856" s="138" t="s">
        <v>196</v>
      </c>
      <c r="D4856" s="138" t="s">
        <v>1818</v>
      </c>
      <c r="E4856" s="138" t="s">
        <v>1354</v>
      </c>
      <c r="F4856" s="138"/>
      <c r="G4856" s="138" t="s">
        <v>345</v>
      </c>
      <c r="H4856" s="138"/>
      <c r="I4856" s="138" t="s">
        <v>991</v>
      </c>
      <c r="J4856" s="138">
        <v>2025</v>
      </c>
      <c r="K4856" s="139">
        <v>1.5</v>
      </c>
    </row>
    <row r="4857" spans="1:11" x14ac:dyDescent="0.25">
      <c r="A4857" s="138" t="s">
        <v>1811</v>
      </c>
      <c r="B4857" s="138" t="s">
        <v>1812</v>
      </c>
      <c r="C4857" s="138" t="s">
        <v>196</v>
      </c>
      <c r="D4857" s="138" t="s">
        <v>1818</v>
      </c>
      <c r="E4857" s="138" t="s">
        <v>1354</v>
      </c>
      <c r="F4857" s="138"/>
      <c r="G4857" s="138" t="s">
        <v>345</v>
      </c>
      <c r="H4857" s="138"/>
      <c r="I4857" s="138" t="s">
        <v>991</v>
      </c>
      <c r="J4857" s="138">
        <v>2050</v>
      </c>
      <c r="K4857" s="139">
        <v>1.75</v>
      </c>
    </row>
    <row r="4858" spans="1:11" x14ac:dyDescent="0.25">
      <c r="A4858" s="138" t="s">
        <v>1811</v>
      </c>
      <c r="B4858" s="138" t="s">
        <v>1812</v>
      </c>
      <c r="C4858" s="138" t="s">
        <v>196</v>
      </c>
      <c r="D4858" s="138" t="s">
        <v>1818</v>
      </c>
      <c r="E4858" s="138" t="s">
        <v>1354</v>
      </c>
      <c r="F4858" s="138"/>
      <c r="G4858" s="138" t="s">
        <v>345</v>
      </c>
      <c r="H4858" s="138"/>
      <c r="I4858" s="138" t="s">
        <v>195</v>
      </c>
      <c r="J4858" s="138">
        <v>2025</v>
      </c>
      <c r="K4858" s="139">
        <v>0.17</v>
      </c>
    </row>
    <row r="4859" spans="1:11" x14ac:dyDescent="0.25">
      <c r="A4859" s="138" t="s">
        <v>1811</v>
      </c>
      <c r="B4859" s="138" t="s">
        <v>1812</v>
      </c>
      <c r="C4859" s="138" t="s">
        <v>196</v>
      </c>
      <c r="D4859" s="138" t="s">
        <v>1818</v>
      </c>
      <c r="E4859" s="138" t="s">
        <v>1354</v>
      </c>
      <c r="F4859" s="138"/>
      <c r="G4859" s="138" t="s">
        <v>345</v>
      </c>
      <c r="H4859" s="138"/>
      <c r="I4859" s="138" t="s">
        <v>195</v>
      </c>
      <c r="J4859" s="138">
        <v>2030</v>
      </c>
      <c r="K4859" s="139">
        <v>0.17</v>
      </c>
    </row>
    <row r="4860" spans="1:11" x14ac:dyDescent="0.25">
      <c r="A4860" s="138" t="s">
        <v>1811</v>
      </c>
      <c r="B4860" s="138" t="s">
        <v>1812</v>
      </c>
      <c r="C4860" s="138" t="s">
        <v>196</v>
      </c>
      <c r="D4860" s="138" t="s">
        <v>1818</v>
      </c>
      <c r="E4860" s="138" t="s">
        <v>1354</v>
      </c>
      <c r="F4860" s="138"/>
      <c r="G4860" s="138" t="s">
        <v>345</v>
      </c>
      <c r="H4860" s="138"/>
      <c r="I4860" s="138" t="s">
        <v>195</v>
      </c>
      <c r="J4860" s="138">
        <v>2040</v>
      </c>
      <c r="K4860" s="139">
        <v>0.17</v>
      </c>
    </row>
    <row r="4861" spans="1:11" x14ac:dyDescent="0.25">
      <c r="A4861" s="138" t="s">
        <v>1811</v>
      </c>
      <c r="B4861" s="138" t="s">
        <v>1812</v>
      </c>
      <c r="C4861" s="138" t="s">
        <v>196</v>
      </c>
      <c r="D4861" s="138" t="s">
        <v>1818</v>
      </c>
      <c r="E4861" s="138" t="s">
        <v>1354</v>
      </c>
      <c r="F4861" s="138"/>
      <c r="G4861" s="138" t="s">
        <v>345</v>
      </c>
      <c r="H4861" s="138"/>
      <c r="I4861" s="138" t="s">
        <v>195</v>
      </c>
      <c r="J4861" s="138">
        <v>2050</v>
      </c>
      <c r="K4861" s="139">
        <v>0.17</v>
      </c>
    </row>
    <row r="4862" spans="1:11" x14ac:dyDescent="0.25">
      <c r="A4862" s="138" t="s">
        <v>1811</v>
      </c>
      <c r="B4862" s="138" t="s">
        <v>1812</v>
      </c>
      <c r="C4862" s="138" t="s">
        <v>196</v>
      </c>
      <c r="D4862" s="138" t="s">
        <v>216</v>
      </c>
      <c r="E4862" s="138" t="s">
        <v>203</v>
      </c>
      <c r="F4862" s="138"/>
      <c r="G4862" s="138" t="s">
        <v>372</v>
      </c>
      <c r="H4862" s="138"/>
      <c r="I4862" s="138" t="s">
        <v>195</v>
      </c>
      <c r="J4862" s="138">
        <v>2025</v>
      </c>
      <c r="K4862" s="139">
        <v>25</v>
      </c>
    </row>
    <row r="4863" spans="1:11" x14ac:dyDescent="0.25">
      <c r="A4863" s="138" t="s">
        <v>1811</v>
      </c>
      <c r="B4863" s="138" t="s">
        <v>1812</v>
      </c>
      <c r="C4863" s="138" t="s">
        <v>196</v>
      </c>
      <c r="D4863" s="138" t="s">
        <v>216</v>
      </c>
      <c r="E4863" s="138" t="s">
        <v>203</v>
      </c>
      <c r="F4863" s="138"/>
      <c r="G4863" s="138" t="s">
        <v>372</v>
      </c>
      <c r="H4863" s="138"/>
      <c r="I4863" s="138" t="s">
        <v>195</v>
      </c>
      <c r="J4863" s="138">
        <v>2030</v>
      </c>
      <c r="K4863" s="139">
        <v>25</v>
      </c>
    </row>
    <row r="4864" spans="1:11" x14ac:dyDescent="0.25">
      <c r="A4864" s="138" t="s">
        <v>1811</v>
      </c>
      <c r="B4864" s="138" t="s">
        <v>1812</v>
      </c>
      <c r="C4864" s="138" t="s">
        <v>196</v>
      </c>
      <c r="D4864" s="138" t="s">
        <v>216</v>
      </c>
      <c r="E4864" s="138" t="s">
        <v>203</v>
      </c>
      <c r="F4864" s="138"/>
      <c r="G4864" s="138" t="s">
        <v>372</v>
      </c>
      <c r="H4864" s="138"/>
      <c r="I4864" s="138" t="s">
        <v>195</v>
      </c>
      <c r="J4864" s="138">
        <v>2040</v>
      </c>
      <c r="K4864" s="139">
        <v>25</v>
      </c>
    </row>
    <row r="4865" spans="1:11" x14ac:dyDescent="0.25">
      <c r="A4865" s="138" t="s">
        <v>1811</v>
      </c>
      <c r="B4865" s="138" t="s">
        <v>1812</v>
      </c>
      <c r="C4865" s="138" t="s">
        <v>196</v>
      </c>
      <c r="D4865" s="138" t="s">
        <v>216</v>
      </c>
      <c r="E4865" s="138" t="s">
        <v>203</v>
      </c>
      <c r="F4865" s="138"/>
      <c r="G4865" s="138" t="s">
        <v>372</v>
      </c>
      <c r="H4865" s="138"/>
      <c r="I4865" s="138" t="s">
        <v>195</v>
      </c>
      <c r="J4865" s="138">
        <v>2050</v>
      </c>
      <c r="K4865" s="139">
        <v>25</v>
      </c>
    </row>
    <row r="4866" spans="1:11" x14ac:dyDescent="0.25">
      <c r="A4866" s="138" t="s">
        <v>1811</v>
      </c>
      <c r="B4866" s="138" t="s">
        <v>1812</v>
      </c>
      <c r="C4866" s="138" t="s">
        <v>196</v>
      </c>
      <c r="D4866" s="138" t="s">
        <v>1790</v>
      </c>
      <c r="E4866" s="138" t="s">
        <v>1222</v>
      </c>
      <c r="F4866" s="138"/>
      <c r="G4866" s="138" t="s">
        <v>1495</v>
      </c>
      <c r="H4866" s="138"/>
      <c r="I4866" s="138" t="s">
        <v>990</v>
      </c>
      <c r="J4866" s="138">
        <v>2025</v>
      </c>
      <c r="K4866" s="139">
        <v>0.5</v>
      </c>
    </row>
    <row r="4867" spans="1:11" x14ac:dyDescent="0.25">
      <c r="A4867" s="138" t="s">
        <v>1811</v>
      </c>
      <c r="B4867" s="138" t="s">
        <v>1812</v>
      </c>
      <c r="C4867" s="138" t="s">
        <v>196</v>
      </c>
      <c r="D4867" s="138" t="s">
        <v>1790</v>
      </c>
      <c r="E4867" s="138" t="s">
        <v>1222</v>
      </c>
      <c r="F4867" s="138"/>
      <c r="G4867" s="138" t="s">
        <v>1495</v>
      </c>
      <c r="H4867" s="138"/>
      <c r="I4867" s="138" t="s">
        <v>990</v>
      </c>
      <c r="J4867" s="138">
        <v>2050</v>
      </c>
      <c r="K4867" s="139">
        <v>0.5</v>
      </c>
    </row>
    <row r="4868" spans="1:11" x14ac:dyDescent="0.25">
      <c r="A4868" s="138" t="s">
        <v>1811</v>
      </c>
      <c r="B4868" s="138" t="s">
        <v>1812</v>
      </c>
      <c r="C4868" s="138" t="s">
        <v>196</v>
      </c>
      <c r="D4868" s="138" t="s">
        <v>1790</v>
      </c>
      <c r="E4868" s="138" t="s">
        <v>1222</v>
      </c>
      <c r="F4868" s="138"/>
      <c r="G4868" s="138" t="s">
        <v>1495</v>
      </c>
      <c r="H4868" s="138"/>
      <c r="I4868" s="138" t="s">
        <v>991</v>
      </c>
      <c r="J4868" s="138">
        <v>2025</v>
      </c>
      <c r="K4868" s="139">
        <v>1.5</v>
      </c>
    </row>
    <row r="4869" spans="1:11" x14ac:dyDescent="0.25">
      <c r="A4869" s="138" t="s">
        <v>1811</v>
      </c>
      <c r="B4869" s="138" t="s">
        <v>1812</v>
      </c>
      <c r="C4869" s="138" t="s">
        <v>196</v>
      </c>
      <c r="D4869" s="138" t="s">
        <v>1790</v>
      </c>
      <c r="E4869" s="138" t="s">
        <v>1222</v>
      </c>
      <c r="F4869" s="138"/>
      <c r="G4869" s="138" t="s">
        <v>1495</v>
      </c>
      <c r="H4869" s="138"/>
      <c r="I4869" s="138" t="s">
        <v>991</v>
      </c>
      <c r="J4869" s="138">
        <v>2050</v>
      </c>
      <c r="K4869" s="139">
        <v>1.75</v>
      </c>
    </row>
    <row r="4870" spans="1:11" x14ac:dyDescent="0.25">
      <c r="A4870" s="138" t="s">
        <v>1811</v>
      </c>
      <c r="B4870" s="138" t="s">
        <v>1812</v>
      </c>
      <c r="C4870" s="138" t="s">
        <v>196</v>
      </c>
      <c r="D4870" s="138" t="s">
        <v>1790</v>
      </c>
      <c r="E4870" s="138" t="s">
        <v>1222</v>
      </c>
      <c r="F4870" s="138"/>
      <c r="G4870" s="138" t="s">
        <v>1495</v>
      </c>
      <c r="H4870" s="138"/>
      <c r="I4870" s="138" t="s">
        <v>195</v>
      </c>
      <c r="J4870" s="138">
        <v>2025</v>
      </c>
      <c r="K4870" s="139">
        <v>18</v>
      </c>
    </row>
    <row r="4871" spans="1:11" x14ac:dyDescent="0.25">
      <c r="A4871" s="138" t="s">
        <v>1811</v>
      </c>
      <c r="B4871" s="138" t="s">
        <v>1812</v>
      </c>
      <c r="C4871" s="138" t="s">
        <v>196</v>
      </c>
      <c r="D4871" s="138" t="s">
        <v>1790</v>
      </c>
      <c r="E4871" s="138" t="s">
        <v>1222</v>
      </c>
      <c r="F4871" s="138"/>
      <c r="G4871" s="138" t="s">
        <v>1495</v>
      </c>
      <c r="H4871" s="138"/>
      <c r="I4871" s="138" t="s">
        <v>195</v>
      </c>
      <c r="J4871" s="138">
        <v>2030</v>
      </c>
      <c r="K4871" s="139">
        <v>22</v>
      </c>
    </row>
    <row r="4872" spans="1:11" x14ac:dyDescent="0.25">
      <c r="A4872" s="138" t="s">
        <v>1811</v>
      </c>
      <c r="B4872" s="138" t="s">
        <v>1812</v>
      </c>
      <c r="C4872" s="138" t="s">
        <v>196</v>
      </c>
      <c r="D4872" s="138" t="s">
        <v>1790</v>
      </c>
      <c r="E4872" s="138" t="s">
        <v>1222</v>
      </c>
      <c r="F4872" s="138"/>
      <c r="G4872" s="138" t="s">
        <v>1495</v>
      </c>
      <c r="H4872" s="138"/>
      <c r="I4872" s="138" t="s">
        <v>195</v>
      </c>
      <c r="J4872" s="138">
        <v>2040</v>
      </c>
      <c r="K4872" s="139">
        <v>31</v>
      </c>
    </row>
    <row r="4873" spans="1:11" x14ac:dyDescent="0.25">
      <c r="A4873" s="138" t="s">
        <v>1811</v>
      </c>
      <c r="B4873" s="138" t="s">
        <v>1812</v>
      </c>
      <c r="C4873" s="138" t="s">
        <v>196</v>
      </c>
      <c r="D4873" s="138" t="s">
        <v>1790</v>
      </c>
      <c r="E4873" s="138" t="s">
        <v>1222</v>
      </c>
      <c r="F4873" s="138"/>
      <c r="G4873" s="138" t="s">
        <v>1495</v>
      </c>
      <c r="H4873" s="138"/>
      <c r="I4873" s="138" t="s">
        <v>195</v>
      </c>
      <c r="J4873" s="138">
        <v>2050</v>
      </c>
      <c r="K4873" s="139">
        <v>40</v>
      </c>
    </row>
    <row r="4874" spans="1:11" x14ac:dyDescent="0.25">
      <c r="A4874" s="138" t="s">
        <v>1811</v>
      </c>
      <c r="B4874" s="138" t="s">
        <v>1812</v>
      </c>
      <c r="C4874" s="138" t="s">
        <v>196</v>
      </c>
      <c r="D4874" s="138" t="s">
        <v>1791</v>
      </c>
      <c r="E4874" s="138" t="s">
        <v>1222</v>
      </c>
      <c r="F4874" s="138"/>
      <c r="G4874" s="138" t="s">
        <v>1361</v>
      </c>
      <c r="H4874" s="138"/>
      <c r="I4874" s="138" t="s">
        <v>990</v>
      </c>
      <c r="J4874" s="138">
        <v>2025</v>
      </c>
      <c r="K4874" s="139">
        <v>0.5</v>
      </c>
    </row>
    <row r="4875" spans="1:11" x14ac:dyDescent="0.25">
      <c r="A4875" s="138" t="s">
        <v>1811</v>
      </c>
      <c r="B4875" s="138" t="s">
        <v>1812</v>
      </c>
      <c r="C4875" s="138" t="s">
        <v>196</v>
      </c>
      <c r="D4875" s="138" t="s">
        <v>1791</v>
      </c>
      <c r="E4875" s="138" t="s">
        <v>1222</v>
      </c>
      <c r="F4875" s="138"/>
      <c r="G4875" s="138" t="s">
        <v>1361</v>
      </c>
      <c r="H4875" s="138"/>
      <c r="I4875" s="138" t="s">
        <v>990</v>
      </c>
      <c r="J4875" s="138">
        <v>2050</v>
      </c>
      <c r="K4875" s="139">
        <v>0.5</v>
      </c>
    </row>
    <row r="4876" spans="1:11" x14ac:dyDescent="0.25">
      <c r="A4876" s="138" t="s">
        <v>1811</v>
      </c>
      <c r="B4876" s="138" t="s">
        <v>1812</v>
      </c>
      <c r="C4876" s="138" t="s">
        <v>196</v>
      </c>
      <c r="D4876" s="138" t="s">
        <v>1791</v>
      </c>
      <c r="E4876" s="138" t="s">
        <v>1222</v>
      </c>
      <c r="F4876" s="138"/>
      <c r="G4876" s="138" t="s">
        <v>1361</v>
      </c>
      <c r="H4876" s="138"/>
      <c r="I4876" s="138" t="s">
        <v>991</v>
      </c>
      <c r="J4876" s="138">
        <v>2025</v>
      </c>
      <c r="K4876" s="139">
        <v>1.5</v>
      </c>
    </row>
    <row r="4877" spans="1:11" x14ac:dyDescent="0.25">
      <c r="A4877" s="138" t="s">
        <v>1811</v>
      </c>
      <c r="B4877" s="138" t="s">
        <v>1812</v>
      </c>
      <c r="C4877" s="138" t="s">
        <v>196</v>
      </c>
      <c r="D4877" s="138" t="s">
        <v>1791</v>
      </c>
      <c r="E4877" s="138" t="s">
        <v>1222</v>
      </c>
      <c r="F4877" s="138"/>
      <c r="G4877" s="138" t="s">
        <v>1361</v>
      </c>
      <c r="H4877" s="138"/>
      <c r="I4877" s="138" t="s">
        <v>991</v>
      </c>
      <c r="J4877" s="138">
        <v>2050</v>
      </c>
      <c r="K4877" s="139">
        <v>1.75</v>
      </c>
    </row>
    <row r="4878" spans="1:11" x14ac:dyDescent="0.25">
      <c r="A4878" s="138" t="s">
        <v>1811</v>
      </c>
      <c r="B4878" s="138" t="s">
        <v>1812</v>
      </c>
      <c r="C4878" s="138" t="s">
        <v>196</v>
      </c>
      <c r="D4878" s="138" t="s">
        <v>1791</v>
      </c>
      <c r="E4878" s="138" t="s">
        <v>1222</v>
      </c>
      <c r="F4878" s="138"/>
      <c r="G4878" s="138" t="s">
        <v>1361</v>
      </c>
      <c r="H4878" s="138"/>
      <c r="I4878" s="138" t="s">
        <v>195</v>
      </c>
      <c r="J4878" s="138">
        <v>2025</v>
      </c>
      <c r="K4878" s="139">
        <v>13</v>
      </c>
    </row>
    <row r="4879" spans="1:11" x14ac:dyDescent="0.25">
      <c r="A4879" s="138" t="s">
        <v>1811</v>
      </c>
      <c r="B4879" s="138" t="s">
        <v>1812</v>
      </c>
      <c r="C4879" s="138" t="s">
        <v>196</v>
      </c>
      <c r="D4879" s="138" t="s">
        <v>1791</v>
      </c>
      <c r="E4879" s="138" t="s">
        <v>1222</v>
      </c>
      <c r="F4879" s="138"/>
      <c r="G4879" s="138" t="s">
        <v>1361</v>
      </c>
      <c r="H4879" s="138"/>
      <c r="I4879" s="138" t="s">
        <v>195</v>
      </c>
      <c r="J4879" s="138">
        <v>2030</v>
      </c>
      <c r="K4879" s="139">
        <v>16</v>
      </c>
    </row>
    <row r="4880" spans="1:11" x14ac:dyDescent="0.25">
      <c r="A4880" s="138" t="s">
        <v>1811</v>
      </c>
      <c r="B4880" s="138" t="s">
        <v>1812</v>
      </c>
      <c r="C4880" s="138" t="s">
        <v>196</v>
      </c>
      <c r="D4880" s="138" t="s">
        <v>1791</v>
      </c>
      <c r="E4880" s="138" t="s">
        <v>1222</v>
      </c>
      <c r="F4880" s="138"/>
      <c r="G4880" s="138" t="s">
        <v>1361</v>
      </c>
      <c r="H4880" s="138"/>
      <c r="I4880" s="138" t="s">
        <v>195</v>
      </c>
      <c r="J4880" s="138">
        <v>2040</v>
      </c>
      <c r="K4880" s="139">
        <v>23</v>
      </c>
    </row>
    <row r="4881" spans="1:11" x14ac:dyDescent="0.25">
      <c r="A4881" s="138" t="s">
        <v>1811</v>
      </c>
      <c r="B4881" s="138" t="s">
        <v>1812</v>
      </c>
      <c r="C4881" s="138" t="s">
        <v>196</v>
      </c>
      <c r="D4881" s="138" t="s">
        <v>1791</v>
      </c>
      <c r="E4881" s="138" t="s">
        <v>1222</v>
      </c>
      <c r="F4881" s="138"/>
      <c r="G4881" s="138" t="s">
        <v>1361</v>
      </c>
      <c r="H4881" s="138"/>
      <c r="I4881" s="138" t="s">
        <v>195</v>
      </c>
      <c r="J4881" s="138">
        <v>2050</v>
      </c>
      <c r="K4881" s="139">
        <v>30</v>
      </c>
    </row>
    <row r="4882" spans="1:11" x14ac:dyDescent="0.25">
      <c r="A4882" s="138" t="s">
        <v>1811</v>
      </c>
      <c r="B4882" s="138" t="s">
        <v>1812</v>
      </c>
      <c r="C4882" s="138" t="s">
        <v>234</v>
      </c>
      <c r="D4882" s="138" t="s">
        <v>1365</v>
      </c>
      <c r="E4882" s="138" t="s">
        <v>1206</v>
      </c>
      <c r="F4882" s="138"/>
      <c r="G4882" s="138" t="s">
        <v>381</v>
      </c>
      <c r="H4882" s="138"/>
      <c r="I4882" s="138" t="s">
        <v>195</v>
      </c>
      <c r="J4882" s="138">
        <v>2025</v>
      </c>
      <c r="K4882" s="139">
        <v>75</v>
      </c>
    </row>
    <row r="4883" spans="1:11" x14ac:dyDescent="0.25">
      <c r="A4883" s="138" t="s">
        <v>1811</v>
      </c>
      <c r="B4883" s="138" t="s">
        <v>1812</v>
      </c>
      <c r="C4883" s="138" t="s">
        <v>234</v>
      </c>
      <c r="D4883" s="138" t="s">
        <v>1365</v>
      </c>
      <c r="E4883" s="138" t="s">
        <v>1206</v>
      </c>
      <c r="F4883" s="138"/>
      <c r="G4883" s="138" t="s">
        <v>381</v>
      </c>
      <c r="H4883" s="138"/>
      <c r="I4883" s="138" t="s">
        <v>195</v>
      </c>
      <c r="J4883" s="138">
        <v>2030</v>
      </c>
      <c r="K4883" s="139">
        <v>75</v>
      </c>
    </row>
    <row r="4884" spans="1:11" x14ac:dyDescent="0.25">
      <c r="A4884" s="138" t="s">
        <v>1811</v>
      </c>
      <c r="B4884" s="138" t="s">
        <v>1812</v>
      </c>
      <c r="C4884" s="138" t="s">
        <v>234</v>
      </c>
      <c r="D4884" s="138" t="s">
        <v>1365</v>
      </c>
      <c r="E4884" s="138" t="s">
        <v>1206</v>
      </c>
      <c r="F4884" s="138"/>
      <c r="G4884" s="138" t="s">
        <v>381</v>
      </c>
      <c r="H4884" s="138"/>
      <c r="I4884" s="138" t="s">
        <v>195</v>
      </c>
      <c r="J4884" s="138">
        <v>2040</v>
      </c>
      <c r="K4884" s="139">
        <v>75</v>
      </c>
    </row>
    <row r="4885" spans="1:11" x14ac:dyDescent="0.25">
      <c r="A4885" s="138" t="s">
        <v>1811</v>
      </c>
      <c r="B4885" s="138" t="s">
        <v>1812</v>
      </c>
      <c r="C4885" s="138" t="s">
        <v>234</v>
      </c>
      <c r="D4885" s="138" t="s">
        <v>1365</v>
      </c>
      <c r="E4885" s="138" t="s">
        <v>1206</v>
      </c>
      <c r="F4885" s="138"/>
      <c r="G4885" s="138" t="s">
        <v>381</v>
      </c>
      <c r="H4885" s="138"/>
      <c r="I4885" s="138" t="s">
        <v>195</v>
      </c>
      <c r="J4885" s="138">
        <v>2050</v>
      </c>
      <c r="K4885" s="139">
        <v>75</v>
      </c>
    </row>
    <row r="4886" spans="1:11" x14ac:dyDescent="0.25">
      <c r="A4886" s="138" t="s">
        <v>1811</v>
      </c>
      <c r="B4886" s="138" t="s">
        <v>1812</v>
      </c>
      <c r="C4886" s="138" t="s">
        <v>234</v>
      </c>
      <c r="D4886" s="138" t="s">
        <v>1366</v>
      </c>
      <c r="E4886" s="138" t="s">
        <v>1206</v>
      </c>
      <c r="F4886" s="138"/>
      <c r="G4886" s="138"/>
      <c r="H4886" s="138"/>
      <c r="I4886" s="138" t="s">
        <v>195</v>
      </c>
      <c r="J4886" s="138">
        <v>2025</v>
      </c>
      <c r="K4886" s="139">
        <v>25</v>
      </c>
    </row>
    <row r="4887" spans="1:11" x14ac:dyDescent="0.25">
      <c r="A4887" s="138" t="s">
        <v>1811</v>
      </c>
      <c r="B4887" s="138" t="s">
        <v>1812</v>
      </c>
      <c r="C4887" s="138" t="s">
        <v>234</v>
      </c>
      <c r="D4887" s="138" t="s">
        <v>1366</v>
      </c>
      <c r="E4887" s="138" t="s">
        <v>1206</v>
      </c>
      <c r="F4887" s="138"/>
      <c r="G4887" s="138"/>
      <c r="H4887" s="138"/>
      <c r="I4887" s="138" t="s">
        <v>195</v>
      </c>
      <c r="J4887" s="138">
        <v>2030</v>
      </c>
      <c r="K4887" s="139">
        <v>25</v>
      </c>
    </row>
    <row r="4888" spans="1:11" x14ac:dyDescent="0.25">
      <c r="A4888" s="138" t="s">
        <v>1811</v>
      </c>
      <c r="B4888" s="138" t="s">
        <v>1812</v>
      </c>
      <c r="C4888" s="138" t="s">
        <v>234</v>
      </c>
      <c r="D4888" s="138" t="s">
        <v>1366</v>
      </c>
      <c r="E4888" s="138" t="s">
        <v>1206</v>
      </c>
      <c r="F4888" s="138"/>
      <c r="G4888" s="138"/>
      <c r="H4888" s="138"/>
      <c r="I4888" s="138" t="s">
        <v>195</v>
      </c>
      <c r="J4888" s="138">
        <v>2040</v>
      </c>
      <c r="K4888" s="139">
        <v>25</v>
      </c>
    </row>
    <row r="4889" spans="1:11" x14ac:dyDescent="0.25">
      <c r="A4889" s="138" t="s">
        <v>1811</v>
      </c>
      <c r="B4889" s="138" t="s">
        <v>1812</v>
      </c>
      <c r="C4889" s="138" t="s">
        <v>234</v>
      </c>
      <c r="D4889" s="138" t="s">
        <v>1366</v>
      </c>
      <c r="E4889" s="138" t="s">
        <v>1206</v>
      </c>
      <c r="F4889" s="138"/>
      <c r="G4889" s="138"/>
      <c r="H4889" s="138"/>
      <c r="I4889" s="138" t="s">
        <v>195</v>
      </c>
      <c r="J4889" s="138">
        <v>2050</v>
      </c>
      <c r="K4889" s="139">
        <v>25</v>
      </c>
    </row>
    <row r="4890" spans="1:11" x14ac:dyDescent="0.25">
      <c r="A4890" s="138" t="s">
        <v>1811</v>
      </c>
      <c r="B4890" s="138" t="s">
        <v>1812</v>
      </c>
      <c r="C4890" s="138" t="s">
        <v>234</v>
      </c>
      <c r="D4890" s="138" t="s">
        <v>1819</v>
      </c>
      <c r="E4890" s="138" t="s">
        <v>1370</v>
      </c>
      <c r="F4890" s="138"/>
      <c r="G4890" s="138" t="s">
        <v>428</v>
      </c>
      <c r="H4890" s="138"/>
      <c r="I4890" s="138" t="s">
        <v>990</v>
      </c>
      <c r="J4890" s="138">
        <v>2025</v>
      </c>
      <c r="K4890" s="139">
        <v>0.6</v>
      </c>
    </row>
    <row r="4891" spans="1:11" x14ac:dyDescent="0.25">
      <c r="A4891" s="138" t="s">
        <v>1811</v>
      </c>
      <c r="B4891" s="138" t="s">
        <v>1812</v>
      </c>
      <c r="C4891" s="138" t="s">
        <v>234</v>
      </c>
      <c r="D4891" s="138" t="s">
        <v>1819</v>
      </c>
      <c r="E4891" s="138" t="s">
        <v>1370</v>
      </c>
      <c r="F4891" s="138"/>
      <c r="G4891" s="138" t="s">
        <v>428</v>
      </c>
      <c r="H4891" s="138"/>
      <c r="I4891" s="138" t="s">
        <v>990</v>
      </c>
      <c r="J4891" s="138">
        <v>2050</v>
      </c>
      <c r="K4891" s="139">
        <v>0.5</v>
      </c>
    </row>
    <row r="4892" spans="1:11" x14ac:dyDescent="0.25">
      <c r="A4892" s="138" t="s">
        <v>1811</v>
      </c>
      <c r="B4892" s="138" t="s">
        <v>1812</v>
      </c>
      <c r="C4892" s="138" t="s">
        <v>234</v>
      </c>
      <c r="D4892" s="138" t="s">
        <v>1819</v>
      </c>
      <c r="E4892" s="138" t="s">
        <v>1370</v>
      </c>
      <c r="F4892" s="138"/>
      <c r="G4892" s="138" t="s">
        <v>428</v>
      </c>
      <c r="H4892" s="138"/>
      <c r="I4892" s="138" t="s">
        <v>991</v>
      </c>
      <c r="J4892" s="138">
        <v>2025</v>
      </c>
      <c r="K4892" s="139">
        <v>1.4</v>
      </c>
    </row>
    <row r="4893" spans="1:11" x14ac:dyDescent="0.25">
      <c r="A4893" s="138" t="s">
        <v>1811</v>
      </c>
      <c r="B4893" s="138" t="s">
        <v>1812</v>
      </c>
      <c r="C4893" s="138" t="s">
        <v>234</v>
      </c>
      <c r="D4893" s="138" t="s">
        <v>1819</v>
      </c>
      <c r="E4893" s="138" t="s">
        <v>1370</v>
      </c>
      <c r="F4893" s="138"/>
      <c r="G4893" s="138" t="s">
        <v>428</v>
      </c>
      <c r="H4893" s="138"/>
      <c r="I4893" s="138" t="s">
        <v>991</v>
      </c>
      <c r="J4893" s="138">
        <v>2050</v>
      </c>
      <c r="K4893" s="139">
        <v>1.5</v>
      </c>
    </row>
    <row r="4894" spans="1:11" x14ac:dyDescent="0.25">
      <c r="A4894" s="138" t="s">
        <v>1811</v>
      </c>
      <c r="B4894" s="138" t="s">
        <v>1812</v>
      </c>
      <c r="C4894" s="138" t="s">
        <v>234</v>
      </c>
      <c r="D4894" s="138" t="s">
        <v>1819</v>
      </c>
      <c r="E4894" s="138" t="s">
        <v>1370</v>
      </c>
      <c r="F4894" s="138"/>
      <c r="G4894" s="138" t="s">
        <v>428</v>
      </c>
      <c r="H4894" s="138"/>
      <c r="I4894" s="138" t="s">
        <v>195</v>
      </c>
      <c r="J4894" s="138">
        <v>2025</v>
      </c>
      <c r="K4894" s="139">
        <v>5.3999999999999999E-2</v>
      </c>
    </row>
    <row r="4895" spans="1:11" x14ac:dyDescent="0.25">
      <c r="A4895" s="138" t="s">
        <v>1811</v>
      </c>
      <c r="B4895" s="138" t="s">
        <v>1812</v>
      </c>
      <c r="C4895" s="138" t="s">
        <v>234</v>
      </c>
      <c r="D4895" s="138" t="s">
        <v>1819</v>
      </c>
      <c r="E4895" s="138" t="s">
        <v>1370</v>
      </c>
      <c r="F4895" s="138"/>
      <c r="G4895" s="138" t="s">
        <v>428</v>
      </c>
      <c r="H4895" s="138"/>
      <c r="I4895" s="138" t="s">
        <v>195</v>
      </c>
      <c r="J4895" s="138">
        <v>2030</v>
      </c>
      <c r="K4895" s="139">
        <v>5.0999999999999997E-2</v>
      </c>
    </row>
    <row r="4896" spans="1:11" x14ac:dyDescent="0.25">
      <c r="A4896" s="138" t="s">
        <v>1811</v>
      </c>
      <c r="B4896" s="138" t="s">
        <v>1812</v>
      </c>
      <c r="C4896" s="138" t="s">
        <v>234</v>
      </c>
      <c r="D4896" s="138" t="s">
        <v>1819</v>
      </c>
      <c r="E4896" s="138" t="s">
        <v>1370</v>
      </c>
      <c r="F4896" s="138"/>
      <c r="G4896" s="138" t="s">
        <v>428</v>
      </c>
      <c r="H4896" s="138"/>
      <c r="I4896" s="138" t="s">
        <v>195</v>
      </c>
      <c r="J4896" s="138">
        <v>2040</v>
      </c>
      <c r="K4896" s="139">
        <v>4.4999999999999998E-2</v>
      </c>
    </row>
    <row r="4897" spans="1:11" x14ac:dyDescent="0.25">
      <c r="A4897" s="138" t="s">
        <v>1811</v>
      </c>
      <c r="B4897" s="138" t="s">
        <v>1812</v>
      </c>
      <c r="C4897" s="138" t="s">
        <v>234</v>
      </c>
      <c r="D4897" s="138" t="s">
        <v>1819</v>
      </c>
      <c r="E4897" s="138" t="s">
        <v>1370</v>
      </c>
      <c r="F4897" s="138"/>
      <c r="G4897" s="138" t="s">
        <v>428</v>
      </c>
      <c r="H4897" s="138"/>
      <c r="I4897" s="138" t="s">
        <v>195</v>
      </c>
      <c r="J4897" s="138">
        <v>2050</v>
      </c>
      <c r="K4897" s="139">
        <v>4.2000000000000003E-2</v>
      </c>
    </row>
    <row r="4898" spans="1:11" x14ac:dyDescent="0.25">
      <c r="A4898" s="138" t="s">
        <v>1811</v>
      </c>
      <c r="B4898" s="138" t="s">
        <v>1812</v>
      </c>
      <c r="C4898" s="138" t="s">
        <v>234</v>
      </c>
      <c r="D4898" s="138" t="s">
        <v>1820</v>
      </c>
      <c r="E4898" s="138" t="s">
        <v>1538</v>
      </c>
      <c r="F4898" s="138"/>
      <c r="G4898" s="138" t="s">
        <v>1794</v>
      </c>
      <c r="H4898" s="138">
        <v>1</v>
      </c>
      <c r="I4898" s="138" t="s">
        <v>990</v>
      </c>
      <c r="J4898" s="138">
        <v>2025</v>
      </c>
      <c r="K4898" s="139">
        <v>0.6</v>
      </c>
    </row>
    <row r="4899" spans="1:11" x14ac:dyDescent="0.25">
      <c r="A4899" s="138" t="s">
        <v>1811</v>
      </c>
      <c r="B4899" s="138" t="s">
        <v>1812</v>
      </c>
      <c r="C4899" s="138" t="s">
        <v>234</v>
      </c>
      <c r="D4899" s="138" t="s">
        <v>1820</v>
      </c>
      <c r="E4899" s="138" t="s">
        <v>1538</v>
      </c>
      <c r="F4899" s="138"/>
      <c r="G4899" s="138" t="s">
        <v>1794</v>
      </c>
      <c r="H4899" s="138">
        <v>1</v>
      </c>
      <c r="I4899" s="138" t="s">
        <v>990</v>
      </c>
      <c r="J4899" s="138">
        <v>2050</v>
      </c>
      <c r="K4899" s="139">
        <v>0.5</v>
      </c>
    </row>
    <row r="4900" spans="1:11" x14ac:dyDescent="0.25">
      <c r="A4900" s="138" t="s">
        <v>1811</v>
      </c>
      <c r="B4900" s="138" t="s">
        <v>1812</v>
      </c>
      <c r="C4900" s="138" t="s">
        <v>234</v>
      </c>
      <c r="D4900" s="138" t="s">
        <v>1820</v>
      </c>
      <c r="E4900" s="138" t="s">
        <v>1538</v>
      </c>
      <c r="F4900" s="138"/>
      <c r="G4900" s="138" t="s">
        <v>1794</v>
      </c>
      <c r="H4900" s="138">
        <v>1</v>
      </c>
      <c r="I4900" s="138" t="s">
        <v>991</v>
      </c>
      <c r="J4900" s="138">
        <v>2025</v>
      </c>
      <c r="K4900" s="139">
        <v>1.4</v>
      </c>
    </row>
    <row r="4901" spans="1:11" x14ac:dyDescent="0.25">
      <c r="A4901" s="138" t="s">
        <v>1811</v>
      </c>
      <c r="B4901" s="138" t="s">
        <v>1812</v>
      </c>
      <c r="C4901" s="138" t="s">
        <v>234</v>
      </c>
      <c r="D4901" s="138" t="s">
        <v>1820</v>
      </c>
      <c r="E4901" s="138" t="s">
        <v>1538</v>
      </c>
      <c r="F4901" s="138"/>
      <c r="G4901" s="138" t="s">
        <v>1794</v>
      </c>
      <c r="H4901" s="138">
        <v>1</v>
      </c>
      <c r="I4901" s="138" t="s">
        <v>991</v>
      </c>
      <c r="J4901" s="138">
        <v>2050</v>
      </c>
      <c r="K4901" s="139">
        <v>1.5</v>
      </c>
    </row>
    <row r="4902" spans="1:11" x14ac:dyDescent="0.25">
      <c r="A4902" s="138" t="s">
        <v>1811</v>
      </c>
      <c r="B4902" s="138" t="s">
        <v>1812</v>
      </c>
      <c r="C4902" s="138" t="s">
        <v>234</v>
      </c>
      <c r="D4902" s="138" t="s">
        <v>1820</v>
      </c>
      <c r="E4902" s="138" t="s">
        <v>1538</v>
      </c>
      <c r="F4902" s="138"/>
      <c r="G4902" s="138" t="s">
        <v>1794</v>
      </c>
      <c r="H4902" s="138">
        <v>1</v>
      </c>
      <c r="I4902" s="138" t="s">
        <v>195</v>
      </c>
      <c r="J4902" s="138">
        <v>2025</v>
      </c>
      <c r="K4902" s="139">
        <v>1.6</v>
      </c>
    </row>
    <row r="4903" spans="1:11" x14ac:dyDescent="0.25">
      <c r="A4903" s="138" t="s">
        <v>1811</v>
      </c>
      <c r="B4903" s="138" t="s">
        <v>1812</v>
      </c>
      <c r="C4903" s="138" t="s">
        <v>234</v>
      </c>
      <c r="D4903" s="138" t="s">
        <v>1820</v>
      </c>
      <c r="E4903" s="138" t="s">
        <v>1538</v>
      </c>
      <c r="F4903" s="138"/>
      <c r="G4903" s="138" t="s">
        <v>1794</v>
      </c>
      <c r="H4903" s="138">
        <v>1</v>
      </c>
      <c r="I4903" s="138" t="s">
        <v>195</v>
      </c>
      <c r="J4903" s="138">
        <v>2030</v>
      </c>
      <c r="K4903" s="139">
        <v>1.4</v>
      </c>
    </row>
    <row r="4904" spans="1:11" x14ac:dyDescent="0.25">
      <c r="A4904" s="138" t="s">
        <v>1811</v>
      </c>
      <c r="B4904" s="138" t="s">
        <v>1812</v>
      </c>
      <c r="C4904" s="138" t="s">
        <v>234</v>
      </c>
      <c r="D4904" s="138" t="s">
        <v>1820</v>
      </c>
      <c r="E4904" s="138" t="s">
        <v>1538</v>
      </c>
      <c r="F4904" s="138"/>
      <c r="G4904" s="138" t="s">
        <v>1794</v>
      </c>
      <c r="H4904" s="138">
        <v>1</v>
      </c>
      <c r="I4904" s="138" t="s">
        <v>195</v>
      </c>
      <c r="J4904" s="138">
        <v>2040</v>
      </c>
      <c r="K4904" s="139">
        <v>1.3</v>
      </c>
    </row>
    <row r="4905" spans="1:11" x14ac:dyDescent="0.25">
      <c r="A4905" s="138" t="s">
        <v>1811</v>
      </c>
      <c r="B4905" s="138" t="s">
        <v>1812</v>
      </c>
      <c r="C4905" s="138" t="s">
        <v>234</v>
      </c>
      <c r="D4905" s="138" t="s">
        <v>1820</v>
      </c>
      <c r="E4905" s="138" t="s">
        <v>1538</v>
      </c>
      <c r="F4905" s="138"/>
      <c r="G4905" s="138" t="s">
        <v>1794</v>
      </c>
      <c r="H4905" s="138">
        <v>1</v>
      </c>
      <c r="I4905" s="138" t="s">
        <v>195</v>
      </c>
      <c r="J4905" s="138">
        <v>2050</v>
      </c>
      <c r="K4905" s="139">
        <v>1.2</v>
      </c>
    </row>
    <row r="4906" spans="1:11" x14ac:dyDescent="0.25">
      <c r="A4906" s="138" t="s">
        <v>1811</v>
      </c>
      <c r="B4906" s="138" t="s">
        <v>1812</v>
      </c>
      <c r="C4906" s="138" t="s">
        <v>234</v>
      </c>
      <c r="D4906" s="138" t="s">
        <v>1821</v>
      </c>
      <c r="E4906" s="138" t="s">
        <v>1538</v>
      </c>
      <c r="F4906" s="138"/>
      <c r="G4906" s="138"/>
      <c r="H4906" s="138"/>
      <c r="I4906" s="138" t="s">
        <v>195</v>
      </c>
      <c r="J4906" s="138">
        <v>2025</v>
      </c>
      <c r="K4906" s="139">
        <v>0</v>
      </c>
    </row>
    <row r="4907" spans="1:11" x14ac:dyDescent="0.25">
      <c r="A4907" s="138" t="s">
        <v>1811</v>
      </c>
      <c r="B4907" s="138" t="s">
        <v>1812</v>
      </c>
      <c r="C4907" s="138" t="s">
        <v>234</v>
      </c>
      <c r="D4907" s="138" t="s">
        <v>1821</v>
      </c>
      <c r="E4907" s="138" t="s">
        <v>1538</v>
      </c>
      <c r="F4907" s="138"/>
      <c r="G4907" s="138"/>
      <c r="H4907" s="138"/>
      <c r="I4907" s="138" t="s">
        <v>195</v>
      </c>
      <c r="J4907" s="138">
        <v>2030</v>
      </c>
      <c r="K4907" s="139">
        <v>0</v>
      </c>
    </row>
    <row r="4908" spans="1:11" x14ac:dyDescent="0.25">
      <c r="A4908" s="138" t="s">
        <v>1811</v>
      </c>
      <c r="B4908" s="138" t="s">
        <v>1812</v>
      </c>
      <c r="C4908" s="138" t="s">
        <v>234</v>
      </c>
      <c r="D4908" s="138" t="s">
        <v>1821</v>
      </c>
      <c r="E4908" s="138" t="s">
        <v>1538</v>
      </c>
      <c r="F4908" s="138"/>
      <c r="G4908" s="138"/>
      <c r="H4908" s="138"/>
      <c r="I4908" s="138" t="s">
        <v>195</v>
      </c>
      <c r="J4908" s="138">
        <v>2040</v>
      </c>
      <c r="K4908" s="139">
        <v>0</v>
      </c>
    </row>
    <row r="4909" spans="1:11" x14ac:dyDescent="0.25">
      <c r="A4909" s="138" t="s">
        <v>1811</v>
      </c>
      <c r="B4909" s="138" t="s">
        <v>1812</v>
      </c>
      <c r="C4909" s="138" t="s">
        <v>234</v>
      </c>
      <c r="D4909" s="138" t="s">
        <v>1821</v>
      </c>
      <c r="E4909" s="138" t="s">
        <v>1538</v>
      </c>
      <c r="F4909" s="138"/>
      <c r="G4909" s="138"/>
      <c r="H4909" s="138"/>
      <c r="I4909" s="138" t="s">
        <v>195</v>
      </c>
      <c r="J4909" s="138">
        <v>2050</v>
      </c>
      <c r="K4909" s="139">
        <v>0</v>
      </c>
    </row>
    <row r="4910" spans="1:11" x14ac:dyDescent="0.25">
      <c r="A4910" s="138" t="s">
        <v>1811</v>
      </c>
      <c r="B4910" s="138" t="s">
        <v>1812</v>
      </c>
      <c r="C4910" s="138" t="s">
        <v>234</v>
      </c>
      <c r="D4910" s="138" t="s">
        <v>1822</v>
      </c>
      <c r="E4910" s="138" t="s">
        <v>1470</v>
      </c>
      <c r="F4910" s="138"/>
      <c r="G4910" s="138"/>
      <c r="H4910" s="138">
        <v>2</v>
      </c>
      <c r="I4910" s="138" t="s">
        <v>990</v>
      </c>
      <c r="J4910" s="138">
        <v>2025</v>
      </c>
      <c r="K4910" s="139">
        <v>0.6</v>
      </c>
    </row>
    <row r="4911" spans="1:11" x14ac:dyDescent="0.25">
      <c r="A4911" s="138" t="s">
        <v>1811</v>
      </c>
      <c r="B4911" s="138" t="s">
        <v>1812</v>
      </c>
      <c r="C4911" s="138" t="s">
        <v>234</v>
      </c>
      <c r="D4911" s="138" t="s">
        <v>1822</v>
      </c>
      <c r="E4911" s="138" t="s">
        <v>1470</v>
      </c>
      <c r="F4911" s="138"/>
      <c r="G4911" s="138"/>
      <c r="H4911" s="138">
        <v>2</v>
      </c>
      <c r="I4911" s="138" t="s">
        <v>990</v>
      </c>
      <c r="J4911" s="138">
        <v>2050</v>
      </c>
      <c r="K4911" s="139">
        <v>0.5</v>
      </c>
    </row>
    <row r="4912" spans="1:11" x14ac:dyDescent="0.25">
      <c r="A4912" s="138" t="s">
        <v>1811</v>
      </c>
      <c r="B4912" s="138" t="s">
        <v>1812</v>
      </c>
      <c r="C4912" s="138" t="s">
        <v>234</v>
      </c>
      <c r="D4912" s="138" t="s">
        <v>1822</v>
      </c>
      <c r="E4912" s="138" t="s">
        <v>1470</v>
      </c>
      <c r="F4912" s="138"/>
      <c r="G4912" s="138"/>
      <c r="H4912" s="138">
        <v>2</v>
      </c>
      <c r="I4912" s="138" t="s">
        <v>991</v>
      </c>
      <c r="J4912" s="138">
        <v>2025</v>
      </c>
      <c r="K4912" s="139">
        <v>1.4</v>
      </c>
    </row>
    <row r="4913" spans="1:11" x14ac:dyDescent="0.25">
      <c r="A4913" s="138" t="s">
        <v>1811</v>
      </c>
      <c r="B4913" s="138" t="s">
        <v>1812</v>
      </c>
      <c r="C4913" s="138" t="s">
        <v>234</v>
      </c>
      <c r="D4913" s="138" t="s">
        <v>1822</v>
      </c>
      <c r="E4913" s="138" t="s">
        <v>1470</v>
      </c>
      <c r="F4913" s="138"/>
      <c r="G4913" s="138"/>
      <c r="H4913" s="138">
        <v>2</v>
      </c>
      <c r="I4913" s="138" t="s">
        <v>991</v>
      </c>
      <c r="J4913" s="138">
        <v>2050</v>
      </c>
      <c r="K4913" s="139">
        <v>1.5</v>
      </c>
    </row>
    <row r="4914" spans="1:11" x14ac:dyDescent="0.25">
      <c r="A4914" s="138" t="s">
        <v>1811</v>
      </c>
      <c r="B4914" s="138" t="s">
        <v>1812</v>
      </c>
      <c r="C4914" s="138" t="s">
        <v>234</v>
      </c>
      <c r="D4914" s="138" t="s">
        <v>1822</v>
      </c>
      <c r="E4914" s="138" t="s">
        <v>1470</v>
      </c>
      <c r="F4914" s="138"/>
      <c r="G4914" s="138"/>
      <c r="H4914" s="138">
        <v>2</v>
      </c>
      <c r="I4914" s="138" t="s">
        <v>195</v>
      </c>
      <c r="J4914" s="138">
        <v>2025</v>
      </c>
      <c r="K4914" s="139">
        <v>8.1</v>
      </c>
    </row>
    <row r="4915" spans="1:11" x14ac:dyDescent="0.25">
      <c r="A4915" s="138" t="s">
        <v>1811</v>
      </c>
      <c r="B4915" s="138" t="s">
        <v>1812</v>
      </c>
      <c r="C4915" s="138" t="s">
        <v>234</v>
      </c>
      <c r="D4915" s="138" t="s">
        <v>1822</v>
      </c>
      <c r="E4915" s="138" t="s">
        <v>1470</v>
      </c>
      <c r="F4915" s="138"/>
      <c r="G4915" s="138"/>
      <c r="H4915" s="138">
        <v>2</v>
      </c>
      <c r="I4915" s="138" t="s">
        <v>195</v>
      </c>
      <c r="J4915" s="138">
        <v>2030</v>
      </c>
      <c r="K4915" s="139">
        <v>8.1</v>
      </c>
    </row>
    <row r="4916" spans="1:11" x14ac:dyDescent="0.25">
      <c r="A4916" s="138" t="s">
        <v>1811</v>
      </c>
      <c r="B4916" s="138" t="s">
        <v>1812</v>
      </c>
      <c r="C4916" s="138" t="s">
        <v>234</v>
      </c>
      <c r="D4916" s="138" t="s">
        <v>1822</v>
      </c>
      <c r="E4916" s="138" t="s">
        <v>1470</v>
      </c>
      <c r="F4916" s="138"/>
      <c r="G4916" s="138"/>
      <c r="H4916" s="138">
        <v>2</v>
      </c>
      <c r="I4916" s="138" t="s">
        <v>195</v>
      </c>
      <c r="J4916" s="138">
        <v>2040</v>
      </c>
      <c r="K4916" s="139">
        <v>8.1</v>
      </c>
    </row>
    <row r="4917" spans="1:11" x14ac:dyDescent="0.25">
      <c r="A4917" s="138" t="s">
        <v>1811</v>
      </c>
      <c r="B4917" s="138" t="s">
        <v>1812</v>
      </c>
      <c r="C4917" s="138" t="s">
        <v>234</v>
      </c>
      <c r="D4917" s="138" t="s">
        <v>1822</v>
      </c>
      <c r="E4917" s="138" t="s">
        <v>1470</v>
      </c>
      <c r="F4917" s="138"/>
      <c r="G4917" s="138"/>
      <c r="H4917" s="138">
        <v>2</v>
      </c>
      <c r="I4917" s="138" t="s">
        <v>195</v>
      </c>
      <c r="J4917" s="138">
        <v>2050</v>
      </c>
      <c r="K4917" s="139">
        <v>8.1</v>
      </c>
    </row>
    <row r="4918" spans="1:11" x14ac:dyDescent="0.25">
      <c r="A4918" s="138" t="s">
        <v>1811</v>
      </c>
      <c r="B4918" s="138" t="s">
        <v>1812</v>
      </c>
      <c r="C4918" s="138" t="s">
        <v>1377</v>
      </c>
      <c r="D4918" s="138" t="s">
        <v>1797</v>
      </c>
      <c r="E4918" s="138" t="s">
        <v>1798</v>
      </c>
      <c r="F4918" s="138"/>
      <c r="G4918" s="138" t="s">
        <v>875</v>
      </c>
      <c r="H4918" s="138">
        <v>3</v>
      </c>
      <c r="I4918" s="138" t="s">
        <v>990</v>
      </c>
      <c r="J4918" s="138">
        <v>2025</v>
      </c>
      <c r="K4918" s="139">
        <v>0.8</v>
      </c>
    </row>
    <row r="4919" spans="1:11" x14ac:dyDescent="0.25">
      <c r="A4919" s="138" t="s">
        <v>1811</v>
      </c>
      <c r="B4919" s="138" t="s">
        <v>1812</v>
      </c>
      <c r="C4919" s="138" t="s">
        <v>1377</v>
      </c>
      <c r="D4919" s="138" t="s">
        <v>1797</v>
      </c>
      <c r="E4919" s="138" t="s">
        <v>1798</v>
      </c>
      <c r="F4919" s="138"/>
      <c r="G4919" s="138" t="s">
        <v>875</v>
      </c>
      <c r="H4919" s="138">
        <v>3</v>
      </c>
      <c r="I4919" s="138" t="s">
        <v>991</v>
      </c>
      <c r="J4919" s="138">
        <v>2025</v>
      </c>
      <c r="K4919" s="139">
        <v>1.2</v>
      </c>
    </row>
    <row r="4920" spans="1:11" x14ac:dyDescent="0.25">
      <c r="A4920" s="138" t="s">
        <v>1811</v>
      </c>
      <c r="B4920" s="138" t="s">
        <v>1812</v>
      </c>
      <c r="C4920" s="138" t="s">
        <v>1377</v>
      </c>
      <c r="D4920" s="138" t="s">
        <v>1797</v>
      </c>
      <c r="E4920" s="138" t="s">
        <v>1798</v>
      </c>
      <c r="F4920" s="138"/>
      <c r="G4920" s="138" t="s">
        <v>875</v>
      </c>
      <c r="H4920" s="138">
        <v>3</v>
      </c>
      <c r="I4920" s="138" t="s">
        <v>195</v>
      </c>
      <c r="J4920" s="138">
        <v>2025</v>
      </c>
      <c r="K4920" s="139">
        <v>1.6</v>
      </c>
    </row>
    <row r="4921" spans="1:11" x14ac:dyDescent="0.25">
      <c r="A4921" s="138" t="s">
        <v>1811</v>
      </c>
      <c r="B4921" s="138" t="s">
        <v>1812</v>
      </c>
      <c r="C4921" s="138" t="s">
        <v>1377</v>
      </c>
      <c r="D4921" s="138" t="s">
        <v>1797</v>
      </c>
      <c r="E4921" s="138" t="s">
        <v>1798</v>
      </c>
      <c r="F4921" s="138"/>
      <c r="G4921" s="138" t="s">
        <v>875</v>
      </c>
      <c r="H4921" s="138">
        <v>3</v>
      </c>
      <c r="I4921" s="138" t="s">
        <v>195</v>
      </c>
      <c r="J4921" s="138">
        <v>2030</v>
      </c>
      <c r="K4921" s="139">
        <v>1.6</v>
      </c>
    </row>
    <row r="4922" spans="1:11" x14ac:dyDescent="0.25">
      <c r="A4922" s="138" t="s">
        <v>1811</v>
      </c>
      <c r="B4922" s="138" t="s">
        <v>1812</v>
      </c>
      <c r="C4922" s="138" t="s">
        <v>1377</v>
      </c>
      <c r="D4922" s="138" t="s">
        <v>1797</v>
      </c>
      <c r="E4922" s="138" t="s">
        <v>1798</v>
      </c>
      <c r="F4922" s="138"/>
      <c r="G4922" s="138" t="s">
        <v>875</v>
      </c>
      <c r="H4922" s="138">
        <v>3</v>
      </c>
      <c r="I4922" s="138" t="s">
        <v>195</v>
      </c>
      <c r="J4922" s="138">
        <v>2040</v>
      </c>
      <c r="K4922" s="139">
        <v>1.6</v>
      </c>
    </row>
    <row r="4923" spans="1:11" x14ac:dyDescent="0.25">
      <c r="A4923" s="138" t="s">
        <v>1811</v>
      </c>
      <c r="B4923" s="138" t="s">
        <v>1812</v>
      </c>
      <c r="C4923" s="138" t="s">
        <v>1377</v>
      </c>
      <c r="D4923" s="138" t="s">
        <v>1797</v>
      </c>
      <c r="E4923" s="138" t="s">
        <v>1798</v>
      </c>
      <c r="F4923" s="138"/>
      <c r="G4923" s="138" t="s">
        <v>875</v>
      </c>
      <c r="H4923" s="138">
        <v>3</v>
      </c>
      <c r="I4923" s="138" t="s">
        <v>195</v>
      </c>
      <c r="J4923" s="138">
        <v>2050</v>
      </c>
      <c r="K4923" s="139">
        <v>1.6</v>
      </c>
    </row>
    <row r="4924" spans="1:11" x14ac:dyDescent="0.25">
      <c r="A4924" s="138" t="s">
        <v>1811</v>
      </c>
      <c r="B4924" s="138" t="s">
        <v>1812</v>
      </c>
      <c r="C4924" s="138" t="s">
        <v>1377</v>
      </c>
      <c r="D4924" s="138" t="s">
        <v>1799</v>
      </c>
      <c r="E4924" s="138" t="s">
        <v>1798</v>
      </c>
      <c r="F4924" s="138"/>
      <c r="G4924" s="138" t="s">
        <v>875</v>
      </c>
      <c r="H4924" s="138">
        <v>3</v>
      </c>
      <c r="I4924" s="138" t="s">
        <v>990</v>
      </c>
      <c r="J4924" s="138">
        <v>2025</v>
      </c>
      <c r="K4924" s="139">
        <v>0.8</v>
      </c>
    </row>
    <row r="4925" spans="1:11" x14ac:dyDescent="0.25">
      <c r="A4925" s="138" t="s">
        <v>1811</v>
      </c>
      <c r="B4925" s="138" t="s">
        <v>1812</v>
      </c>
      <c r="C4925" s="138" t="s">
        <v>1377</v>
      </c>
      <c r="D4925" s="138" t="s">
        <v>1799</v>
      </c>
      <c r="E4925" s="138" t="s">
        <v>1798</v>
      </c>
      <c r="F4925" s="138"/>
      <c r="G4925" s="138" t="s">
        <v>875</v>
      </c>
      <c r="H4925" s="138">
        <v>3</v>
      </c>
      <c r="I4925" s="138" t="s">
        <v>991</v>
      </c>
      <c r="J4925" s="138">
        <v>2025</v>
      </c>
      <c r="K4925" s="139">
        <v>1.2</v>
      </c>
    </row>
    <row r="4926" spans="1:11" x14ac:dyDescent="0.25">
      <c r="A4926" s="138" t="s">
        <v>1811</v>
      </c>
      <c r="B4926" s="138" t="s">
        <v>1812</v>
      </c>
      <c r="C4926" s="138" t="s">
        <v>1377</v>
      </c>
      <c r="D4926" s="138" t="s">
        <v>1799</v>
      </c>
      <c r="E4926" s="138" t="s">
        <v>1798</v>
      </c>
      <c r="F4926" s="138"/>
      <c r="G4926" s="138" t="s">
        <v>875</v>
      </c>
      <c r="H4926" s="138">
        <v>3</v>
      </c>
      <c r="I4926" s="138" t="s">
        <v>195</v>
      </c>
      <c r="J4926" s="138">
        <v>2025</v>
      </c>
      <c r="K4926" s="139">
        <v>7.4999999999999997E-2</v>
      </c>
    </row>
    <row r="4927" spans="1:11" x14ac:dyDescent="0.25">
      <c r="A4927" s="138" t="s">
        <v>1811</v>
      </c>
      <c r="B4927" s="138" t="s">
        <v>1812</v>
      </c>
      <c r="C4927" s="138" t="s">
        <v>1377</v>
      </c>
      <c r="D4927" s="138" t="s">
        <v>1799</v>
      </c>
      <c r="E4927" s="138" t="s">
        <v>1798</v>
      </c>
      <c r="F4927" s="138"/>
      <c r="G4927" s="138" t="s">
        <v>875</v>
      </c>
      <c r="H4927" s="138">
        <v>3</v>
      </c>
      <c r="I4927" s="138" t="s">
        <v>195</v>
      </c>
      <c r="J4927" s="138">
        <v>2030</v>
      </c>
      <c r="K4927" s="139">
        <v>7.4999999999999997E-2</v>
      </c>
    </row>
    <row r="4928" spans="1:11" x14ac:dyDescent="0.25">
      <c r="A4928" s="138" t="s">
        <v>1811</v>
      </c>
      <c r="B4928" s="138" t="s">
        <v>1812</v>
      </c>
      <c r="C4928" s="138" t="s">
        <v>1377</v>
      </c>
      <c r="D4928" s="138" t="s">
        <v>1799</v>
      </c>
      <c r="E4928" s="138" t="s">
        <v>1798</v>
      </c>
      <c r="F4928" s="138"/>
      <c r="G4928" s="138" t="s">
        <v>875</v>
      </c>
      <c r="H4928" s="138">
        <v>3</v>
      </c>
      <c r="I4928" s="138" t="s">
        <v>195</v>
      </c>
      <c r="J4928" s="138">
        <v>2040</v>
      </c>
      <c r="K4928" s="139">
        <v>7.4999999999999997E-2</v>
      </c>
    </row>
    <row r="4929" spans="1:11" x14ac:dyDescent="0.25">
      <c r="A4929" s="138" t="s">
        <v>1811</v>
      </c>
      <c r="B4929" s="138" t="s">
        <v>1812</v>
      </c>
      <c r="C4929" s="138" t="s">
        <v>1377</v>
      </c>
      <c r="D4929" s="138" t="s">
        <v>1799</v>
      </c>
      <c r="E4929" s="138" t="s">
        <v>1798</v>
      </c>
      <c r="F4929" s="138"/>
      <c r="G4929" s="138" t="s">
        <v>875</v>
      </c>
      <c r="H4929" s="138">
        <v>3</v>
      </c>
      <c r="I4929" s="138" t="s">
        <v>195</v>
      </c>
      <c r="J4929" s="138">
        <v>2050</v>
      </c>
      <c r="K4929" s="139">
        <v>7.4999999999999997E-2</v>
      </c>
    </row>
    <row r="4930" spans="1:11" x14ac:dyDescent="0.25">
      <c r="A4930" s="138" t="s">
        <v>1811</v>
      </c>
      <c r="B4930" s="138" t="s">
        <v>1812</v>
      </c>
      <c r="C4930" s="138" t="s">
        <v>1377</v>
      </c>
      <c r="D4930" s="138" t="s">
        <v>1800</v>
      </c>
      <c r="E4930" s="138" t="s">
        <v>1798</v>
      </c>
      <c r="F4930" s="138"/>
      <c r="G4930" s="138" t="s">
        <v>875</v>
      </c>
      <c r="H4930" s="138">
        <v>6</v>
      </c>
      <c r="I4930" s="138" t="s">
        <v>990</v>
      </c>
      <c r="J4930" s="138">
        <v>2025</v>
      </c>
      <c r="K4930" s="139">
        <v>0.8</v>
      </c>
    </row>
    <row r="4931" spans="1:11" x14ac:dyDescent="0.25">
      <c r="A4931" s="138" t="s">
        <v>1811</v>
      </c>
      <c r="B4931" s="138" t="s">
        <v>1812</v>
      </c>
      <c r="C4931" s="138" t="s">
        <v>1377</v>
      </c>
      <c r="D4931" s="138" t="s">
        <v>1800</v>
      </c>
      <c r="E4931" s="138" t="s">
        <v>1798</v>
      </c>
      <c r="F4931" s="138"/>
      <c r="G4931" s="138" t="s">
        <v>875</v>
      </c>
      <c r="H4931" s="138">
        <v>6</v>
      </c>
      <c r="I4931" s="138" t="s">
        <v>991</v>
      </c>
      <c r="J4931" s="138">
        <v>2025</v>
      </c>
      <c r="K4931" s="139">
        <v>1.2</v>
      </c>
    </row>
    <row r="4932" spans="1:11" x14ac:dyDescent="0.25">
      <c r="A4932" s="138" t="s">
        <v>1811</v>
      </c>
      <c r="B4932" s="138" t="s">
        <v>1812</v>
      </c>
      <c r="C4932" s="138" t="s">
        <v>1377</v>
      </c>
      <c r="D4932" s="138" t="s">
        <v>1800</v>
      </c>
      <c r="E4932" s="138" t="s">
        <v>1798</v>
      </c>
      <c r="F4932" s="138"/>
      <c r="G4932" s="138" t="s">
        <v>875</v>
      </c>
      <c r="H4932" s="138">
        <v>6</v>
      </c>
      <c r="I4932" s="138" t="s">
        <v>195</v>
      </c>
      <c r="J4932" s="138">
        <v>2025</v>
      </c>
      <c r="K4932" s="139">
        <v>1.1000000000000001</v>
      </c>
    </row>
    <row r="4933" spans="1:11" x14ac:dyDescent="0.25">
      <c r="A4933" s="138" t="s">
        <v>1811</v>
      </c>
      <c r="B4933" s="138" t="s">
        <v>1812</v>
      </c>
      <c r="C4933" s="138" t="s">
        <v>1377</v>
      </c>
      <c r="D4933" s="138" t="s">
        <v>1800</v>
      </c>
      <c r="E4933" s="138" t="s">
        <v>1798</v>
      </c>
      <c r="F4933" s="138"/>
      <c r="G4933" s="138" t="s">
        <v>875</v>
      </c>
      <c r="H4933" s="138">
        <v>6</v>
      </c>
      <c r="I4933" s="138" t="s">
        <v>195</v>
      </c>
      <c r="J4933" s="138">
        <v>2030</v>
      </c>
      <c r="K4933" s="139">
        <v>1.1000000000000001</v>
      </c>
    </row>
    <row r="4934" spans="1:11" x14ac:dyDescent="0.25">
      <c r="A4934" s="138" t="s">
        <v>1811</v>
      </c>
      <c r="B4934" s="138" t="s">
        <v>1812</v>
      </c>
      <c r="C4934" s="138" t="s">
        <v>1377</v>
      </c>
      <c r="D4934" s="138" t="s">
        <v>1800</v>
      </c>
      <c r="E4934" s="138" t="s">
        <v>1798</v>
      </c>
      <c r="F4934" s="138"/>
      <c r="G4934" s="138" t="s">
        <v>875</v>
      </c>
      <c r="H4934" s="138">
        <v>6</v>
      </c>
      <c r="I4934" s="138" t="s">
        <v>195</v>
      </c>
      <c r="J4934" s="138">
        <v>2040</v>
      </c>
      <c r="K4934" s="139">
        <v>1.1000000000000001</v>
      </c>
    </row>
    <row r="4935" spans="1:11" x14ac:dyDescent="0.25">
      <c r="A4935" s="138" t="s">
        <v>1811</v>
      </c>
      <c r="B4935" s="138" t="s">
        <v>1812</v>
      </c>
      <c r="C4935" s="138" t="s">
        <v>1377</v>
      </c>
      <c r="D4935" s="138" t="s">
        <v>1800</v>
      </c>
      <c r="E4935" s="138" t="s">
        <v>1798</v>
      </c>
      <c r="F4935" s="138"/>
      <c r="G4935" s="138" t="s">
        <v>875</v>
      </c>
      <c r="H4935" s="138">
        <v>6</v>
      </c>
      <c r="I4935" s="138" t="s">
        <v>195</v>
      </c>
      <c r="J4935" s="138">
        <v>2050</v>
      </c>
      <c r="K4935" s="139">
        <v>1.1000000000000001</v>
      </c>
    </row>
    <row r="4936" spans="1:11" x14ac:dyDescent="0.25">
      <c r="A4936" s="138" t="s">
        <v>1811</v>
      </c>
      <c r="B4936" s="138" t="s">
        <v>1812</v>
      </c>
      <c r="C4936" s="138" t="s">
        <v>1377</v>
      </c>
      <c r="D4936" s="138" t="s">
        <v>1801</v>
      </c>
      <c r="E4936" s="138" t="s">
        <v>1802</v>
      </c>
      <c r="F4936" s="138"/>
      <c r="G4936" s="138" t="s">
        <v>1803</v>
      </c>
      <c r="H4936" s="138">
        <v>2</v>
      </c>
      <c r="I4936" s="138" t="s">
        <v>990</v>
      </c>
      <c r="J4936" s="138">
        <v>2025</v>
      </c>
      <c r="K4936" s="139">
        <v>0.8</v>
      </c>
    </row>
    <row r="4937" spans="1:11" x14ac:dyDescent="0.25">
      <c r="A4937" s="138" t="s">
        <v>1811</v>
      </c>
      <c r="B4937" s="138" t="s">
        <v>1812</v>
      </c>
      <c r="C4937" s="138" t="s">
        <v>1377</v>
      </c>
      <c r="D4937" s="138" t="s">
        <v>1801</v>
      </c>
      <c r="E4937" s="138" t="s">
        <v>1802</v>
      </c>
      <c r="F4937" s="138"/>
      <c r="G4937" s="138" t="s">
        <v>1803</v>
      </c>
      <c r="H4937" s="138">
        <v>2</v>
      </c>
      <c r="I4937" s="138" t="s">
        <v>991</v>
      </c>
      <c r="J4937" s="138">
        <v>2025</v>
      </c>
      <c r="K4937" s="139">
        <v>1.2</v>
      </c>
    </row>
    <row r="4938" spans="1:11" x14ac:dyDescent="0.25">
      <c r="A4938" s="138" t="s">
        <v>1811</v>
      </c>
      <c r="B4938" s="138" t="s">
        <v>1812</v>
      </c>
      <c r="C4938" s="138" t="s">
        <v>1377</v>
      </c>
      <c r="D4938" s="138" t="s">
        <v>1801</v>
      </c>
      <c r="E4938" s="138" t="s">
        <v>1802</v>
      </c>
      <c r="F4938" s="138"/>
      <c r="G4938" s="138" t="s">
        <v>1803</v>
      </c>
      <c r="H4938" s="138">
        <v>2</v>
      </c>
      <c r="I4938" s="138" t="s">
        <v>195</v>
      </c>
      <c r="J4938" s="138">
        <v>2025</v>
      </c>
      <c r="K4938" s="139">
        <v>1.35</v>
      </c>
    </row>
    <row r="4939" spans="1:11" x14ac:dyDescent="0.25">
      <c r="A4939" s="138" t="s">
        <v>1811</v>
      </c>
      <c r="B4939" s="138" t="s">
        <v>1812</v>
      </c>
      <c r="C4939" s="138" t="s">
        <v>1377</v>
      </c>
      <c r="D4939" s="138" t="s">
        <v>1801</v>
      </c>
      <c r="E4939" s="138" t="s">
        <v>1802</v>
      </c>
      <c r="F4939" s="138"/>
      <c r="G4939" s="138" t="s">
        <v>1803</v>
      </c>
      <c r="H4939" s="138">
        <v>2</v>
      </c>
      <c r="I4939" s="138" t="s">
        <v>195</v>
      </c>
      <c r="J4939" s="138">
        <v>2030</v>
      </c>
      <c r="K4939" s="139">
        <v>1.35</v>
      </c>
    </row>
    <row r="4940" spans="1:11" x14ac:dyDescent="0.25">
      <c r="A4940" s="138" t="s">
        <v>1811</v>
      </c>
      <c r="B4940" s="138" t="s">
        <v>1812</v>
      </c>
      <c r="C4940" s="138" t="s">
        <v>1377</v>
      </c>
      <c r="D4940" s="138" t="s">
        <v>1801</v>
      </c>
      <c r="E4940" s="138" t="s">
        <v>1802</v>
      </c>
      <c r="F4940" s="138"/>
      <c r="G4940" s="138" t="s">
        <v>1803</v>
      </c>
      <c r="H4940" s="138">
        <v>2</v>
      </c>
      <c r="I4940" s="138" t="s">
        <v>195</v>
      </c>
      <c r="J4940" s="138">
        <v>2040</v>
      </c>
      <c r="K4940" s="139">
        <v>1.35</v>
      </c>
    </row>
    <row r="4941" spans="1:11" x14ac:dyDescent="0.25">
      <c r="A4941" s="138" t="s">
        <v>1811</v>
      </c>
      <c r="B4941" s="138" t="s">
        <v>1812</v>
      </c>
      <c r="C4941" s="138" t="s">
        <v>1377</v>
      </c>
      <c r="D4941" s="138" t="s">
        <v>1801</v>
      </c>
      <c r="E4941" s="138" t="s">
        <v>1802</v>
      </c>
      <c r="F4941" s="138"/>
      <c r="G4941" s="138" t="s">
        <v>1803</v>
      </c>
      <c r="H4941" s="138">
        <v>2</v>
      </c>
      <c r="I4941" s="138" t="s">
        <v>195</v>
      </c>
      <c r="J4941" s="138">
        <v>2050</v>
      </c>
      <c r="K4941" s="139">
        <v>1.35</v>
      </c>
    </row>
    <row r="4942" spans="1:11" x14ac:dyDescent="0.25">
      <c r="A4942" s="138" t="s">
        <v>1811</v>
      </c>
      <c r="B4942" s="138" t="s">
        <v>1812</v>
      </c>
      <c r="C4942" s="138" t="s">
        <v>1377</v>
      </c>
      <c r="D4942" s="138" t="s">
        <v>1823</v>
      </c>
      <c r="E4942" s="138" t="s">
        <v>1214</v>
      </c>
      <c r="F4942" s="138"/>
      <c r="G4942" s="138" t="s">
        <v>875</v>
      </c>
      <c r="H4942" s="138">
        <v>4</v>
      </c>
      <c r="I4942" s="138" t="s">
        <v>990</v>
      </c>
      <c r="J4942" s="138">
        <v>2025</v>
      </c>
      <c r="K4942" s="139">
        <v>0.8</v>
      </c>
    </row>
    <row r="4943" spans="1:11" x14ac:dyDescent="0.25">
      <c r="A4943" s="138" t="s">
        <v>1811</v>
      </c>
      <c r="B4943" s="138" t="s">
        <v>1812</v>
      </c>
      <c r="C4943" s="138" t="s">
        <v>1377</v>
      </c>
      <c r="D4943" s="138" t="s">
        <v>1823</v>
      </c>
      <c r="E4943" s="138" t="s">
        <v>1214</v>
      </c>
      <c r="F4943" s="138"/>
      <c r="G4943" s="138" t="s">
        <v>875</v>
      </c>
      <c r="H4943" s="138">
        <v>4</v>
      </c>
      <c r="I4943" s="138" t="s">
        <v>991</v>
      </c>
      <c r="J4943" s="138">
        <v>2025</v>
      </c>
      <c r="K4943" s="139">
        <v>1.2</v>
      </c>
    </row>
    <row r="4944" spans="1:11" x14ac:dyDescent="0.25">
      <c r="A4944" s="138" t="s">
        <v>1811</v>
      </c>
      <c r="B4944" s="138" t="s">
        <v>1812</v>
      </c>
      <c r="C4944" s="138" t="s">
        <v>1377</v>
      </c>
      <c r="D4944" s="138" t="s">
        <v>1823</v>
      </c>
      <c r="E4944" s="138" t="s">
        <v>1214</v>
      </c>
      <c r="F4944" s="138"/>
      <c r="G4944" s="138" t="s">
        <v>875</v>
      </c>
      <c r="H4944" s="138">
        <v>4</v>
      </c>
      <c r="I4944" s="138" t="s">
        <v>195</v>
      </c>
      <c r="J4944" s="138">
        <v>2025</v>
      </c>
      <c r="K4944" s="139">
        <v>27</v>
      </c>
    </row>
    <row r="4945" spans="1:11" x14ac:dyDescent="0.25">
      <c r="A4945" s="138" t="s">
        <v>1811</v>
      </c>
      <c r="B4945" s="138" t="s">
        <v>1812</v>
      </c>
      <c r="C4945" s="138" t="s">
        <v>1377</v>
      </c>
      <c r="D4945" s="138" t="s">
        <v>1823</v>
      </c>
      <c r="E4945" s="138" t="s">
        <v>1214</v>
      </c>
      <c r="F4945" s="138"/>
      <c r="G4945" s="138" t="s">
        <v>875</v>
      </c>
      <c r="H4945" s="138">
        <v>4</v>
      </c>
      <c r="I4945" s="138" t="s">
        <v>195</v>
      </c>
      <c r="J4945" s="138">
        <v>2030</v>
      </c>
      <c r="K4945" s="139">
        <v>27</v>
      </c>
    </row>
    <row r="4946" spans="1:11" x14ac:dyDescent="0.25">
      <c r="A4946" s="138" t="s">
        <v>1811</v>
      </c>
      <c r="B4946" s="138" t="s">
        <v>1812</v>
      </c>
      <c r="C4946" s="138" t="s">
        <v>1377</v>
      </c>
      <c r="D4946" s="138" t="s">
        <v>1823</v>
      </c>
      <c r="E4946" s="138" t="s">
        <v>1214</v>
      </c>
      <c r="F4946" s="138"/>
      <c r="G4946" s="138" t="s">
        <v>875</v>
      </c>
      <c r="H4946" s="138">
        <v>4</v>
      </c>
      <c r="I4946" s="138" t="s">
        <v>195</v>
      </c>
      <c r="J4946" s="138">
        <v>2040</v>
      </c>
      <c r="K4946" s="139">
        <v>27</v>
      </c>
    </row>
    <row r="4947" spans="1:11" x14ac:dyDescent="0.25">
      <c r="A4947" s="138" t="s">
        <v>1811</v>
      </c>
      <c r="B4947" s="138" t="s">
        <v>1812</v>
      </c>
      <c r="C4947" s="138" t="s">
        <v>1377</v>
      </c>
      <c r="D4947" s="138" t="s">
        <v>1823</v>
      </c>
      <c r="E4947" s="138" t="s">
        <v>1214</v>
      </c>
      <c r="F4947" s="138"/>
      <c r="G4947" s="138" t="s">
        <v>875</v>
      </c>
      <c r="H4947" s="138">
        <v>4</v>
      </c>
      <c r="I4947" s="138" t="s">
        <v>195</v>
      </c>
      <c r="J4947" s="138">
        <v>2050</v>
      </c>
      <c r="K4947" s="139">
        <v>27</v>
      </c>
    </row>
    <row r="4948" spans="1:11" x14ac:dyDescent="0.25">
      <c r="A4948" s="138" t="s">
        <v>1811</v>
      </c>
      <c r="B4948" s="138" t="s">
        <v>1812</v>
      </c>
      <c r="C4948" s="138" t="s">
        <v>1377</v>
      </c>
      <c r="D4948" s="138" t="s">
        <v>1824</v>
      </c>
      <c r="E4948" s="138" t="s">
        <v>1214</v>
      </c>
      <c r="F4948" s="138"/>
      <c r="G4948" s="138" t="s">
        <v>1807</v>
      </c>
      <c r="H4948" s="138">
        <v>5</v>
      </c>
      <c r="I4948" s="138" t="s">
        <v>990</v>
      </c>
      <c r="J4948" s="138">
        <v>2025</v>
      </c>
      <c r="K4948" s="139">
        <v>0.8</v>
      </c>
    </row>
    <row r="4949" spans="1:11" x14ac:dyDescent="0.25">
      <c r="A4949" s="138" t="s">
        <v>1811</v>
      </c>
      <c r="B4949" s="138" t="s">
        <v>1812</v>
      </c>
      <c r="C4949" s="138" t="s">
        <v>1377</v>
      </c>
      <c r="D4949" s="138" t="s">
        <v>1824</v>
      </c>
      <c r="E4949" s="138" t="s">
        <v>1214</v>
      </c>
      <c r="F4949" s="138"/>
      <c r="G4949" s="138" t="s">
        <v>1807</v>
      </c>
      <c r="H4949" s="138">
        <v>5</v>
      </c>
      <c r="I4949" s="138" t="s">
        <v>991</v>
      </c>
      <c r="J4949" s="138">
        <v>2025</v>
      </c>
      <c r="K4949" s="139">
        <v>1.2</v>
      </c>
    </row>
    <row r="4950" spans="1:11" x14ac:dyDescent="0.25">
      <c r="A4950" s="138" t="s">
        <v>1811</v>
      </c>
      <c r="B4950" s="138" t="s">
        <v>1812</v>
      </c>
      <c r="C4950" s="138" t="s">
        <v>1377</v>
      </c>
      <c r="D4950" s="138" t="s">
        <v>1824</v>
      </c>
      <c r="E4950" s="138" t="s">
        <v>1214</v>
      </c>
      <c r="F4950" s="138"/>
      <c r="G4950" s="138" t="s">
        <v>1807</v>
      </c>
      <c r="H4950" s="138">
        <v>5</v>
      </c>
      <c r="I4950" s="138" t="s">
        <v>195</v>
      </c>
      <c r="J4950" s="138">
        <v>2025</v>
      </c>
      <c r="K4950" s="139">
        <v>23.5</v>
      </c>
    </row>
    <row r="4951" spans="1:11" x14ac:dyDescent="0.25">
      <c r="A4951" s="138" t="s">
        <v>1811</v>
      </c>
      <c r="B4951" s="138" t="s">
        <v>1812</v>
      </c>
      <c r="C4951" s="138" t="s">
        <v>1377</v>
      </c>
      <c r="D4951" s="138" t="s">
        <v>1824</v>
      </c>
      <c r="E4951" s="138" t="s">
        <v>1214</v>
      </c>
      <c r="F4951" s="138"/>
      <c r="G4951" s="138" t="s">
        <v>1807</v>
      </c>
      <c r="H4951" s="138">
        <v>5</v>
      </c>
      <c r="I4951" s="138" t="s">
        <v>195</v>
      </c>
      <c r="J4951" s="138">
        <v>2030</v>
      </c>
      <c r="K4951" s="139">
        <v>23.5</v>
      </c>
    </row>
    <row r="4952" spans="1:11" x14ac:dyDescent="0.25">
      <c r="A4952" s="138" t="s">
        <v>1811</v>
      </c>
      <c r="B4952" s="138" t="s">
        <v>1812</v>
      </c>
      <c r="C4952" s="138" t="s">
        <v>1377</v>
      </c>
      <c r="D4952" s="138" t="s">
        <v>1824</v>
      </c>
      <c r="E4952" s="138" t="s">
        <v>1214</v>
      </c>
      <c r="F4952" s="138"/>
      <c r="G4952" s="138" t="s">
        <v>1807</v>
      </c>
      <c r="H4952" s="138">
        <v>5</v>
      </c>
      <c r="I4952" s="138" t="s">
        <v>195</v>
      </c>
      <c r="J4952" s="138">
        <v>2040</v>
      </c>
      <c r="K4952" s="139">
        <v>23.5</v>
      </c>
    </row>
    <row r="4953" spans="1:11" x14ac:dyDescent="0.25">
      <c r="A4953" s="138" t="s">
        <v>1811</v>
      </c>
      <c r="B4953" s="138" t="s">
        <v>1812</v>
      </c>
      <c r="C4953" s="138" t="s">
        <v>1377</v>
      </c>
      <c r="D4953" s="138" t="s">
        <v>1824</v>
      </c>
      <c r="E4953" s="138" t="s">
        <v>1214</v>
      </c>
      <c r="F4953" s="138"/>
      <c r="G4953" s="138" t="s">
        <v>1807</v>
      </c>
      <c r="H4953" s="138">
        <v>5</v>
      </c>
      <c r="I4953" s="138" t="s">
        <v>195</v>
      </c>
      <c r="J4953" s="138">
        <v>2050</v>
      </c>
      <c r="K4953" s="139">
        <v>23.5</v>
      </c>
    </row>
    <row r="4954" spans="1:11" x14ac:dyDescent="0.25">
      <c r="A4954" s="138" t="s">
        <v>1811</v>
      </c>
      <c r="B4954" s="138" t="s">
        <v>1812</v>
      </c>
      <c r="C4954" s="138" t="s">
        <v>1377</v>
      </c>
      <c r="D4954" s="138" t="s">
        <v>1825</v>
      </c>
      <c r="E4954" s="138" t="s">
        <v>1809</v>
      </c>
      <c r="F4954" s="138"/>
      <c r="G4954" s="138" t="s">
        <v>1826</v>
      </c>
      <c r="H4954" s="138">
        <v>5</v>
      </c>
      <c r="I4954" s="138" t="s">
        <v>990</v>
      </c>
      <c r="J4954" s="138">
        <v>2025</v>
      </c>
      <c r="K4954" s="139">
        <v>0.8</v>
      </c>
    </row>
    <row r="4955" spans="1:11" x14ac:dyDescent="0.25">
      <c r="A4955" s="138" t="s">
        <v>1811</v>
      </c>
      <c r="B4955" s="138" t="s">
        <v>1812</v>
      </c>
      <c r="C4955" s="138" t="s">
        <v>1377</v>
      </c>
      <c r="D4955" s="138" t="s">
        <v>1825</v>
      </c>
      <c r="E4955" s="138" t="s">
        <v>1809</v>
      </c>
      <c r="F4955" s="138"/>
      <c r="G4955" s="138" t="s">
        <v>1826</v>
      </c>
      <c r="H4955" s="138">
        <v>5</v>
      </c>
      <c r="I4955" s="138" t="s">
        <v>991</v>
      </c>
      <c r="J4955" s="138">
        <v>2025</v>
      </c>
      <c r="K4955" s="139">
        <v>1.2</v>
      </c>
    </row>
    <row r="4956" spans="1:11" x14ac:dyDescent="0.25">
      <c r="A4956" s="138" t="s">
        <v>1811</v>
      </c>
      <c r="B4956" s="138" t="s">
        <v>1812</v>
      </c>
      <c r="C4956" s="138" t="s">
        <v>1377</v>
      </c>
      <c r="D4956" s="138" t="s">
        <v>1825</v>
      </c>
      <c r="E4956" s="138" t="s">
        <v>1809</v>
      </c>
      <c r="F4956" s="138"/>
      <c r="G4956" s="138" t="s">
        <v>1826</v>
      </c>
      <c r="H4956" s="138">
        <v>5</v>
      </c>
      <c r="I4956" s="138" t="s">
        <v>195</v>
      </c>
      <c r="J4956" s="138">
        <v>2025</v>
      </c>
      <c r="K4956" s="139">
        <v>15.7</v>
      </c>
    </row>
    <row r="4957" spans="1:11" x14ac:dyDescent="0.25">
      <c r="A4957" s="138" t="s">
        <v>1811</v>
      </c>
      <c r="B4957" s="138" t="s">
        <v>1812</v>
      </c>
      <c r="C4957" s="138" t="s">
        <v>1377</v>
      </c>
      <c r="D4957" s="138" t="s">
        <v>1825</v>
      </c>
      <c r="E4957" s="138" t="s">
        <v>1809</v>
      </c>
      <c r="F4957" s="138"/>
      <c r="G4957" s="138" t="s">
        <v>1826</v>
      </c>
      <c r="H4957" s="138">
        <v>5</v>
      </c>
      <c r="I4957" s="138" t="s">
        <v>195</v>
      </c>
      <c r="J4957" s="138">
        <v>2030</v>
      </c>
      <c r="K4957" s="139">
        <v>15.7</v>
      </c>
    </row>
    <row r="4958" spans="1:11" x14ac:dyDescent="0.25">
      <c r="A4958" s="138" t="s">
        <v>1811</v>
      </c>
      <c r="B4958" s="138" t="s">
        <v>1812</v>
      </c>
      <c r="C4958" s="138" t="s">
        <v>1377</v>
      </c>
      <c r="D4958" s="138" t="s">
        <v>1825</v>
      </c>
      <c r="E4958" s="138" t="s">
        <v>1809</v>
      </c>
      <c r="F4958" s="138"/>
      <c r="G4958" s="138" t="s">
        <v>1826</v>
      </c>
      <c r="H4958" s="138">
        <v>5</v>
      </c>
      <c r="I4958" s="138" t="s">
        <v>195</v>
      </c>
      <c r="J4958" s="138">
        <v>2040</v>
      </c>
      <c r="K4958" s="139">
        <v>15.7</v>
      </c>
    </row>
    <row r="4959" spans="1:11" x14ac:dyDescent="0.25">
      <c r="A4959" s="138" t="s">
        <v>1811</v>
      </c>
      <c r="B4959" s="138" t="s">
        <v>1812</v>
      </c>
      <c r="C4959" s="138" t="s">
        <v>1377</v>
      </c>
      <c r="D4959" s="138" t="s">
        <v>1825</v>
      </c>
      <c r="E4959" s="138" t="s">
        <v>1809</v>
      </c>
      <c r="F4959" s="138"/>
      <c r="G4959" s="138" t="s">
        <v>1826</v>
      </c>
      <c r="H4959" s="138">
        <v>5</v>
      </c>
      <c r="I4959" s="138" t="s">
        <v>195</v>
      </c>
      <c r="J4959" s="138">
        <v>2050</v>
      </c>
      <c r="K4959" s="139">
        <v>15.7</v>
      </c>
    </row>
  </sheetData>
  <autoFilter ref="A1:K4959" xr:uid="{20BA0087-C191-426F-8903-B652BC83AF9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5" x14ac:dyDescent="0.25"/>
  <cols>
    <col min="1" max="1" width="2.5703125" customWidth="1"/>
    <col min="2" max="2" width="32.42578125" customWidth="1"/>
  </cols>
  <sheetData>
    <row r="1" spans="2:23" x14ac:dyDescent="0.25">
      <c r="H1" s="94" t="s">
        <v>984</v>
      </c>
    </row>
    <row r="3" spans="2:23" ht="21" x14ac:dyDescent="0.35">
      <c r="B3" s="95"/>
    </row>
    <row r="5" spans="2:23" x14ac:dyDescent="0.25">
      <c r="B5" s="96" t="s">
        <v>1</v>
      </c>
      <c r="C5" s="284"/>
      <c r="D5" s="284"/>
      <c r="E5" s="96"/>
      <c r="F5" s="284" t="s">
        <v>985</v>
      </c>
      <c r="G5" s="284"/>
      <c r="H5" s="284"/>
      <c r="I5" s="284"/>
      <c r="J5" s="284"/>
      <c r="K5" s="284"/>
      <c r="L5" s="284"/>
      <c r="M5" s="284"/>
      <c r="N5" s="284"/>
      <c r="O5" s="284"/>
      <c r="P5" s="284"/>
      <c r="Q5" s="284"/>
      <c r="R5" s="284"/>
      <c r="S5" s="284"/>
      <c r="T5" s="284"/>
      <c r="U5" s="284"/>
      <c r="V5" s="284"/>
      <c r="W5" s="284"/>
    </row>
    <row r="6" spans="2:23" x14ac:dyDescent="0.25">
      <c r="B6" s="283"/>
      <c r="C6" s="284">
        <v>2015</v>
      </c>
      <c r="D6" s="284">
        <v>2020</v>
      </c>
      <c r="E6" s="284"/>
      <c r="F6" s="284">
        <v>2030</v>
      </c>
      <c r="G6" s="284"/>
      <c r="H6" s="284"/>
      <c r="I6" s="284"/>
      <c r="J6" s="284">
        <v>2050</v>
      </c>
      <c r="K6" s="284"/>
      <c r="L6" s="284" t="s">
        <v>986</v>
      </c>
      <c r="M6" s="284"/>
      <c r="N6" s="284"/>
      <c r="O6" s="284"/>
      <c r="P6" s="284" t="s">
        <v>987</v>
      </c>
      <c r="Q6" s="284"/>
      <c r="R6" s="284"/>
      <c r="S6" s="284"/>
      <c r="T6" s="284" t="s">
        <v>988</v>
      </c>
      <c r="U6" s="284"/>
      <c r="V6" s="284" t="s">
        <v>989</v>
      </c>
      <c r="W6" s="284"/>
    </row>
    <row r="7" spans="2:23" x14ac:dyDescent="0.25">
      <c r="B7" s="283"/>
      <c r="C7" s="284"/>
      <c r="D7" s="284"/>
      <c r="E7" s="284"/>
      <c r="F7" s="284"/>
      <c r="G7" s="284"/>
      <c r="H7" s="284">
        <v>2040</v>
      </c>
      <c r="I7" s="284"/>
      <c r="J7" s="284"/>
      <c r="K7" s="284"/>
      <c r="L7" s="284"/>
      <c r="M7" s="284"/>
      <c r="N7" s="284"/>
      <c r="O7" s="284"/>
      <c r="P7" s="284">
        <v>2050</v>
      </c>
      <c r="Q7" s="284"/>
      <c r="R7" s="284"/>
      <c r="S7" s="284"/>
      <c r="T7" s="284"/>
      <c r="U7" s="284"/>
      <c r="V7" s="284"/>
      <c r="W7" s="284"/>
    </row>
    <row r="8" spans="2:23" x14ac:dyDescent="0.25">
      <c r="B8" s="96" t="s">
        <v>196</v>
      </c>
      <c r="C8" s="97"/>
      <c r="D8" s="283"/>
      <c r="E8" s="283"/>
      <c r="F8" s="283"/>
      <c r="G8" s="283"/>
      <c r="H8" s="284"/>
      <c r="I8" s="284"/>
      <c r="J8" s="283"/>
      <c r="K8" s="283"/>
      <c r="L8" s="284" t="s">
        <v>990</v>
      </c>
      <c r="M8" s="284"/>
      <c r="N8" s="284" t="s">
        <v>991</v>
      </c>
      <c r="O8" s="284"/>
      <c r="P8" s="284" t="s">
        <v>990</v>
      </c>
      <c r="Q8" s="284"/>
      <c r="R8" s="284" t="s">
        <v>991</v>
      </c>
      <c r="S8" s="284"/>
      <c r="T8" s="283"/>
      <c r="U8" s="283"/>
      <c r="V8" s="284"/>
      <c r="W8" s="284"/>
    </row>
    <row r="9" spans="2:23" x14ac:dyDescent="0.25">
      <c r="B9" s="98" t="s">
        <v>992</v>
      </c>
      <c r="C9" s="98"/>
      <c r="D9" s="281" t="s">
        <v>993</v>
      </c>
      <c r="E9" s="281"/>
      <c r="F9" s="281"/>
      <c r="G9" s="281"/>
      <c r="H9" s="281"/>
      <c r="I9" s="281"/>
      <c r="J9" s="281"/>
      <c r="K9" s="281"/>
      <c r="L9" s="281"/>
      <c r="M9" s="281"/>
      <c r="N9" s="281"/>
      <c r="O9" s="281"/>
      <c r="P9" s="281"/>
      <c r="Q9" s="281"/>
      <c r="R9" s="281"/>
      <c r="S9" s="281"/>
      <c r="T9" s="281"/>
      <c r="U9" s="281"/>
      <c r="V9" s="281"/>
      <c r="W9" s="281"/>
    </row>
    <row r="10" spans="2:23" x14ac:dyDescent="0.25">
      <c r="B10" s="98" t="s">
        <v>994</v>
      </c>
      <c r="C10" s="98"/>
      <c r="D10" s="281" t="s">
        <v>995</v>
      </c>
      <c r="E10" s="281"/>
      <c r="F10" s="281"/>
      <c r="G10" s="281"/>
      <c r="H10" s="281"/>
      <c r="I10" s="281"/>
      <c r="J10" s="281"/>
      <c r="K10" s="281"/>
      <c r="L10" s="281"/>
      <c r="M10" s="281"/>
      <c r="N10" s="281"/>
      <c r="O10" s="281"/>
      <c r="P10" s="281"/>
      <c r="Q10" s="281"/>
      <c r="R10" s="281"/>
      <c r="S10" s="281"/>
      <c r="T10" s="281"/>
      <c r="U10" s="281"/>
      <c r="V10" s="281"/>
      <c r="W10" s="281"/>
    </row>
    <row r="11" spans="2:23" x14ac:dyDescent="0.25">
      <c r="B11" s="98" t="s">
        <v>996</v>
      </c>
      <c r="C11" s="98">
        <v>3.2</v>
      </c>
      <c r="D11" s="281">
        <v>6</v>
      </c>
      <c r="E11" s="281"/>
      <c r="F11" s="281">
        <v>7</v>
      </c>
      <c r="G11" s="281"/>
      <c r="H11" s="281">
        <v>8</v>
      </c>
      <c r="I11" s="281"/>
      <c r="J11" s="281">
        <v>8</v>
      </c>
      <c r="K11" s="281"/>
      <c r="L11" s="281">
        <v>5</v>
      </c>
      <c r="M11" s="281"/>
      <c r="N11" s="281">
        <v>9</v>
      </c>
      <c r="O11" s="281"/>
      <c r="P11" s="281">
        <v>7</v>
      </c>
      <c r="Q11" s="281"/>
      <c r="R11" s="281">
        <v>12</v>
      </c>
      <c r="S11" s="281"/>
      <c r="T11" s="281" t="s">
        <v>200</v>
      </c>
      <c r="U11" s="281"/>
      <c r="V11" s="281" t="s">
        <v>997</v>
      </c>
      <c r="W11" s="281"/>
    </row>
    <row r="12" spans="2:23" x14ac:dyDescent="0.25">
      <c r="B12" s="98" t="s">
        <v>998</v>
      </c>
      <c r="C12" s="98">
        <v>9.6</v>
      </c>
      <c r="D12" s="281">
        <v>18</v>
      </c>
      <c r="E12" s="281"/>
      <c r="F12" s="281">
        <v>21</v>
      </c>
      <c r="G12" s="281"/>
      <c r="H12" s="281">
        <v>24</v>
      </c>
      <c r="I12" s="281"/>
      <c r="J12" s="281">
        <v>24</v>
      </c>
      <c r="K12" s="281"/>
      <c r="L12" s="281">
        <v>16</v>
      </c>
      <c r="M12" s="281"/>
      <c r="N12" s="281">
        <v>21</v>
      </c>
      <c r="O12" s="281"/>
      <c r="P12" s="281">
        <v>22</v>
      </c>
      <c r="Q12" s="281"/>
      <c r="R12" s="281">
        <v>28</v>
      </c>
      <c r="S12" s="281"/>
      <c r="T12" s="281" t="s">
        <v>999</v>
      </c>
      <c r="U12" s="281"/>
      <c r="V12" s="281" t="s">
        <v>997</v>
      </c>
      <c r="W12" s="281"/>
    </row>
    <row r="13" spans="2:23" x14ac:dyDescent="0.25">
      <c r="B13" s="98" t="s">
        <v>1000</v>
      </c>
      <c r="C13" s="98">
        <v>1.6</v>
      </c>
      <c r="D13" s="281">
        <v>3</v>
      </c>
      <c r="E13" s="281"/>
      <c r="F13" s="281">
        <v>3.5</v>
      </c>
      <c r="G13" s="281"/>
      <c r="H13" s="281">
        <v>4</v>
      </c>
      <c r="I13" s="281"/>
      <c r="J13" s="281">
        <v>4</v>
      </c>
      <c r="K13" s="281"/>
      <c r="L13" s="281">
        <v>2.7</v>
      </c>
      <c r="M13" s="281"/>
      <c r="N13" s="281">
        <v>3.5</v>
      </c>
      <c r="O13" s="281"/>
      <c r="P13" s="281">
        <v>3.7</v>
      </c>
      <c r="Q13" s="281"/>
      <c r="R13" s="281">
        <v>4.7</v>
      </c>
      <c r="S13" s="281"/>
      <c r="T13" s="281" t="s">
        <v>999</v>
      </c>
      <c r="U13" s="281"/>
      <c r="V13" s="281" t="s">
        <v>997</v>
      </c>
      <c r="W13" s="281"/>
    </row>
    <row r="14" spans="2:23" x14ac:dyDescent="0.25">
      <c r="B14" s="98" t="s">
        <v>1001</v>
      </c>
      <c r="C14" s="98">
        <v>91</v>
      </c>
      <c r="D14" s="281">
        <v>91</v>
      </c>
      <c r="E14" s="281"/>
      <c r="F14" s="281">
        <v>92</v>
      </c>
      <c r="G14" s="281"/>
      <c r="H14" s="281">
        <v>92</v>
      </c>
      <c r="I14" s="281"/>
      <c r="J14" s="281">
        <v>92</v>
      </c>
      <c r="K14" s="281"/>
      <c r="L14" s="281">
        <v>90</v>
      </c>
      <c r="M14" s="281"/>
      <c r="N14" s="281">
        <v>92</v>
      </c>
      <c r="O14" s="281"/>
      <c r="P14" s="281">
        <v>91</v>
      </c>
      <c r="Q14" s="281"/>
      <c r="R14" s="281">
        <v>94</v>
      </c>
      <c r="S14" s="281"/>
      <c r="T14" s="281" t="s">
        <v>211</v>
      </c>
      <c r="U14" s="281"/>
      <c r="V14" s="281" t="s">
        <v>1002</v>
      </c>
      <c r="W14" s="281"/>
    </row>
    <row r="15" spans="2:23" x14ac:dyDescent="0.25">
      <c r="B15" s="98" t="s">
        <v>1003</v>
      </c>
      <c r="C15" s="98">
        <v>95</v>
      </c>
      <c r="D15" s="281">
        <v>95</v>
      </c>
      <c r="E15" s="281"/>
      <c r="F15" s="281">
        <v>96</v>
      </c>
      <c r="G15" s="281"/>
      <c r="H15" s="281">
        <v>96</v>
      </c>
      <c r="I15" s="281"/>
      <c r="J15" s="281">
        <v>96</v>
      </c>
      <c r="K15" s="281"/>
      <c r="L15" s="281">
        <v>95</v>
      </c>
      <c r="M15" s="281"/>
      <c r="N15" s="281">
        <v>96</v>
      </c>
      <c r="O15" s="281"/>
      <c r="P15" s="281">
        <v>95</v>
      </c>
      <c r="Q15" s="281"/>
      <c r="R15" s="281">
        <v>97</v>
      </c>
      <c r="S15" s="281"/>
      <c r="T15" s="281" t="s">
        <v>211</v>
      </c>
      <c r="U15" s="281"/>
      <c r="V15" s="281" t="s">
        <v>1002</v>
      </c>
      <c r="W15" s="281"/>
    </row>
    <row r="16" spans="2:23" x14ac:dyDescent="0.25">
      <c r="B16" s="98" t="s">
        <v>1004</v>
      </c>
      <c r="C16" s="98" t="s">
        <v>1005</v>
      </c>
      <c r="D16" s="281">
        <v>98</v>
      </c>
      <c r="E16" s="281"/>
      <c r="F16" s="281">
        <v>98.5</v>
      </c>
      <c r="G16" s="281"/>
      <c r="H16" s="281">
        <v>98.5</v>
      </c>
      <c r="I16" s="281"/>
      <c r="J16" s="281">
        <v>98.5</v>
      </c>
      <c r="K16" s="281"/>
      <c r="L16" s="281">
        <v>98</v>
      </c>
      <c r="M16" s="281"/>
      <c r="N16" s="281">
        <v>98.5</v>
      </c>
      <c r="O16" s="281"/>
      <c r="P16" s="281">
        <v>98</v>
      </c>
      <c r="Q16" s="281"/>
      <c r="R16" s="281">
        <v>99</v>
      </c>
      <c r="S16" s="281"/>
      <c r="T16" s="281" t="s">
        <v>252</v>
      </c>
      <c r="U16" s="281"/>
      <c r="V16" s="281" t="s">
        <v>1006</v>
      </c>
      <c r="W16" s="281"/>
    </row>
    <row r="17" spans="2:23" x14ac:dyDescent="0.25">
      <c r="B17" s="99" t="s">
        <v>1007</v>
      </c>
      <c r="C17" s="98" t="s">
        <v>1008</v>
      </c>
      <c r="D17" s="281">
        <v>97</v>
      </c>
      <c r="E17" s="281"/>
      <c r="F17" s="281">
        <v>97.5</v>
      </c>
      <c r="G17" s="281"/>
      <c r="H17" s="281">
        <v>97.5</v>
      </c>
      <c r="I17" s="281"/>
      <c r="J17" s="281">
        <v>97.5</v>
      </c>
      <c r="K17" s="281"/>
      <c r="L17" s="281">
        <v>97</v>
      </c>
      <c r="M17" s="281"/>
      <c r="N17" s="281">
        <v>98</v>
      </c>
      <c r="O17" s="281"/>
      <c r="P17" s="281">
        <v>97</v>
      </c>
      <c r="Q17" s="281"/>
      <c r="R17" s="281">
        <v>98</v>
      </c>
      <c r="S17" s="281"/>
      <c r="T17" s="281" t="s">
        <v>252</v>
      </c>
      <c r="U17" s="281"/>
      <c r="V17" s="281" t="s">
        <v>1006</v>
      </c>
      <c r="W17" s="281"/>
    </row>
    <row r="18" spans="2:23" x14ac:dyDescent="0.25">
      <c r="B18" s="98" t="s">
        <v>1009</v>
      </c>
      <c r="C18" s="100">
        <v>0.1</v>
      </c>
      <c r="D18" s="281">
        <v>0.1</v>
      </c>
      <c r="E18" s="281"/>
      <c r="F18" s="281">
        <v>0.1</v>
      </c>
      <c r="G18" s="281"/>
      <c r="H18" s="281">
        <v>0.1</v>
      </c>
      <c r="I18" s="281"/>
      <c r="J18" s="281">
        <v>0.1</v>
      </c>
      <c r="K18" s="281"/>
      <c r="L18" s="281">
        <v>0.05</v>
      </c>
      <c r="M18" s="281"/>
      <c r="N18" s="281">
        <v>0.2</v>
      </c>
      <c r="O18" s="281"/>
      <c r="P18" s="281">
        <v>0.05</v>
      </c>
      <c r="Q18" s="281"/>
      <c r="R18" s="281">
        <v>0.15</v>
      </c>
      <c r="S18" s="281"/>
      <c r="T18" s="281" t="s">
        <v>193</v>
      </c>
      <c r="U18" s="281"/>
      <c r="V18" s="281" t="s">
        <v>1010</v>
      </c>
      <c r="W18" s="281"/>
    </row>
    <row r="19" spans="2:23" x14ac:dyDescent="0.25">
      <c r="B19" s="98" t="s">
        <v>1011</v>
      </c>
      <c r="C19" s="98">
        <v>0.4</v>
      </c>
      <c r="D19" s="281">
        <v>0.38</v>
      </c>
      <c r="E19" s="281"/>
      <c r="F19" s="281">
        <v>0.35</v>
      </c>
      <c r="G19" s="281"/>
      <c r="H19" s="281">
        <v>0.3</v>
      </c>
      <c r="I19" s="281"/>
      <c r="J19" s="281">
        <v>0.25</v>
      </c>
      <c r="K19" s="281"/>
      <c r="L19" s="281">
        <v>0.2</v>
      </c>
      <c r="M19" s="281"/>
      <c r="N19" s="281">
        <v>0.5</v>
      </c>
      <c r="O19" s="281"/>
      <c r="P19" s="281">
        <v>0.1</v>
      </c>
      <c r="Q19" s="281"/>
      <c r="R19" s="281">
        <v>0.3</v>
      </c>
      <c r="S19" s="281"/>
      <c r="T19" s="281" t="s">
        <v>345</v>
      </c>
      <c r="U19" s="281"/>
      <c r="V19" s="281"/>
      <c r="W19" s="281"/>
    </row>
    <row r="20" spans="2:23" x14ac:dyDescent="0.25">
      <c r="B20" s="98" t="s">
        <v>1012</v>
      </c>
      <c r="C20" s="98">
        <v>0.2</v>
      </c>
      <c r="D20" s="281">
        <v>0.2</v>
      </c>
      <c r="E20" s="281"/>
      <c r="F20" s="281">
        <v>0.1</v>
      </c>
      <c r="G20" s="281"/>
      <c r="H20" s="281">
        <v>0.1</v>
      </c>
      <c r="I20" s="281"/>
      <c r="J20" s="281">
        <v>0.1</v>
      </c>
      <c r="K20" s="281"/>
      <c r="L20" s="281">
        <v>0.1</v>
      </c>
      <c r="M20" s="281"/>
      <c r="N20" s="281">
        <v>0.25</v>
      </c>
      <c r="O20" s="281"/>
      <c r="P20" s="281">
        <v>0.05</v>
      </c>
      <c r="Q20" s="281"/>
      <c r="R20" s="281">
        <v>0.2</v>
      </c>
      <c r="S20" s="281"/>
      <c r="T20" s="281" t="s">
        <v>345</v>
      </c>
      <c r="U20" s="281"/>
      <c r="V20" s="281"/>
      <c r="W20" s="281"/>
    </row>
    <row r="21" spans="2:23" x14ac:dyDescent="0.25">
      <c r="B21" s="98" t="s">
        <v>1013</v>
      </c>
      <c r="C21" s="98">
        <v>15</v>
      </c>
      <c r="D21" s="281">
        <v>20</v>
      </c>
      <c r="E21" s="281"/>
      <c r="F21" s="281">
        <v>25</v>
      </c>
      <c r="G21" s="281"/>
      <c r="H21" s="281">
        <v>30</v>
      </c>
      <c r="I21" s="281"/>
      <c r="J21" s="281">
        <v>30</v>
      </c>
      <c r="K21" s="281"/>
      <c r="L21" s="281">
        <v>15</v>
      </c>
      <c r="M21" s="281"/>
      <c r="N21" s="281">
        <v>25</v>
      </c>
      <c r="O21" s="281"/>
      <c r="P21" s="281">
        <v>20</v>
      </c>
      <c r="Q21" s="281"/>
      <c r="R21" s="281">
        <v>45</v>
      </c>
      <c r="S21" s="281"/>
      <c r="T21" s="281" t="s">
        <v>317</v>
      </c>
      <c r="U21" s="281"/>
      <c r="V21" s="281" t="s">
        <v>1014</v>
      </c>
      <c r="W21" s="281"/>
    </row>
    <row r="22" spans="2:23" x14ac:dyDescent="0.25">
      <c r="B22" s="98" t="s">
        <v>1015</v>
      </c>
      <c r="C22" s="98">
        <v>0.25</v>
      </c>
      <c r="D22" s="281">
        <v>0.2</v>
      </c>
      <c r="E22" s="281"/>
      <c r="F22" s="281">
        <v>0.2</v>
      </c>
      <c r="G22" s="281"/>
      <c r="H22" s="281">
        <v>0.2</v>
      </c>
      <c r="I22" s="281"/>
      <c r="J22" s="281">
        <v>0.2</v>
      </c>
      <c r="K22" s="281"/>
      <c r="L22" s="281">
        <v>0.2</v>
      </c>
      <c r="M22" s="281"/>
      <c r="N22" s="281">
        <v>0.25</v>
      </c>
      <c r="O22" s="281"/>
      <c r="P22" s="281">
        <v>0.1</v>
      </c>
      <c r="Q22" s="281"/>
      <c r="R22" s="281">
        <v>0.25</v>
      </c>
      <c r="S22" s="281"/>
      <c r="T22" s="281"/>
      <c r="U22" s="281"/>
      <c r="V22" s="281" t="s">
        <v>1016</v>
      </c>
      <c r="W22" s="281"/>
    </row>
    <row r="23" spans="2:23" x14ac:dyDescent="0.25">
      <c r="B23" s="101" t="s">
        <v>244</v>
      </c>
      <c r="C23" s="102"/>
      <c r="D23" s="102"/>
      <c r="E23" s="102"/>
      <c r="F23" s="102"/>
      <c r="G23" s="102"/>
      <c r="H23" s="102"/>
      <c r="I23" s="102"/>
      <c r="J23" s="102"/>
      <c r="K23" s="102"/>
      <c r="L23" s="102"/>
      <c r="M23" s="102"/>
      <c r="N23" s="102"/>
      <c r="O23" s="102"/>
      <c r="P23" s="102"/>
      <c r="Q23" s="102"/>
      <c r="R23" s="102"/>
      <c r="S23" s="102"/>
      <c r="T23" s="102"/>
      <c r="U23" s="102"/>
      <c r="V23" s="102"/>
      <c r="W23" s="103"/>
    </row>
    <row r="24" spans="2:23" ht="22.5" x14ac:dyDescent="0.25">
      <c r="B24" s="98" t="s">
        <v>1017</v>
      </c>
      <c r="C24" s="98" t="s">
        <v>1018</v>
      </c>
      <c r="D24" s="281" t="s">
        <v>1018</v>
      </c>
      <c r="E24" s="281"/>
      <c r="F24" s="281" t="s">
        <v>1018</v>
      </c>
      <c r="G24" s="281"/>
      <c r="H24" s="281" t="s">
        <v>1018</v>
      </c>
      <c r="I24" s="281"/>
      <c r="J24" s="281" t="s">
        <v>1018</v>
      </c>
      <c r="K24" s="281"/>
      <c r="L24" s="281" t="s">
        <v>1018</v>
      </c>
      <c r="M24" s="281"/>
      <c r="N24" s="281" t="s">
        <v>1018</v>
      </c>
      <c r="O24" s="281"/>
      <c r="P24" s="281" t="s">
        <v>1018</v>
      </c>
      <c r="Q24" s="281"/>
      <c r="R24" s="281" t="s">
        <v>1018</v>
      </c>
      <c r="S24" s="281"/>
      <c r="T24" s="281" t="s">
        <v>393</v>
      </c>
      <c r="U24" s="281"/>
      <c r="V24" s="281" t="s">
        <v>1019</v>
      </c>
      <c r="W24" s="281"/>
    </row>
    <row r="25" spans="2:23" ht="22.5" x14ac:dyDescent="0.25">
      <c r="B25" s="98" t="s">
        <v>1020</v>
      </c>
      <c r="C25" s="98" t="s">
        <v>1018</v>
      </c>
      <c r="D25" s="281" t="s">
        <v>1018</v>
      </c>
      <c r="E25" s="281"/>
      <c r="F25" s="281" t="s">
        <v>1018</v>
      </c>
      <c r="G25" s="281"/>
      <c r="H25" s="281" t="s">
        <v>1018</v>
      </c>
      <c r="I25" s="281"/>
      <c r="J25" s="281" t="s">
        <v>1018</v>
      </c>
      <c r="K25" s="281"/>
      <c r="L25" s="281" t="s">
        <v>1018</v>
      </c>
      <c r="M25" s="281"/>
      <c r="N25" s="281" t="s">
        <v>1018</v>
      </c>
      <c r="O25" s="281"/>
      <c r="P25" s="281" t="s">
        <v>1018</v>
      </c>
      <c r="Q25" s="281"/>
      <c r="R25" s="281" t="s">
        <v>1018</v>
      </c>
      <c r="S25" s="281"/>
      <c r="T25" s="281" t="s">
        <v>393</v>
      </c>
      <c r="U25" s="281"/>
      <c r="V25" s="281" t="s">
        <v>1019</v>
      </c>
      <c r="W25" s="281"/>
    </row>
    <row r="26" spans="2:23" x14ac:dyDescent="0.25">
      <c r="B26" s="101" t="s">
        <v>234</v>
      </c>
      <c r="C26" s="102"/>
      <c r="D26" s="102"/>
      <c r="E26" s="102"/>
      <c r="F26" s="102"/>
      <c r="G26" s="102"/>
      <c r="H26" s="102"/>
      <c r="I26" s="102"/>
      <c r="J26" s="102"/>
      <c r="K26" s="102"/>
      <c r="L26" s="102"/>
      <c r="M26" s="102"/>
      <c r="N26" s="102"/>
      <c r="O26" s="102"/>
      <c r="P26" s="102"/>
      <c r="Q26" s="102"/>
      <c r="R26" s="102"/>
      <c r="S26" s="102"/>
      <c r="T26" s="102"/>
      <c r="U26" s="102"/>
      <c r="V26" s="102"/>
      <c r="W26" s="103"/>
    </row>
    <row r="27" spans="2:23" x14ac:dyDescent="0.25">
      <c r="B27" s="98" t="s">
        <v>1021</v>
      </c>
      <c r="C27" s="98">
        <v>1.288</v>
      </c>
      <c r="D27" s="281">
        <v>1.042</v>
      </c>
      <c r="E27" s="281"/>
      <c r="F27" s="281">
        <v>0.622</v>
      </c>
      <c r="G27" s="281"/>
      <c r="H27" s="281">
        <v>0.39400000000000002</v>
      </c>
      <c r="I27" s="281"/>
      <c r="J27" s="281">
        <v>0.255</v>
      </c>
      <c r="K27" s="281"/>
      <c r="L27" s="281">
        <v>0.88</v>
      </c>
      <c r="M27" s="281"/>
      <c r="N27" s="281">
        <v>1.829</v>
      </c>
      <c r="O27" s="281"/>
      <c r="P27" s="281">
        <v>0.16600000000000001</v>
      </c>
      <c r="Q27" s="281"/>
      <c r="R27" s="281">
        <v>0.97499999999999998</v>
      </c>
      <c r="S27" s="281"/>
      <c r="T27" s="281" t="s">
        <v>372</v>
      </c>
      <c r="U27" s="281"/>
      <c r="V27" s="281" t="s">
        <v>1022</v>
      </c>
      <c r="W27" s="281"/>
    </row>
    <row r="28" spans="2:23" x14ac:dyDescent="0.25">
      <c r="B28" s="98" t="s">
        <v>1023</v>
      </c>
      <c r="C28" s="104" t="s">
        <v>1024</v>
      </c>
      <c r="D28" s="282">
        <v>0.13200000000000001</v>
      </c>
      <c r="E28" s="282"/>
      <c r="F28" s="282">
        <v>6.2E-2</v>
      </c>
      <c r="G28" s="282"/>
      <c r="H28" s="282">
        <v>4.3999999999999997E-2</v>
      </c>
      <c r="I28" s="282"/>
      <c r="J28" s="282">
        <v>3.5000000000000003E-2</v>
      </c>
      <c r="K28" s="282"/>
      <c r="L28" s="281">
        <v>7.0000000000000007E-2</v>
      </c>
      <c r="M28" s="281"/>
      <c r="N28" s="281">
        <v>0.189</v>
      </c>
      <c r="O28" s="281"/>
      <c r="P28" s="281">
        <v>2.5999999999999999E-2</v>
      </c>
      <c r="Q28" s="281"/>
      <c r="R28" s="281">
        <v>0.115</v>
      </c>
      <c r="S28" s="281"/>
      <c r="T28" s="281" t="s">
        <v>239</v>
      </c>
      <c r="U28" s="281"/>
      <c r="V28" s="281" t="s">
        <v>1025</v>
      </c>
      <c r="W28" s="281"/>
    </row>
    <row r="29" spans="2:23" x14ac:dyDescent="0.25">
      <c r="B29" s="98" t="s">
        <v>1026</v>
      </c>
      <c r="C29" s="104" t="s">
        <v>1027</v>
      </c>
      <c r="D29" s="282">
        <v>0.27</v>
      </c>
      <c r="E29" s="282"/>
      <c r="F29" s="282">
        <v>0.16</v>
      </c>
      <c r="G29" s="282"/>
      <c r="H29" s="282">
        <v>0.1</v>
      </c>
      <c r="I29" s="282"/>
      <c r="J29" s="282">
        <v>0.06</v>
      </c>
      <c r="K29" s="282"/>
      <c r="L29" s="281">
        <v>0.24</v>
      </c>
      <c r="M29" s="281"/>
      <c r="N29" s="281">
        <v>0.51</v>
      </c>
      <c r="O29" s="281"/>
      <c r="P29" s="281">
        <v>0.04</v>
      </c>
      <c r="Q29" s="281"/>
      <c r="R29" s="281">
        <v>0.25</v>
      </c>
      <c r="S29" s="281"/>
      <c r="T29" s="281" t="s">
        <v>369</v>
      </c>
      <c r="U29" s="281"/>
      <c r="V29" s="281" t="s">
        <v>1028</v>
      </c>
      <c r="W29" s="281"/>
    </row>
    <row r="30" spans="2:23" x14ac:dyDescent="0.25">
      <c r="B30" s="98" t="s">
        <v>1029</v>
      </c>
      <c r="C30" s="104" t="s">
        <v>1030</v>
      </c>
      <c r="D30" s="282">
        <v>0.1</v>
      </c>
      <c r="E30" s="282"/>
      <c r="F30" s="282">
        <v>0.08</v>
      </c>
      <c r="G30" s="282"/>
      <c r="H30" s="282">
        <v>0.05</v>
      </c>
      <c r="I30" s="282"/>
      <c r="J30" s="282">
        <v>0.04</v>
      </c>
      <c r="K30" s="282"/>
      <c r="L30" s="281">
        <v>0.09</v>
      </c>
      <c r="M30" s="281"/>
      <c r="N30" s="281">
        <v>0.11</v>
      </c>
      <c r="O30" s="281"/>
      <c r="P30" s="281">
        <v>0.02</v>
      </c>
      <c r="Q30" s="281"/>
      <c r="R30" s="281">
        <v>0.11</v>
      </c>
      <c r="S30" s="281"/>
      <c r="T30" s="281" t="s">
        <v>380</v>
      </c>
      <c r="U30" s="281"/>
      <c r="V30" s="281" t="s">
        <v>1031</v>
      </c>
      <c r="W30" s="281"/>
    </row>
    <row r="31" spans="2:23" x14ac:dyDescent="0.25">
      <c r="B31" s="98" t="s">
        <v>1032</v>
      </c>
      <c r="C31" s="98">
        <v>0.54</v>
      </c>
      <c r="D31" s="281">
        <v>0.54</v>
      </c>
      <c r="E31" s="281"/>
      <c r="F31" s="281">
        <v>0.54</v>
      </c>
      <c r="G31" s="281"/>
      <c r="H31" s="281">
        <v>0.54</v>
      </c>
      <c r="I31" s="281"/>
      <c r="J31" s="281">
        <v>0.54</v>
      </c>
      <c r="K31" s="281"/>
      <c r="L31" s="281">
        <v>0.45</v>
      </c>
      <c r="M31" s="281"/>
      <c r="N31" s="281">
        <v>0.54</v>
      </c>
      <c r="O31" s="281"/>
      <c r="P31" s="281">
        <v>0.4</v>
      </c>
      <c r="Q31" s="281"/>
      <c r="R31" s="281">
        <v>0.54</v>
      </c>
      <c r="S31" s="281"/>
      <c r="T31" s="281" t="s">
        <v>381</v>
      </c>
      <c r="U31" s="281"/>
      <c r="V31" s="281" t="s">
        <v>1033</v>
      </c>
      <c r="W31" s="281"/>
    </row>
    <row r="32" spans="2:23" x14ac:dyDescent="0.25">
      <c r="B32" s="98" t="s">
        <v>1034</v>
      </c>
      <c r="C32" s="98">
        <v>2.1</v>
      </c>
      <c r="D32" s="281">
        <v>2</v>
      </c>
      <c r="E32" s="281"/>
      <c r="F32" s="281">
        <v>1.8</v>
      </c>
      <c r="G32" s="281"/>
      <c r="H32" s="281">
        <v>1.7</v>
      </c>
      <c r="I32" s="281"/>
      <c r="J32" s="281">
        <v>1.6</v>
      </c>
      <c r="K32" s="281"/>
      <c r="L32" s="281">
        <v>0.4</v>
      </c>
      <c r="M32" s="281"/>
      <c r="N32" s="281">
        <v>5.6</v>
      </c>
      <c r="O32" s="281"/>
      <c r="P32" s="281">
        <v>0.3</v>
      </c>
      <c r="Q32" s="281"/>
      <c r="R32" s="281">
        <v>2.5</v>
      </c>
      <c r="S32" s="281"/>
      <c r="T32" s="281" t="s">
        <v>428</v>
      </c>
      <c r="U32" s="281"/>
      <c r="V32" s="281" t="s">
        <v>1035</v>
      </c>
      <c r="W32" s="281"/>
    </row>
    <row r="33" spans="1:23" x14ac:dyDescent="0.25">
      <c r="B33" s="105" t="s">
        <v>1036</v>
      </c>
      <c r="C33" s="106"/>
      <c r="D33" s="106"/>
      <c r="E33" s="106"/>
      <c r="F33" s="106"/>
      <c r="G33" s="106"/>
      <c r="H33" s="106"/>
      <c r="I33" s="106"/>
      <c r="J33" s="106"/>
      <c r="K33" s="106"/>
      <c r="L33" s="106"/>
      <c r="M33" s="106"/>
      <c r="N33" s="106"/>
      <c r="O33" s="106"/>
      <c r="P33" s="106"/>
      <c r="Q33" s="106"/>
      <c r="R33" s="106"/>
      <c r="S33" s="106"/>
      <c r="T33" s="106"/>
      <c r="U33" s="106"/>
      <c r="V33" s="106"/>
      <c r="W33" s="107"/>
    </row>
    <row r="34" spans="1:23" ht="22.5" x14ac:dyDescent="0.25">
      <c r="B34" s="98" t="s">
        <v>1037</v>
      </c>
      <c r="C34" s="98">
        <v>0.41799999999999998</v>
      </c>
      <c r="D34" s="281">
        <v>0.23200000000000001</v>
      </c>
      <c r="E34" s="281"/>
      <c r="F34" s="281">
        <v>0.14199999999999999</v>
      </c>
      <c r="G34" s="281"/>
      <c r="H34" s="281">
        <v>9.4E-2</v>
      </c>
      <c r="I34" s="281"/>
      <c r="J34" s="281">
        <v>7.4999999999999997E-2</v>
      </c>
      <c r="K34" s="281"/>
      <c r="L34" s="281">
        <v>0.16</v>
      </c>
      <c r="M34" s="281"/>
      <c r="N34" s="281">
        <v>0.25900000000000001</v>
      </c>
      <c r="O34" s="281"/>
      <c r="P34" s="281">
        <v>4.5999999999999999E-2</v>
      </c>
      <c r="Q34" s="281"/>
      <c r="R34" s="281">
        <v>0.17599999999999999</v>
      </c>
      <c r="S34" s="281"/>
      <c r="T34" s="281" t="s">
        <v>457</v>
      </c>
      <c r="U34" s="281"/>
      <c r="V34" s="281" t="s">
        <v>1022</v>
      </c>
      <c r="W34" s="281"/>
    </row>
    <row r="35" spans="1:23" ht="22.5" x14ac:dyDescent="0.25">
      <c r="B35" s="98" t="s">
        <v>1038</v>
      </c>
      <c r="C35" s="104">
        <v>0.28999999999999998</v>
      </c>
      <c r="D35" s="282">
        <v>0.27</v>
      </c>
      <c r="E35" s="282"/>
      <c r="F35" s="282">
        <v>0.16</v>
      </c>
      <c r="G35" s="282"/>
      <c r="H35" s="282">
        <v>0.1</v>
      </c>
      <c r="I35" s="282"/>
      <c r="J35" s="282">
        <v>0.06</v>
      </c>
      <c r="K35" s="282"/>
      <c r="L35" s="281">
        <v>0.24</v>
      </c>
      <c r="M35" s="281"/>
      <c r="N35" s="281">
        <v>0.51</v>
      </c>
      <c r="O35" s="281"/>
      <c r="P35" s="281">
        <v>0.04</v>
      </c>
      <c r="Q35" s="281"/>
      <c r="R35" s="281">
        <v>0.25</v>
      </c>
      <c r="S35" s="281"/>
      <c r="T35" s="281" t="s">
        <v>467</v>
      </c>
      <c r="U35" s="281"/>
      <c r="V35" s="281" t="s">
        <v>1028</v>
      </c>
      <c r="W35" s="281"/>
    </row>
    <row r="36" spans="1:23" x14ac:dyDescent="0.25">
      <c r="B36" s="98" t="s">
        <v>1039</v>
      </c>
      <c r="C36" s="104">
        <v>0.39</v>
      </c>
      <c r="D36" s="282">
        <v>0.33</v>
      </c>
      <c r="E36" s="282"/>
      <c r="F36" s="282">
        <v>0.2</v>
      </c>
      <c r="G36" s="282"/>
      <c r="H36" s="282">
        <v>0.12</v>
      </c>
      <c r="I36" s="282"/>
      <c r="J36" s="282">
        <v>0.08</v>
      </c>
      <c r="K36" s="282"/>
      <c r="L36" s="282">
        <v>0.28000000000000003</v>
      </c>
      <c r="M36" s="282"/>
      <c r="N36" s="282">
        <v>0.57999999999999996</v>
      </c>
      <c r="O36" s="282"/>
      <c r="P36" s="282">
        <v>0.05</v>
      </c>
      <c r="Q36" s="282"/>
      <c r="R36" s="282">
        <v>0.31</v>
      </c>
      <c r="S36" s="282"/>
      <c r="T36" s="281" t="s">
        <v>643</v>
      </c>
      <c r="U36" s="281"/>
      <c r="V36" s="281" t="s">
        <v>1040</v>
      </c>
      <c r="W36" s="281"/>
    </row>
    <row r="37" spans="1:23" x14ac:dyDescent="0.25">
      <c r="B37" s="98" t="s">
        <v>1041</v>
      </c>
      <c r="C37" s="98">
        <v>6000</v>
      </c>
      <c r="D37" s="281">
        <v>14000</v>
      </c>
      <c r="E37" s="281"/>
      <c r="F37" s="281">
        <v>30000</v>
      </c>
      <c r="G37" s="281"/>
      <c r="H37" s="281">
        <v>40000</v>
      </c>
      <c r="I37" s="281"/>
      <c r="J37" s="281">
        <v>50000</v>
      </c>
      <c r="K37" s="281"/>
      <c r="L37" s="281">
        <v>10000</v>
      </c>
      <c r="M37" s="281"/>
      <c r="N37" s="281">
        <v>16000</v>
      </c>
      <c r="O37" s="281"/>
      <c r="P37" s="281">
        <v>20000</v>
      </c>
      <c r="Q37" s="281"/>
      <c r="R37" s="281">
        <v>70000</v>
      </c>
      <c r="S37" s="281"/>
      <c r="T37" s="281" t="s">
        <v>740</v>
      </c>
      <c r="U37" s="281"/>
      <c r="V37" s="281" t="s">
        <v>1042</v>
      </c>
      <c r="W37" s="281"/>
    </row>
    <row r="38" spans="1:23" x14ac:dyDescent="0.25">
      <c r="B38" s="98" t="s">
        <v>1043</v>
      </c>
      <c r="C38" s="98">
        <v>285</v>
      </c>
      <c r="D38" s="281">
        <v>315</v>
      </c>
      <c r="E38" s="281"/>
      <c r="F38" s="281">
        <v>417</v>
      </c>
      <c r="G38" s="281"/>
      <c r="H38" s="281">
        <v>522</v>
      </c>
      <c r="I38" s="281"/>
      <c r="J38" s="281">
        <v>627</v>
      </c>
      <c r="K38" s="281"/>
      <c r="L38" s="281">
        <v>300</v>
      </c>
      <c r="M38" s="281"/>
      <c r="N38" s="281">
        <v>420</v>
      </c>
      <c r="O38" s="281"/>
      <c r="P38" s="281">
        <v>450</v>
      </c>
      <c r="Q38" s="281"/>
      <c r="R38" s="281">
        <v>900</v>
      </c>
      <c r="S38" s="281"/>
      <c r="T38" s="281" t="s">
        <v>875</v>
      </c>
      <c r="U38" s="281"/>
      <c r="V38" s="281" t="s">
        <v>1044</v>
      </c>
      <c r="W38" s="281"/>
    </row>
    <row r="39" spans="1:23" x14ac:dyDescent="0.25">
      <c r="B39" s="98" t="s">
        <v>1045</v>
      </c>
      <c r="C39" s="98">
        <v>354</v>
      </c>
      <c r="D39" s="281">
        <v>390</v>
      </c>
      <c r="E39" s="281"/>
      <c r="F39" s="281">
        <v>519</v>
      </c>
      <c r="G39" s="281"/>
      <c r="H39" s="281">
        <v>648</v>
      </c>
      <c r="I39" s="281"/>
      <c r="J39" s="281">
        <v>780</v>
      </c>
      <c r="K39" s="281"/>
      <c r="L39" s="281">
        <v>450</v>
      </c>
      <c r="M39" s="281"/>
      <c r="N39" s="281">
        <v>600</v>
      </c>
      <c r="O39" s="281"/>
      <c r="P39" s="281">
        <v>600</v>
      </c>
      <c r="Q39" s="281"/>
      <c r="R39" s="281">
        <v>1200</v>
      </c>
      <c r="S39" s="281"/>
      <c r="T39" s="281" t="s">
        <v>875</v>
      </c>
      <c r="U39" s="281"/>
      <c r="V39" s="281" t="s">
        <v>1044</v>
      </c>
      <c r="W39" s="281"/>
    </row>
    <row r="40" spans="1:23" x14ac:dyDescent="0.25">
      <c r="B40" s="98" t="s">
        <v>1046</v>
      </c>
      <c r="C40" s="98">
        <v>95</v>
      </c>
      <c r="D40" s="281">
        <v>105</v>
      </c>
      <c r="E40" s="281"/>
      <c r="F40" s="281">
        <v>139</v>
      </c>
      <c r="G40" s="281"/>
      <c r="H40" s="281">
        <v>174</v>
      </c>
      <c r="I40" s="281"/>
      <c r="J40" s="281">
        <v>209</v>
      </c>
      <c r="K40" s="281"/>
      <c r="L40" s="281">
        <v>100</v>
      </c>
      <c r="M40" s="281"/>
      <c r="N40" s="281">
        <v>140</v>
      </c>
      <c r="O40" s="281"/>
      <c r="P40" s="281">
        <v>150</v>
      </c>
      <c r="Q40" s="281"/>
      <c r="R40" s="281">
        <v>300</v>
      </c>
      <c r="S40" s="281"/>
      <c r="T40" s="281" t="s">
        <v>875</v>
      </c>
      <c r="U40" s="281"/>
      <c r="V40" s="281" t="s">
        <v>1044</v>
      </c>
      <c r="W40" s="281"/>
    </row>
    <row r="41" spans="1:23" x14ac:dyDescent="0.25">
      <c r="B41" s="98" t="s">
        <v>1047</v>
      </c>
      <c r="C41" s="98">
        <v>118</v>
      </c>
      <c r="D41" s="281">
        <v>130</v>
      </c>
      <c r="E41" s="281"/>
      <c r="F41" s="281">
        <v>173</v>
      </c>
      <c r="G41" s="281"/>
      <c r="H41" s="281">
        <v>216</v>
      </c>
      <c r="I41" s="281"/>
      <c r="J41" s="281">
        <v>260</v>
      </c>
      <c r="K41" s="281"/>
      <c r="L41" s="281">
        <v>150</v>
      </c>
      <c r="M41" s="281"/>
      <c r="N41" s="281">
        <v>200</v>
      </c>
      <c r="O41" s="281"/>
      <c r="P41" s="281">
        <v>200</v>
      </c>
      <c r="Q41" s="281"/>
      <c r="R41" s="281">
        <v>400</v>
      </c>
      <c r="S41" s="281"/>
      <c r="T41" s="281" t="s">
        <v>875</v>
      </c>
      <c r="U41" s="281"/>
      <c r="V41" s="281" t="s">
        <v>1044</v>
      </c>
      <c r="W41" s="281"/>
    </row>
    <row r="42" spans="1:23" ht="15.75" customHeight="1" x14ac:dyDescent="0.25">
      <c r="C42" s="108"/>
      <c r="D42" s="108"/>
      <c r="E42" s="108"/>
      <c r="F42" s="108"/>
      <c r="G42" s="108"/>
      <c r="H42" s="108"/>
      <c r="I42" s="108"/>
      <c r="J42" s="108"/>
      <c r="K42" s="108"/>
      <c r="L42" s="108"/>
      <c r="M42" s="108"/>
      <c r="N42" s="108"/>
      <c r="O42" s="108"/>
      <c r="P42" s="108"/>
      <c r="Q42" s="108"/>
      <c r="R42" s="108"/>
      <c r="S42" s="108"/>
      <c r="T42" s="108"/>
      <c r="U42" s="108"/>
      <c r="V42" s="108"/>
      <c r="W42" s="108"/>
    </row>
    <row r="43" spans="1:23" ht="15.75" customHeight="1" x14ac:dyDescent="0.25">
      <c r="B43" s="109" t="s">
        <v>1048</v>
      </c>
      <c r="C43" s="108"/>
      <c r="D43" s="108"/>
      <c r="E43" s="108"/>
      <c r="F43" s="108"/>
      <c r="G43" s="108"/>
      <c r="H43" s="108"/>
      <c r="I43" s="108"/>
      <c r="J43" s="108"/>
      <c r="K43" s="108"/>
      <c r="L43" s="108"/>
      <c r="M43" s="108"/>
      <c r="N43" s="108"/>
      <c r="O43" s="108"/>
      <c r="P43" s="108"/>
      <c r="Q43" s="108"/>
      <c r="R43" s="108"/>
      <c r="S43" s="108"/>
      <c r="T43" s="108"/>
      <c r="U43" s="108"/>
      <c r="V43" s="108"/>
      <c r="W43" s="108"/>
    </row>
    <row r="45" spans="1:23" x14ac:dyDescent="0.25">
      <c r="A45" s="110" t="s">
        <v>1049</v>
      </c>
      <c r="B45" s="111"/>
    </row>
    <row r="46" spans="1:23" x14ac:dyDescent="0.25">
      <c r="B46" s="112" t="s">
        <v>1050</v>
      </c>
    </row>
    <row r="47" spans="1:23" x14ac:dyDescent="0.25">
      <c r="B47" s="112" t="s">
        <v>1051</v>
      </c>
    </row>
    <row r="48" spans="1:23" x14ac:dyDescent="0.25">
      <c r="B48" s="112" t="s">
        <v>1052</v>
      </c>
    </row>
    <row r="49" spans="2:2" x14ac:dyDescent="0.25">
      <c r="B49" s="112" t="s">
        <v>1053</v>
      </c>
    </row>
    <row r="50" spans="2:2" x14ac:dyDescent="0.25">
      <c r="B50" s="112" t="s">
        <v>1054</v>
      </c>
    </row>
    <row r="51" spans="2:2" x14ac:dyDescent="0.25">
      <c r="B51" s="112" t="s">
        <v>1055</v>
      </c>
    </row>
    <row r="52" spans="2:2" x14ac:dyDescent="0.25">
      <c r="B52" s="112" t="s">
        <v>1056</v>
      </c>
    </row>
    <row r="53" spans="2:2" x14ac:dyDescent="0.25">
      <c r="B53" s="112" t="s">
        <v>1057</v>
      </c>
    </row>
    <row r="54" spans="2:2" x14ac:dyDescent="0.25">
      <c r="B54" s="112" t="s">
        <v>1058</v>
      </c>
    </row>
    <row r="55" spans="2:2" x14ac:dyDescent="0.25">
      <c r="B55" s="112" t="s">
        <v>1059</v>
      </c>
    </row>
    <row r="56" spans="2:2" x14ac:dyDescent="0.25">
      <c r="B56" s="112" t="s">
        <v>1060</v>
      </c>
    </row>
    <row r="57" spans="2:2" x14ac:dyDescent="0.25">
      <c r="B57" s="112" t="s">
        <v>1061</v>
      </c>
    </row>
    <row r="58" spans="2:2" x14ac:dyDescent="0.25">
      <c r="B58" s="112" t="s">
        <v>1062</v>
      </c>
    </row>
    <row r="59" spans="2:2" x14ac:dyDescent="0.25">
      <c r="B59" s="112" t="s">
        <v>1063</v>
      </c>
    </row>
    <row r="60" spans="2:2" x14ac:dyDescent="0.25">
      <c r="B60" s="112" t="s">
        <v>1064</v>
      </c>
    </row>
    <row r="61" spans="2:2" x14ac:dyDescent="0.25">
      <c r="B61" s="112" t="s">
        <v>1065</v>
      </c>
    </row>
    <row r="62" spans="2:2" x14ac:dyDescent="0.25">
      <c r="B62" s="112" t="s">
        <v>1066</v>
      </c>
    </row>
    <row r="63" spans="2:2" x14ac:dyDescent="0.25">
      <c r="B63" s="112" t="s">
        <v>1067</v>
      </c>
    </row>
    <row r="64" spans="2:2" x14ac:dyDescent="0.25">
      <c r="B64" s="112" t="s">
        <v>1068</v>
      </c>
    </row>
    <row r="67" spans="1:3" x14ac:dyDescent="0.25">
      <c r="A67" s="110" t="s">
        <v>1069</v>
      </c>
    </row>
    <row r="68" spans="1:3" x14ac:dyDescent="0.25">
      <c r="B68" t="s">
        <v>1070</v>
      </c>
      <c r="C68" t="s">
        <v>1071</v>
      </c>
    </row>
    <row r="69" spans="1:3" x14ac:dyDescent="0.25">
      <c r="B69" t="s">
        <v>1006</v>
      </c>
      <c r="C69" t="s">
        <v>1072</v>
      </c>
    </row>
    <row r="70" spans="1:3" x14ac:dyDescent="0.25">
      <c r="B70" t="s">
        <v>1073</v>
      </c>
      <c r="C70" t="s">
        <v>1074</v>
      </c>
    </row>
    <row r="71" spans="1:3" x14ac:dyDescent="0.25">
      <c r="B71" t="s">
        <v>1075</v>
      </c>
      <c r="C71" t="s">
        <v>1076</v>
      </c>
    </row>
    <row r="72" spans="1:3" x14ac:dyDescent="0.25">
      <c r="B72" t="s">
        <v>1077</v>
      </c>
      <c r="C72" t="s">
        <v>1078</v>
      </c>
    </row>
    <row r="73" spans="1:3" x14ac:dyDescent="0.25">
      <c r="B73" t="s">
        <v>1079</v>
      </c>
      <c r="C73" t="s">
        <v>1080</v>
      </c>
    </row>
    <row r="74" spans="1:3" x14ac:dyDescent="0.25">
      <c r="B74" t="s">
        <v>1081</v>
      </c>
      <c r="C74" t="s">
        <v>1082</v>
      </c>
    </row>
    <row r="75" spans="1:3" x14ac:dyDescent="0.25">
      <c r="B75" t="s">
        <v>1083</v>
      </c>
      <c r="C75" t="s">
        <v>1084</v>
      </c>
    </row>
    <row r="76" spans="1:3" x14ac:dyDescent="0.25">
      <c r="B76" t="s">
        <v>1085</v>
      </c>
      <c r="C76" t="s">
        <v>1086</v>
      </c>
    </row>
    <row r="77" spans="1:3" x14ac:dyDescent="0.25">
      <c r="B77" t="s">
        <v>1087</v>
      </c>
      <c r="C77" t="s">
        <v>1088</v>
      </c>
    </row>
    <row r="78" spans="1:3" x14ac:dyDescent="0.25">
      <c r="B78" t="s">
        <v>1089</v>
      </c>
      <c r="C78" t="s">
        <v>1090</v>
      </c>
    </row>
    <row r="79" spans="1:3" x14ac:dyDescent="0.25">
      <c r="B79" t="s">
        <v>1091</v>
      </c>
      <c r="C79" t="s">
        <v>1092</v>
      </c>
    </row>
    <row r="80" spans="1:3" x14ac:dyDescent="0.25">
      <c r="B80" t="s">
        <v>1093</v>
      </c>
      <c r="C80" t="s">
        <v>1094</v>
      </c>
    </row>
    <row r="81" spans="2:3" x14ac:dyDescent="0.25">
      <c r="B81" t="s">
        <v>1095</v>
      </c>
      <c r="C81" t="s">
        <v>1096</v>
      </c>
    </row>
    <row r="82" spans="2:3" x14ac:dyDescent="0.25">
      <c r="B82" t="s">
        <v>1097</v>
      </c>
      <c r="C82" t="s">
        <v>1098</v>
      </c>
    </row>
    <row r="83" spans="2:3" x14ac:dyDescent="0.25">
      <c r="B83" t="s">
        <v>1099</v>
      </c>
      <c r="C83" t="s">
        <v>1100</v>
      </c>
    </row>
    <row r="84" spans="2:3" x14ac:dyDescent="0.25">
      <c r="B84" t="s">
        <v>1101</v>
      </c>
      <c r="C84" t="s">
        <v>1102</v>
      </c>
    </row>
    <row r="85" spans="2:3" x14ac:dyDescent="0.25">
      <c r="B85" t="s">
        <v>1103</v>
      </c>
      <c r="C85" t="s">
        <v>1104</v>
      </c>
    </row>
    <row r="86" spans="2:3" x14ac:dyDescent="0.25">
      <c r="B86" t="s">
        <v>1105</v>
      </c>
      <c r="C86" t="s">
        <v>1106</v>
      </c>
    </row>
    <row r="87" spans="2:3" x14ac:dyDescent="0.25">
      <c r="B87" t="s">
        <v>1107</v>
      </c>
      <c r="C87" t="s">
        <v>1108</v>
      </c>
    </row>
    <row r="88" spans="2:3" x14ac:dyDescent="0.25">
      <c r="B88" t="s">
        <v>1109</v>
      </c>
      <c r="C88" t="s">
        <v>1110</v>
      </c>
    </row>
    <row r="89" spans="2:3" x14ac:dyDescent="0.25">
      <c r="B89" t="s">
        <v>1033</v>
      </c>
      <c r="C89" t="s">
        <v>1111</v>
      </c>
    </row>
    <row r="90" spans="2:3" x14ac:dyDescent="0.25">
      <c r="B90" t="s">
        <v>1112</v>
      </c>
      <c r="C90" t="s">
        <v>1113</v>
      </c>
    </row>
    <row r="91" spans="2:3" x14ac:dyDescent="0.25">
      <c r="B91" t="s">
        <v>1114</v>
      </c>
      <c r="C91" t="s">
        <v>1115</v>
      </c>
    </row>
    <row r="92" spans="2:3" x14ac:dyDescent="0.25">
      <c r="B92" t="s">
        <v>1116</v>
      </c>
      <c r="C92" t="s">
        <v>1117</v>
      </c>
    </row>
    <row r="93" spans="2:3" x14ac:dyDescent="0.25">
      <c r="B93" t="s">
        <v>1118</v>
      </c>
      <c r="C93" t="s">
        <v>1119</v>
      </c>
    </row>
    <row r="94" spans="2:3" x14ac:dyDescent="0.25">
      <c r="B94" t="s">
        <v>1120</v>
      </c>
      <c r="C94" t="s">
        <v>1121</v>
      </c>
    </row>
    <row r="95" spans="2:3" x14ac:dyDescent="0.25">
      <c r="B95" t="s">
        <v>1122</v>
      </c>
      <c r="C95" t="s">
        <v>1123</v>
      </c>
    </row>
    <row r="96" spans="2:3" x14ac:dyDescent="0.25">
      <c r="B96" t="s">
        <v>1124</v>
      </c>
      <c r="C96" t="s">
        <v>1125</v>
      </c>
    </row>
    <row r="97" spans="2:3" x14ac:dyDescent="0.25">
      <c r="B97" t="s">
        <v>1126</v>
      </c>
      <c r="C97" t="s">
        <v>1127</v>
      </c>
    </row>
    <row r="98" spans="2:3" x14ac:dyDescent="0.25">
      <c r="B98" t="s">
        <v>1128</v>
      </c>
      <c r="C98" t="s">
        <v>1129</v>
      </c>
    </row>
    <row r="99" spans="2:3" x14ac:dyDescent="0.25">
      <c r="B99" t="s">
        <v>1130</v>
      </c>
      <c r="C99" t="s">
        <v>1131</v>
      </c>
    </row>
    <row r="100" spans="2:3" x14ac:dyDescent="0.25">
      <c r="B100" t="s">
        <v>1132</v>
      </c>
      <c r="C100" t="s">
        <v>1133</v>
      </c>
    </row>
    <row r="101" spans="2:3" x14ac:dyDescent="0.25">
      <c r="B101" t="s">
        <v>1134</v>
      </c>
      <c r="C101" t="s">
        <v>1135</v>
      </c>
    </row>
    <row r="102" spans="2:3" x14ac:dyDescent="0.25">
      <c r="B102" t="s">
        <v>1136</v>
      </c>
      <c r="C102" t="s">
        <v>1137</v>
      </c>
    </row>
    <row r="103" spans="2:3" x14ac:dyDescent="0.25">
      <c r="B103" t="s">
        <v>1138</v>
      </c>
      <c r="C103" t="s">
        <v>1139</v>
      </c>
    </row>
    <row r="104" spans="2:3" x14ac:dyDescent="0.25">
      <c r="B104" t="s">
        <v>1140</v>
      </c>
      <c r="C104" t="s">
        <v>1141</v>
      </c>
    </row>
    <row r="105" spans="2:3" x14ac:dyDescent="0.25">
      <c r="B105" t="s">
        <v>1016</v>
      </c>
      <c r="C105" t="s">
        <v>1142</v>
      </c>
    </row>
    <row r="106" spans="2:3" x14ac:dyDescent="0.25">
      <c r="B106" t="s">
        <v>1143</v>
      </c>
      <c r="C106" t="s">
        <v>1144</v>
      </c>
    </row>
    <row r="107" spans="2:3" x14ac:dyDescent="0.25">
      <c r="B107" t="s">
        <v>1145</v>
      </c>
      <c r="C107" t="s">
        <v>1146</v>
      </c>
    </row>
    <row r="108" spans="2:3" x14ac:dyDescent="0.25">
      <c r="B108" t="s">
        <v>1147</v>
      </c>
      <c r="C108" t="s">
        <v>1148</v>
      </c>
    </row>
    <row r="109" spans="2:3" x14ac:dyDescent="0.25">
      <c r="B109" t="s">
        <v>1149</v>
      </c>
      <c r="C109" t="s">
        <v>1150</v>
      </c>
    </row>
    <row r="110" spans="2:3" x14ac:dyDescent="0.25">
      <c r="B110" t="s">
        <v>1151</v>
      </c>
      <c r="C110" t="s">
        <v>1152</v>
      </c>
    </row>
    <row r="111" spans="2:3" x14ac:dyDescent="0.25">
      <c r="B111" t="s">
        <v>1025</v>
      </c>
      <c r="C111" t="s">
        <v>1153</v>
      </c>
    </row>
    <row r="112" spans="2:3" x14ac:dyDescent="0.25">
      <c r="B112" t="s">
        <v>1154</v>
      </c>
      <c r="C112" t="s">
        <v>1155</v>
      </c>
    </row>
    <row r="113" spans="2:3" x14ac:dyDescent="0.25">
      <c r="B113" t="s">
        <v>1156</v>
      </c>
      <c r="C113" t="s">
        <v>1157</v>
      </c>
    </row>
    <row r="114" spans="2:3" x14ac:dyDescent="0.25">
      <c r="B114" t="s">
        <v>1158</v>
      </c>
      <c r="C114" t="s">
        <v>1159</v>
      </c>
    </row>
    <row r="115" spans="2:3" x14ac:dyDescent="0.25">
      <c r="B115" t="s">
        <v>1160</v>
      </c>
      <c r="C115" t="s">
        <v>1161</v>
      </c>
    </row>
    <row r="116" spans="2:3" x14ac:dyDescent="0.25">
      <c r="B116" t="s">
        <v>1162</v>
      </c>
      <c r="C116" t="s">
        <v>1163</v>
      </c>
    </row>
    <row r="117" spans="2:3" x14ac:dyDescent="0.25">
      <c r="B117" t="s">
        <v>1164</v>
      </c>
      <c r="C117" t="s">
        <v>1165</v>
      </c>
    </row>
    <row r="118" spans="2:3" x14ac:dyDescent="0.25">
      <c r="B118" t="s">
        <v>1166</v>
      </c>
      <c r="C118" t="s">
        <v>1167</v>
      </c>
    </row>
    <row r="119" spans="2:3" x14ac:dyDescent="0.25">
      <c r="B119" t="s">
        <v>1168</v>
      </c>
      <c r="C119" t="s">
        <v>1169</v>
      </c>
    </row>
    <row r="120" spans="2:3" x14ac:dyDescent="0.25">
      <c r="B120" t="s">
        <v>1019</v>
      </c>
      <c r="C120" t="s">
        <v>1170</v>
      </c>
    </row>
    <row r="121" spans="2:3" x14ac:dyDescent="0.25">
      <c r="B121" t="s">
        <v>1171</v>
      </c>
      <c r="C121" t="s">
        <v>1172</v>
      </c>
    </row>
    <row r="122" spans="2:3" x14ac:dyDescent="0.25">
      <c r="B122" t="s">
        <v>1035</v>
      </c>
      <c r="C122" t="s">
        <v>1173</v>
      </c>
    </row>
    <row r="123" spans="2:3" x14ac:dyDescent="0.25">
      <c r="B123" t="s">
        <v>1174</v>
      </c>
      <c r="C123" t="s">
        <v>1175</v>
      </c>
    </row>
  </sheetData>
  <mergeCells count="318">
    <mergeCell ref="C5:D5"/>
    <mergeCell ref="F5:W5"/>
    <mergeCell ref="B6:B7"/>
    <mergeCell ref="C6:C7"/>
    <mergeCell ref="D6:E7"/>
    <mergeCell ref="F6:G7"/>
    <mergeCell ref="H6:I6"/>
    <mergeCell ref="J6:K7"/>
    <mergeCell ref="L6:O7"/>
    <mergeCell ref="P6:S6"/>
    <mergeCell ref="T6:U7"/>
    <mergeCell ref="V6:W7"/>
    <mergeCell ref="H7:I7"/>
    <mergeCell ref="P7:S7"/>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s>
  <hyperlinks>
    <hyperlink ref="H1" location="Index" display="Back to Index" xr:uid="{4EC4D79D-1F98-4828-B225-4F88A7E50C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5" x14ac:dyDescent="0.25"/>
  <cols>
    <col min="1" max="1" width="2.5703125" customWidth="1"/>
    <col min="2" max="2" width="31.42578125" customWidth="1"/>
  </cols>
  <sheetData>
    <row r="1" spans="1:9" ht="20.25" x14ac:dyDescent="0.3">
      <c r="A1" s="113"/>
      <c r="B1" s="114"/>
      <c r="C1" s="115"/>
      <c r="D1" s="113"/>
      <c r="E1" s="113"/>
      <c r="F1" s="113"/>
      <c r="G1" s="113"/>
      <c r="H1" s="116" t="s">
        <v>984</v>
      </c>
      <c r="I1" s="113"/>
    </row>
    <row r="2" spans="1:9" x14ac:dyDescent="0.25">
      <c r="A2" s="113"/>
      <c r="B2" s="113"/>
      <c r="C2" s="115"/>
      <c r="D2" s="113"/>
      <c r="E2" s="113"/>
      <c r="F2" s="113"/>
      <c r="G2" s="113"/>
      <c r="H2" s="115"/>
      <c r="I2" s="113"/>
    </row>
    <row r="3" spans="1:9" x14ac:dyDescent="0.25">
      <c r="A3" s="117"/>
      <c r="B3" s="118" t="s">
        <v>1</v>
      </c>
      <c r="C3" s="291" t="s">
        <v>1176</v>
      </c>
      <c r="D3" s="292"/>
      <c r="E3" s="292"/>
      <c r="F3" s="292"/>
      <c r="G3" s="292"/>
      <c r="H3" s="293"/>
      <c r="I3" s="113"/>
    </row>
    <row r="4" spans="1:9" x14ac:dyDescent="0.25">
      <c r="A4" s="117"/>
      <c r="B4" s="119"/>
      <c r="C4" s="120">
        <v>2015</v>
      </c>
      <c r="D4" s="120">
        <v>2020</v>
      </c>
      <c r="E4" s="120">
        <v>2030</v>
      </c>
      <c r="F4" s="120">
        <v>2050</v>
      </c>
      <c r="G4" s="120" t="s">
        <v>988</v>
      </c>
      <c r="H4" s="120" t="s">
        <v>989</v>
      </c>
      <c r="I4" s="113"/>
    </row>
    <row r="5" spans="1:9" x14ac:dyDescent="0.25">
      <c r="A5" s="117"/>
      <c r="B5" s="294" t="s">
        <v>196</v>
      </c>
      <c r="C5" s="295"/>
      <c r="D5" s="295"/>
      <c r="E5" s="295"/>
      <c r="F5" s="295"/>
      <c r="G5" s="295"/>
      <c r="H5" s="296"/>
      <c r="I5" s="113"/>
    </row>
    <row r="6" spans="1:9" x14ac:dyDescent="0.25">
      <c r="A6" s="117"/>
      <c r="B6" s="119" t="s">
        <v>1177</v>
      </c>
      <c r="C6" s="121" t="s">
        <v>1178</v>
      </c>
      <c r="D6" s="121" t="s">
        <v>1178</v>
      </c>
      <c r="E6" s="121" t="s">
        <v>1178</v>
      </c>
      <c r="F6" s="121" t="s">
        <v>1178</v>
      </c>
      <c r="G6" s="121" t="s">
        <v>200</v>
      </c>
      <c r="H6" s="121">
        <v>2</v>
      </c>
      <c r="I6" s="113"/>
    </row>
    <row r="7" spans="1:9" x14ac:dyDescent="0.25">
      <c r="A7" s="117"/>
      <c r="B7" s="122" t="s">
        <v>1179</v>
      </c>
      <c r="C7" s="123" t="s">
        <v>1180</v>
      </c>
      <c r="D7" s="123" t="s">
        <v>1180</v>
      </c>
      <c r="E7" s="123" t="s">
        <v>1180</v>
      </c>
      <c r="F7" s="123" t="s">
        <v>1180</v>
      </c>
      <c r="G7" s="124" t="s">
        <v>200</v>
      </c>
      <c r="H7" s="125">
        <v>1</v>
      </c>
      <c r="I7" s="113"/>
    </row>
    <row r="8" spans="1:9" x14ac:dyDescent="0.25">
      <c r="A8" s="117"/>
      <c r="B8" s="119" t="s">
        <v>1013</v>
      </c>
      <c r="C8" s="121">
        <v>50</v>
      </c>
      <c r="D8" s="121">
        <v>50</v>
      </c>
      <c r="E8" s="121">
        <v>50</v>
      </c>
      <c r="F8" s="121">
        <v>50</v>
      </c>
      <c r="G8" s="125" t="s">
        <v>200</v>
      </c>
      <c r="H8" s="125">
        <v>1</v>
      </c>
      <c r="I8" s="113"/>
    </row>
    <row r="9" spans="1:9" x14ac:dyDescent="0.25">
      <c r="A9" s="117"/>
      <c r="B9" s="119" t="s">
        <v>1015</v>
      </c>
      <c r="C9" s="126" t="s">
        <v>1181</v>
      </c>
      <c r="D9" s="126" t="s">
        <v>1181</v>
      </c>
      <c r="E9" s="126" t="s">
        <v>1181</v>
      </c>
      <c r="F9" s="126" t="s">
        <v>1181</v>
      </c>
      <c r="G9" s="127" t="s">
        <v>200</v>
      </c>
      <c r="H9" s="121"/>
      <c r="I9" s="113"/>
    </row>
    <row r="10" spans="1:9" x14ac:dyDescent="0.25">
      <c r="A10" s="117"/>
      <c r="B10" s="294" t="s">
        <v>234</v>
      </c>
      <c r="C10" s="295"/>
      <c r="D10" s="295"/>
      <c r="E10" s="295"/>
      <c r="F10" s="295"/>
      <c r="G10" s="295"/>
      <c r="H10" s="296"/>
      <c r="I10" s="113"/>
    </row>
    <row r="11" spans="1:9" x14ac:dyDescent="0.25">
      <c r="A11" s="117"/>
      <c r="B11" s="119" t="s">
        <v>1182</v>
      </c>
      <c r="C11" s="128">
        <v>0.6</v>
      </c>
      <c r="D11" s="128">
        <v>0.6</v>
      </c>
      <c r="E11" s="128">
        <v>0.6</v>
      </c>
      <c r="F11" s="128">
        <v>0.6</v>
      </c>
      <c r="G11" s="128" t="s">
        <v>1183</v>
      </c>
      <c r="H11" s="121" t="s">
        <v>1184</v>
      </c>
      <c r="I11" s="113"/>
    </row>
    <row r="12" spans="1:9" ht="24" x14ac:dyDescent="0.25">
      <c r="A12" s="117"/>
      <c r="B12" s="119" t="s">
        <v>1185</v>
      </c>
      <c r="C12" s="128" t="s">
        <v>1186</v>
      </c>
      <c r="D12" s="128" t="s">
        <v>1186</v>
      </c>
      <c r="E12" s="128" t="s">
        <v>1186</v>
      </c>
      <c r="F12" s="128" t="s">
        <v>1186</v>
      </c>
      <c r="G12" s="128" t="s">
        <v>1187</v>
      </c>
      <c r="H12" s="121">
        <v>4</v>
      </c>
      <c r="I12" s="113"/>
    </row>
    <row r="13" spans="1:9" ht="24" x14ac:dyDescent="0.25">
      <c r="A13" s="117"/>
      <c r="B13" s="119" t="s">
        <v>1188</v>
      </c>
      <c r="C13" s="129" t="s">
        <v>1189</v>
      </c>
      <c r="D13" s="129" t="s">
        <v>1189</v>
      </c>
      <c r="E13" s="129" t="s">
        <v>1189</v>
      </c>
      <c r="F13" s="129" t="s">
        <v>1189</v>
      </c>
      <c r="G13" s="128" t="s">
        <v>1190</v>
      </c>
      <c r="H13" s="121">
        <v>3</v>
      </c>
      <c r="I13" s="130"/>
    </row>
    <row r="14" spans="1:9" x14ac:dyDescent="0.25">
      <c r="A14" s="117"/>
      <c r="B14" s="119" t="s">
        <v>1191</v>
      </c>
      <c r="C14" s="297" t="s">
        <v>1192</v>
      </c>
      <c r="D14" s="292"/>
      <c r="E14" s="292"/>
      <c r="F14" s="293"/>
      <c r="G14" s="121"/>
      <c r="H14" s="121"/>
      <c r="I14" s="113"/>
    </row>
    <row r="15" spans="1:9" x14ac:dyDescent="0.25">
      <c r="A15" s="117"/>
      <c r="B15" s="117"/>
      <c r="C15" s="131"/>
      <c r="D15" s="117"/>
      <c r="E15" s="117"/>
      <c r="F15" s="117"/>
      <c r="G15" s="117"/>
      <c r="H15" s="131"/>
      <c r="I15" s="113"/>
    </row>
    <row r="16" spans="1:9" x14ac:dyDescent="0.25">
      <c r="A16" s="132" t="s">
        <v>1193</v>
      </c>
      <c r="B16" s="117"/>
      <c r="C16" s="131"/>
      <c r="D16" s="117"/>
      <c r="E16" s="117"/>
      <c r="F16" s="117"/>
      <c r="G16" s="117"/>
      <c r="H16" s="131"/>
      <c r="I16" s="113"/>
    </row>
    <row r="17" spans="1:9" x14ac:dyDescent="0.25">
      <c r="A17" s="133">
        <v>1</v>
      </c>
      <c r="B17" s="298" t="s">
        <v>1194</v>
      </c>
      <c r="C17" s="298"/>
      <c r="D17" s="298"/>
      <c r="E17" s="298"/>
      <c r="F17" s="298"/>
      <c r="G17" s="298"/>
      <c r="H17" s="298"/>
      <c r="I17" s="113"/>
    </row>
    <row r="18" spans="1:9" x14ac:dyDescent="0.25">
      <c r="A18" s="133">
        <v>2</v>
      </c>
      <c r="B18" s="298" t="s">
        <v>1195</v>
      </c>
      <c r="C18" s="298"/>
      <c r="D18" s="298"/>
      <c r="E18" s="298"/>
      <c r="F18" s="298"/>
      <c r="G18" s="298"/>
      <c r="H18" s="298"/>
      <c r="I18" s="113"/>
    </row>
    <row r="19" spans="1:9" x14ac:dyDescent="0.25">
      <c r="A19" s="133">
        <v>3</v>
      </c>
      <c r="B19" s="134" t="s">
        <v>1196</v>
      </c>
      <c r="C19" s="134"/>
      <c r="D19" s="134"/>
      <c r="E19" s="134"/>
      <c r="F19" s="134"/>
      <c r="G19" s="134"/>
      <c r="H19" s="134"/>
      <c r="I19" s="113"/>
    </row>
    <row r="20" spans="1:9" x14ac:dyDescent="0.25">
      <c r="A20" s="117">
        <v>4</v>
      </c>
      <c r="B20" s="285" t="s">
        <v>1197</v>
      </c>
      <c r="C20" s="286"/>
      <c r="D20" s="286"/>
      <c r="E20" s="286"/>
      <c r="F20" s="286"/>
      <c r="G20" s="286"/>
      <c r="H20" s="286"/>
      <c r="I20" s="113"/>
    </row>
    <row r="21" spans="1:9" x14ac:dyDescent="0.25">
      <c r="A21" s="132" t="s">
        <v>1198</v>
      </c>
      <c r="B21" s="117"/>
      <c r="C21" s="131"/>
      <c r="D21" s="117"/>
      <c r="E21" s="117"/>
      <c r="F21" s="117"/>
      <c r="G21" s="117"/>
      <c r="H21" s="131"/>
      <c r="I21" s="113"/>
    </row>
    <row r="22" spans="1:9" x14ac:dyDescent="0.25">
      <c r="A22" s="135" t="s">
        <v>200</v>
      </c>
      <c r="B22" s="287" t="s">
        <v>1199</v>
      </c>
      <c r="C22" s="288"/>
      <c r="D22" s="288"/>
      <c r="E22" s="288"/>
      <c r="F22" s="288"/>
      <c r="G22" s="288"/>
      <c r="H22" s="288"/>
      <c r="I22" s="113"/>
    </row>
    <row r="23" spans="1:9" x14ac:dyDescent="0.25">
      <c r="A23" s="135" t="s">
        <v>228</v>
      </c>
      <c r="B23" s="289" t="s">
        <v>1200</v>
      </c>
      <c r="C23" s="289"/>
      <c r="D23" s="289"/>
      <c r="E23" s="289"/>
      <c r="F23" s="289"/>
      <c r="G23" s="289"/>
      <c r="H23" s="289"/>
      <c r="I23" s="113"/>
    </row>
    <row r="24" spans="1:9" x14ac:dyDescent="0.25">
      <c r="A24" s="135" t="s">
        <v>211</v>
      </c>
      <c r="B24" s="290" t="s">
        <v>1201</v>
      </c>
      <c r="C24" s="290"/>
      <c r="D24" s="290"/>
      <c r="E24" s="290"/>
      <c r="F24" s="290"/>
      <c r="G24" s="290"/>
      <c r="H24" s="290"/>
      <c r="I24" s="113"/>
    </row>
    <row r="25" spans="1:9" x14ac:dyDescent="0.25">
      <c r="A25" s="136" t="s">
        <v>252</v>
      </c>
      <c r="B25" s="117" t="s">
        <v>1202</v>
      </c>
      <c r="C25" s="131"/>
      <c r="D25" s="117"/>
      <c r="E25" s="117"/>
      <c r="F25" s="117"/>
      <c r="G25" s="117"/>
      <c r="H25" s="131"/>
      <c r="I25" s="113"/>
    </row>
    <row r="26" spans="1:9" x14ac:dyDescent="0.25">
      <c r="A26" s="113"/>
      <c r="B26" s="113"/>
      <c r="C26" s="115"/>
      <c r="D26" s="113"/>
      <c r="E26" s="113"/>
      <c r="F26" s="113"/>
      <c r="G26" s="113"/>
      <c r="H26" s="115"/>
      <c r="I26" s="113"/>
    </row>
    <row r="27" spans="1:9" x14ac:dyDescent="0.25">
      <c r="A27" s="113"/>
      <c r="B27" s="113"/>
      <c r="C27" s="115"/>
      <c r="D27" s="113"/>
      <c r="E27" s="113"/>
      <c r="F27" s="113"/>
      <c r="G27" s="113"/>
      <c r="H27" s="115"/>
      <c r="I27" s="113"/>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ToModel</vt:lpstr>
      <vt:lpstr>Sources</vt:lpstr>
      <vt:lpstr>PyPSA</vt:lpstr>
      <vt:lpstr>DEA_conversion</vt:lpstr>
      <vt:lpstr>DEA_H2 Storage</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2024-04-03T08:58:55Z</dcterms:modified>
</cp:coreProperties>
</file>