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1230" windowWidth="13545" windowHeight="14055"/>
  </bookViews>
  <sheets>
    <sheet name="首页" sheetId="4" r:id="rId1"/>
    <sheet name="需求跟踪矩阵" sheetId="8" r:id="rId2"/>
    <sheet name="需求不一致问题报告" sheetId="9" r:id="rId3"/>
    <sheet name="需求统计" sheetId="10" r:id="rId4"/>
  </sheets>
  <externalReferences>
    <externalReference r:id="rId5"/>
    <externalReference r:id="rId6"/>
  </externalReferences>
  <definedNames>
    <definedName name="_xlnm.Print_Area" localSheetId="0">首页!$A$1:$F$32</definedName>
    <definedName name="RD" localSheetId="2">[1]需求确认后需求变更汇总表!$B$1</definedName>
    <definedName name="RD" localSheetId="1">[1]需求确认后需求变更汇总表!$B$1</definedName>
    <definedName name="RD" localSheetId="3">[1]需求确认后需求变更汇总表!$B$1</definedName>
    <definedName name="RD">[2]需求确认后需求变更汇总表!$B$1</definedName>
    <definedName name="需求难易程度">[2]需求状态统计表!$P$5:$P$6</definedName>
    <definedName name="需求验证状态">[2]需求状态统计表!$N$5</definedName>
    <definedName name="需求优先级">[2]需求状态统计表!$O$5:$O$6</definedName>
    <definedName name="需求状态">[2]需求状态统计表!$M$5:$M$13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sz val="9"/>
            <rFont val="宋体"/>
            <charset val="134"/>
          </rPr>
          <t>描述以什么方法在什么时间以内解决该不一致性问题</t>
        </r>
      </text>
    </comment>
    <comment ref="I3" authorId="0">
      <text>
        <r>
          <rPr>
            <sz val="9"/>
            <rFont val="宋体"/>
            <charset val="134"/>
          </rPr>
          <t>确认处理的结果是否正确，是否可关闭该问题跟踪</t>
        </r>
      </text>
    </comment>
  </commentList>
</comments>
</file>

<file path=xl/sharedStrings.xml><?xml version="1.0" encoding="utf-8"?>
<sst xmlns="http://schemas.openxmlformats.org/spreadsheetml/2006/main" count="103" uniqueCount="83">
  <si>
    <t>浙江中测新图地理信息技术有限公司</t>
  </si>
  <si>
    <t>文件名</t>
  </si>
  <si>
    <t>需求跟踪矩阵</t>
  </si>
  <si>
    <t>文件编号</t>
  </si>
  <si>
    <t xml:space="preserve"> PM-RDM-TP-01</t>
  </si>
  <si>
    <t>版本修订记录（项目）</t>
  </si>
  <si>
    <t>版本号</t>
  </si>
  <si>
    <t>修订内容</t>
  </si>
  <si>
    <t>修订人</t>
  </si>
  <si>
    <t>修订日期</t>
  </si>
  <si>
    <t xml:space="preserve"> </t>
  </si>
  <si>
    <t>Readme</t>
  </si>
  <si>
    <t>名称</t>
  </si>
  <si>
    <t>描述</t>
  </si>
  <si>
    <t>其他</t>
  </si>
  <si>
    <t>版本修订记录（EPG）</t>
  </si>
  <si>
    <t>0.0.1</t>
  </si>
  <si>
    <t>创建初始版本</t>
  </si>
  <si>
    <t>张苏华</t>
  </si>
  <si>
    <t>1.0.0</t>
  </si>
  <si>
    <t>经过评审，定稿发布</t>
  </si>
  <si>
    <t>高敏华</t>
  </si>
  <si>
    <t>2.0.0</t>
  </si>
  <si>
    <t>根据CMMI-DEV2.0 修改相关内容</t>
  </si>
  <si>
    <t>项目名称：</t>
  </si>
  <si>
    <t>xxxx项目</t>
  </si>
  <si>
    <t>项目经理：</t>
  </si>
  <si>
    <t>阮进华</t>
  </si>
  <si>
    <t>项目级QA：</t>
  </si>
  <si>
    <t>翁新</t>
  </si>
  <si>
    <t>项目级CM：</t>
  </si>
  <si>
    <t>更新日期：</t>
  </si>
  <si>
    <t>用户需求</t>
  </si>
  <si>
    <t>变更控制</t>
  </si>
  <si>
    <t>软件需求</t>
  </si>
  <si>
    <t>系统设计</t>
  </si>
  <si>
    <t>软件实现</t>
  </si>
  <si>
    <t>集成测试</t>
  </si>
  <si>
    <t>系统测试</t>
  </si>
  <si>
    <t>序号</t>
  </si>
  <si>
    <t>需求编号</t>
  </si>
  <si>
    <t>需求标题名称</t>
  </si>
  <si>
    <t>需求来源</t>
  </si>
  <si>
    <t>需求类型</t>
  </si>
  <si>
    <t>优先级</t>
  </si>
  <si>
    <t>需求状态</t>
  </si>
  <si>
    <t>变更阶段</t>
  </si>
  <si>
    <t>变更类型</t>
  </si>
  <si>
    <t>变更状态</t>
  </si>
  <si>
    <t>变更日期</t>
  </si>
  <si>
    <t>用例编号</t>
  </si>
  <si>
    <t>用例名称</t>
  </si>
  <si>
    <t>模块编号</t>
  </si>
  <si>
    <t>模块名称</t>
  </si>
  <si>
    <t>代码入口文件</t>
  </si>
  <si>
    <t>共计</t>
  </si>
  <si>
    <t>需求不一致问题报告</t>
  </si>
  <si>
    <t>不一致问题描述</t>
  </si>
  <si>
    <t>识别人</t>
  </si>
  <si>
    <t>识别日期</t>
  </si>
  <si>
    <t>解决人</t>
  </si>
  <si>
    <t>解决日期</t>
  </si>
  <si>
    <t>解决措施</t>
  </si>
  <si>
    <t>跟踪检查结果</t>
  </si>
  <si>
    <t>备注</t>
  </si>
  <si>
    <t>需求变更及状态统计表</t>
  </si>
  <si>
    <r>
      <rPr>
        <b/>
        <sz val="9"/>
        <rFont val="微软雅黑"/>
        <charset val="134"/>
      </rPr>
      <t>阶段统计</t>
    </r>
  </si>
  <si>
    <r>
      <rPr>
        <b/>
        <sz val="9"/>
        <rFont val="微软雅黑"/>
        <charset val="134"/>
      </rPr>
      <t>阶段原始需求</t>
    </r>
  </si>
  <si>
    <r>
      <rPr>
        <b/>
        <sz val="9"/>
        <rFont val="微软雅黑"/>
        <charset val="134"/>
      </rPr>
      <t>新增需求</t>
    </r>
  </si>
  <si>
    <r>
      <rPr>
        <b/>
        <sz val="9"/>
        <rFont val="微软雅黑"/>
        <charset val="134"/>
      </rPr>
      <t>修改需求</t>
    </r>
  </si>
  <si>
    <r>
      <rPr>
        <b/>
        <sz val="9"/>
        <rFont val="微软雅黑"/>
        <charset val="134"/>
      </rPr>
      <t>删除需求</t>
    </r>
  </si>
  <si>
    <r>
      <rPr>
        <b/>
        <sz val="9"/>
        <rFont val="微软雅黑"/>
        <charset val="134"/>
      </rPr>
      <t>阶段结束后需求数</t>
    </r>
  </si>
  <si>
    <t>阶段需求变化数</t>
  </si>
  <si>
    <t>阶段需求波动率</t>
  </si>
  <si>
    <t>变更状态统计</t>
  </si>
  <si>
    <t>需求变更接受率</t>
  </si>
  <si>
    <r>
      <rPr>
        <b/>
        <sz val="9"/>
        <rFont val="微软雅黑"/>
        <charset val="134"/>
      </rPr>
      <t>申请变更</t>
    </r>
  </si>
  <si>
    <t>受理变更</t>
  </si>
  <si>
    <r>
      <rPr>
        <b/>
        <sz val="9"/>
        <rFont val="微软雅黑"/>
        <charset val="134"/>
      </rPr>
      <t>拒绝变更</t>
    </r>
  </si>
  <si>
    <t>需求开发</t>
  </si>
  <si>
    <t>软件设计</t>
  </si>
  <si>
    <t>编码与测试</t>
  </si>
  <si>
    <t>项目验收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</si>
</sst>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_ ;[Red]\-0\ "/>
    <numFmt numFmtId="178" formatCode="0.0%"/>
    <numFmt numFmtId="179" formatCode="_ \¥* #,##0.00_ ;_ \¥* \-#,##0.00_ ;_ \¥* &quot;-&quot;??_ ;_ @_ "/>
  </numFmts>
  <fonts count="41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2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9"/>
      <color indexed="30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indexed="8"/>
      <name val="微软雅黑"/>
      <charset val="134"/>
    </font>
    <font>
      <i/>
      <sz val="9"/>
      <color indexed="12"/>
      <name val="微软雅黑"/>
      <charset val="134"/>
    </font>
    <font>
      <sz val="9"/>
      <color indexed="9"/>
      <name val="微软雅黑"/>
      <charset val="134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u/>
      <sz val="9"/>
      <color indexed="8"/>
      <name val="微软雅黑"/>
      <charset val="134"/>
    </font>
    <font>
      <u/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b/>
      <sz val="12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0070C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0"/>
      <color theme="1"/>
      <name val="微软雅黑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 tint="0.799951170384838"/>
        <bgColor indexed="22"/>
      </patternFill>
    </fill>
    <fill>
      <patternFill patternType="solid">
        <fgColor theme="0" tint="-0.0499893185216834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22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24" borderId="22" applyNumberFormat="0" applyAlignment="0" applyProtection="0">
      <alignment vertical="center"/>
    </xf>
    <xf numFmtId="0" fontId="31" fillId="24" borderId="18" applyNumberFormat="0" applyAlignment="0" applyProtection="0">
      <alignment vertical="center"/>
    </xf>
    <xf numFmtId="0" fontId="32" fillId="25" borderId="23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0" borderId="4"/>
    <xf numFmtId="176" fontId="37" fillId="0" borderId="0" applyFont="0" applyFill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39" fillId="0" borderId="0">
      <alignment vertical="center"/>
    </xf>
    <xf numFmtId="0" fontId="36" fillId="0" borderId="0"/>
    <xf numFmtId="0" fontId="36" fillId="0" borderId="0"/>
    <xf numFmtId="0" fontId="0" fillId="0" borderId="0">
      <alignment vertical="center"/>
    </xf>
    <xf numFmtId="44" fontId="37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54" applyFont="1">
      <alignment vertical="center"/>
    </xf>
    <xf numFmtId="0" fontId="1" fillId="0" borderId="0" xfId="54" applyFont="1" applyAlignment="1">
      <alignment horizontal="center" vertical="center"/>
    </xf>
    <xf numFmtId="0" fontId="2" fillId="0" borderId="1" xfId="54" applyFont="1" applyBorder="1" applyAlignment="1">
      <alignment horizontal="center" vertical="center"/>
    </xf>
    <xf numFmtId="0" fontId="3" fillId="2" borderId="2" xfId="54" applyFont="1" applyFill="1" applyBorder="1" applyAlignment="1" applyProtection="1">
      <alignment horizontal="center" vertical="center" wrapText="1"/>
    </xf>
    <xf numFmtId="0" fontId="4" fillId="2" borderId="2" xfId="54" applyFont="1" applyFill="1" applyBorder="1" applyAlignment="1" applyProtection="1">
      <alignment horizontal="center" vertical="center" wrapText="1"/>
    </xf>
    <xf numFmtId="0" fontId="3" fillId="2" borderId="3" xfId="54" applyFont="1" applyFill="1" applyBorder="1" applyAlignment="1" applyProtection="1">
      <alignment horizontal="center" vertical="center" wrapText="1"/>
    </xf>
    <xf numFmtId="0" fontId="3" fillId="3" borderId="4" xfId="54" applyFont="1" applyFill="1" applyBorder="1" applyAlignment="1" applyProtection="1">
      <alignment horizontal="center" vertical="center" wrapText="1"/>
    </xf>
    <xf numFmtId="177" fontId="5" fillId="4" borderId="4" xfId="54" applyNumberFormat="1" applyFont="1" applyFill="1" applyBorder="1" applyAlignment="1" applyProtection="1">
      <alignment horizontal="center" vertical="center" wrapText="1"/>
      <protection hidden="1"/>
    </xf>
    <xf numFmtId="177" fontId="5" fillId="5" borderId="4" xfId="54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54" applyFont="1" applyFill="1" applyBorder="1" applyAlignment="1">
      <alignment horizontal="center" vertical="center" wrapText="1"/>
    </xf>
    <xf numFmtId="0" fontId="4" fillId="6" borderId="5" xfId="54" applyFont="1" applyFill="1" applyBorder="1" applyAlignment="1" applyProtection="1">
      <alignment horizontal="center" vertical="center" wrapText="1"/>
    </xf>
    <xf numFmtId="0" fontId="3" fillId="6" borderId="6" xfId="54" applyFont="1" applyFill="1" applyBorder="1" applyAlignment="1" applyProtection="1">
      <alignment horizontal="center" vertical="center" wrapText="1"/>
    </xf>
    <xf numFmtId="0" fontId="3" fillId="6" borderId="7" xfId="54" applyFont="1" applyFill="1" applyBorder="1" applyAlignment="1" applyProtection="1">
      <alignment horizontal="center" vertical="center" wrapText="1"/>
    </xf>
    <xf numFmtId="0" fontId="4" fillId="6" borderId="2" xfId="54" applyFont="1" applyFill="1" applyBorder="1" applyAlignment="1" applyProtection="1">
      <alignment horizontal="center" vertical="center" wrapText="1"/>
    </xf>
    <xf numFmtId="0" fontId="3" fillId="6" borderId="4" xfId="54" applyFont="1" applyFill="1" applyBorder="1" applyAlignment="1" applyProtection="1">
      <alignment horizontal="center" vertical="center" wrapText="1"/>
    </xf>
    <xf numFmtId="0" fontId="4" fillId="6" borderId="4" xfId="54" applyFont="1" applyFill="1" applyBorder="1" applyAlignment="1" applyProtection="1">
      <alignment horizontal="center" vertical="center" wrapText="1"/>
    </xf>
    <xf numFmtId="0" fontId="3" fillId="6" borderId="3" xfId="54" applyFont="1" applyFill="1" applyBorder="1" applyAlignment="1" applyProtection="1">
      <alignment horizontal="center" vertical="center" wrapText="1"/>
    </xf>
    <xf numFmtId="178" fontId="3" fillId="5" borderId="4" xfId="54" applyNumberFormat="1" applyFont="1" applyFill="1" applyBorder="1" applyAlignment="1">
      <alignment horizontal="right" indent="1"/>
    </xf>
    <xf numFmtId="0" fontId="3" fillId="7" borderId="0" xfId="54" applyFont="1" applyFill="1" applyBorder="1" applyAlignment="1" applyProtection="1">
      <alignment horizontal="center" vertical="center" wrapText="1"/>
    </xf>
    <xf numFmtId="0" fontId="6" fillId="0" borderId="0" xfId="54" applyFont="1">
      <alignment vertical="center"/>
    </xf>
    <xf numFmtId="0" fontId="0" fillId="0" borderId="0" xfId="54">
      <alignment vertical="center"/>
    </xf>
    <xf numFmtId="0" fontId="4" fillId="8" borderId="0" xfId="54" applyFont="1" applyFill="1" applyBorder="1" applyAlignment="1" applyProtection="1">
      <alignment vertical="center"/>
    </xf>
    <xf numFmtId="0" fontId="2" fillId="8" borderId="1" xfId="54" applyFont="1" applyFill="1" applyBorder="1" applyAlignment="1" applyProtection="1">
      <alignment horizontal="center" vertical="center"/>
    </xf>
    <xf numFmtId="179" fontId="4" fillId="9" borderId="4" xfId="33" applyNumberFormat="1" applyFont="1" applyFill="1" applyBorder="1" applyAlignment="1" applyProtection="1">
      <alignment horizontal="center" vertical="center" wrapText="1"/>
    </xf>
    <xf numFmtId="0" fontId="3" fillId="0" borderId="4" xfId="32" applyFont="1" applyFill="1" applyBorder="1" applyAlignment="1" applyProtection="1">
      <alignment horizontal="left" vertical="center" wrapText="1"/>
      <protection locked="0"/>
    </xf>
    <xf numFmtId="14" fontId="7" fillId="0" borderId="4" xfId="33" applyNumberFormat="1" applyFont="1" applyFill="1" applyBorder="1" applyAlignment="1" applyProtection="1">
      <alignment horizontal="left" vertical="center" wrapText="1"/>
      <protection locked="0"/>
    </xf>
    <xf numFmtId="0" fontId="3" fillId="0" borderId="4" xfId="54" applyFont="1" applyFill="1" applyBorder="1" applyAlignment="1" applyProtection="1">
      <alignment vertical="center" wrapText="1"/>
      <protection locked="0"/>
    </xf>
    <xf numFmtId="0" fontId="3" fillId="0" borderId="4" xfId="54" applyFont="1" applyBorder="1" applyProtection="1">
      <alignment vertical="center"/>
      <protection locked="0"/>
    </xf>
    <xf numFmtId="14" fontId="3" fillId="0" borderId="4" xfId="54" applyNumberFormat="1" applyFont="1" applyBorder="1" applyAlignment="1" applyProtection="1">
      <alignment horizontal="center" vertical="center"/>
      <protection locked="0"/>
    </xf>
    <xf numFmtId="0" fontId="3" fillId="0" borderId="4" xfId="54" applyFont="1" applyBorder="1" applyAlignment="1" applyProtection="1">
      <alignment wrapText="1"/>
      <protection locked="0"/>
    </xf>
    <xf numFmtId="14" fontId="3" fillId="0" borderId="4" xfId="54" applyNumberFormat="1" applyFont="1" applyBorder="1" applyProtection="1">
      <alignment vertical="center"/>
      <protection locked="0"/>
    </xf>
    <xf numFmtId="0" fontId="8" fillId="0" borderId="4" xfId="54" applyFont="1" applyBorder="1" applyAlignment="1" applyProtection="1">
      <alignment vertical="center" wrapText="1"/>
      <protection locked="0"/>
    </xf>
    <xf numFmtId="0" fontId="3" fillId="0" borderId="4" xfId="54" applyFont="1" applyBorder="1" applyAlignment="1" applyProtection="1">
      <alignment vertical="center"/>
      <protection locked="0"/>
    </xf>
    <xf numFmtId="0" fontId="3" fillId="0" borderId="4" xfId="54" applyFont="1" applyBorder="1" applyAlignment="1" applyProtection="1">
      <alignment vertical="center" wrapText="1"/>
      <protection locked="0"/>
    </xf>
    <xf numFmtId="0" fontId="9" fillId="0" borderId="0" xfId="54" applyFont="1">
      <alignment vertical="center"/>
    </xf>
    <xf numFmtId="0" fontId="10" fillId="0" borderId="0" xfId="54" applyFont="1">
      <alignment vertical="center"/>
    </xf>
    <xf numFmtId="0" fontId="10" fillId="0" borderId="0" xfId="54" applyFont="1" applyAlignment="1">
      <alignment horizontal="center" vertical="center"/>
    </xf>
    <xf numFmtId="0" fontId="2" fillId="0" borderId="0" xfId="54" applyFont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12" fillId="0" borderId="0" xfId="54" applyFont="1" applyBorder="1" applyAlignment="1">
      <alignment vertical="center"/>
    </xf>
    <xf numFmtId="0" fontId="11" fillId="0" borderId="0" xfId="54" applyFont="1" applyAlignment="1">
      <alignment horizontal="right" vertical="center"/>
    </xf>
    <xf numFmtId="0" fontId="13" fillId="0" borderId="0" xfId="54" applyFont="1" applyAlignment="1">
      <alignment horizontal="center" vertical="center"/>
    </xf>
    <xf numFmtId="0" fontId="14" fillId="10" borderId="5" xfId="54" applyFont="1" applyFill="1" applyBorder="1" applyAlignment="1">
      <alignment horizontal="center" vertical="center"/>
    </xf>
    <xf numFmtId="0" fontId="14" fillId="10" borderId="6" xfId="54" applyFont="1" applyFill="1" applyBorder="1" applyAlignment="1">
      <alignment horizontal="center" vertical="center"/>
    </xf>
    <xf numFmtId="0" fontId="14" fillId="10" borderId="7" xfId="54" applyFont="1" applyFill="1" applyBorder="1" applyAlignment="1">
      <alignment horizontal="center" vertical="center"/>
    </xf>
    <xf numFmtId="0" fontId="7" fillId="11" borderId="8" xfId="54" applyFont="1" applyFill="1" applyBorder="1" applyAlignment="1">
      <alignment horizontal="center" vertical="center"/>
    </xf>
    <xf numFmtId="0" fontId="7" fillId="11" borderId="9" xfId="54" applyFont="1" applyFill="1" applyBorder="1" applyAlignment="1">
      <alignment horizontal="center" vertical="center" wrapText="1"/>
    </xf>
    <xf numFmtId="0" fontId="7" fillId="11" borderId="9" xfId="54" applyFont="1" applyFill="1" applyBorder="1" applyAlignment="1">
      <alignment horizontal="center" vertical="center"/>
    </xf>
    <xf numFmtId="0" fontId="7" fillId="11" borderId="10" xfId="54" applyFont="1" applyFill="1" applyBorder="1" applyAlignment="1">
      <alignment horizontal="center" vertical="center"/>
    </xf>
    <xf numFmtId="0" fontId="7" fillId="0" borderId="8" xfId="54" applyFont="1" applyBorder="1" applyAlignment="1">
      <alignment horizontal="center" vertical="center"/>
    </xf>
    <xf numFmtId="0" fontId="7" fillId="0" borderId="9" xfId="54" applyFont="1" applyBorder="1" applyAlignment="1">
      <alignment horizontal="center" vertical="center"/>
    </xf>
    <xf numFmtId="0" fontId="7" fillId="0" borderId="9" xfId="54" applyFont="1" applyBorder="1" applyAlignment="1">
      <alignment horizontal="left" vertical="center" wrapText="1"/>
    </xf>
    <xf numFmtId="0" fontId="7" fillId="0" borderId="9" xfId="54" applyFont="1" applyBorder="1" applyAlignment="1">
      <alignment horizontal="center" vertical="center" wrapText="1"/>
    </xf>
    <xf numFmtId="0" fontId="7" fillId="0" borderId="10" xfId="54" applyFont="1" applyBorder="1" applyAlignment="1">
      <alignment horizontal="center" vertical="center"/>
    </xf>
    <xf numFmtId="0" fontId="7" fillId="0" borderId="11" xfId="54" applyFont="1" applyBorder="1" applyAlignment="1">
      <alignment horizontal="center" vertical="center" wrapText="1"/>
    </xf>
    <xf numFmtId="0" fontId="7" fillId="12" borderId="12" xfId="54" applyFont="1" applyFill="1" applyBorder="1" applyAlignment="1">
      <alignment horizontal="center" vertical="center"/>
    </xf>
    <xf numFmtId="0" fontId="7" fillId="12" borderId="13" xfId="54" applyFont="1" applyFill="1" applyBorder="1">
      <alignment vertical="center"/>
    </xf>
    <xf numFmtId="0" fontId="7" fillId="12" borderId="14" xfId="54" applyFont="1" applyFill="1" applyBorder="1">
      <alignment vertical="center"/>
    </xf>
    <xf numFmtId="0" fontId="7" fillId="12" borderId="15" xfId="54" applyFont="1" applyFill="1" applyBorder="1">
      <alignment vertical="center"/>
    </xf>
    <xf numFmtId="0" fontId="11" fillId="0" borderId="0" xfId="54" applyFont="1" applyAlignment="1">
      <alignment horizontal="center" vertical="center"/>
    </xf>
    <xf numFmtId="0" fontId="7" fillId="0" borderId="0" xfId="54" applyFont="1" applyAlignment="1">
      <alignment horizontal="center" vertical="center"/>
    </xf>
    <xf numFmtId="176" fontId="13" fillId="0" borderId="0" xfId="54" applyNumberFormat="1" applyFont="1" applyAlignment="1">
      <alignment horizontal="center" vertical="center"/>
    </xf>
    <xf numFmtId="0" fontId="14" fillId="13" borderId="5" xfId="54" applyFont="1" applyFill="1" applyBorder="1" applyAlignment="1">
      <alignment horizontal="center" vertical="center"/>
    </xf>
    <xf numFmtId="0" fontId="14" fillId="13" borderId="7" xfId="54" applyFont="1" applyFill="1" applyBorder="1" applyAlignment="1">
      <alignment horizontal="center" vertical="center"/>
    </xf>
    <xf numFmtId="0" fontId="7" fillId="11" borderId="6" xfId="54" applyFont="1" applyFill="1" applyBorder="1" applyAlignment="1">
      <alignment horizontal="center" vertical="center"/>
    </xf>
    <xf numFmtId="0" fontId="7" fillId="11" borderId="16" xfId="54" applyFont="1" applyFill="1" applyBorder="1" applyAlignment="1">
      <alignment horizontal="center" vertical="center"/>
    </xf>
    <xf numFmtId="0" fontId="7" fillId="14" borderId="8" xfId="54" applyFont="1" applyFill="1" applyBorder="1" applyAlignment="1">
      <alignment horizontal="center" vertical="center"/>
    </xf>
    <xf numFmtId="0" fontId="7" fillId="14" borderId="7" xfId="54" applyFont="1" applyFill="1" applyBorder="1" applyAlignment="1">
      <alignment horizontal="center" vertical="center"/>
    </xf>
    <xf numFmtId="176" fontId="7" fillId="0" borderId="16" xfId="54" applyNumberFormat="1" applyFont="1" applyBorder="1" applyAlignment="1">
      <alignment horizontal="center" vertical="center"/>
    </xf>
    <xf numFmtId="0" fontId="3" fillId="0" borderId="8" xfId="54" applyFont="1" applyBorder="1" applyAlignment="1">
      <alignment horizontal="center" vertical="center"/>
    </xf>
    <xf numFmtId="0" fontId="3" fillId="0" borderId="16" xfId="54" applyFont="1" applyBorder="1" applyAlignment="1">
      <alignment horizontal="center" vertical="center"/>
    </xf>
    <xf numFmtId="0" fontId="7" fillId="12" borderId="12" xfId="54" applyFont="1" applyFill="1" applyBorder="1">
      <alignment vertical="center"/>
    </xf>
    <xf numFmtId="0" fontId="7" fillId="12" borderId="17" xfId="54" applyFont="1" applyFill="1" applyBorder="1">
      <alignment vertical="center"/>
    </xf>
    <xf numFmtId="0" fontId="7" fillId="12" borderId="15" xfId="54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6" fillId="15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left" vertical="center" wrapText="1"/>
    </xf>
    <xf numFmtId="0" fontId="10" fillId="0" borderId="0" xfId="0" applyFont="1" applyBorder="1">
      <alignment vertical="center"/>
    </xf>
    <xf numFmtId="0" fontId="16" fillId="15" borderId="5" xfId="0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/>
    </xf>
    <xf numFmtId="0" fontId="16" fillId="15" borderId="7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176" fontId="17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15" borderId="6" xfId="0" applyFont="1" applyFill="1" applyBorder="1" applyAlignment="1">
      <alignment vertical="center"/>
    </xf>
    <xf numFmtId="0" fontId="10" fillId="15" borderId="7" xfId="0" applyFont="1" applyFill="1" applyBorder="1" applyAlignment="1">
      <alignment vertical="center"/>
    </xf>
    <xf numFmtId="0" fontId="17" fillId="0" borderId="5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项目评审表" xfId="32"/>
    <cellStyle name="货币 3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  <cellStyle name="货币 2" xfId="55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</a:rPr>
              <a:t>阶段需求波动率</a:t>
            </a:r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33910533911"/>
          <c:y val="0.170526315789474"/>
          <c:w val="0.839175899472743"/>
          <c:h val="0.581453930100843"/>
        </c:manualLayout>
      </c:layout>
      <c:lineChart>
        <c:grouping val="standard"/>
        <c:varyColors val="0"/>
        <c:ser>
          <c:idx val="0"/>
          <c:order val="0"/>
          <c:tx>
            <c:strRef>
              <c:f>"需求波动率"</c:f>
              <c:strCache>
                <c:ptCount val="1"/>
                <c:pt idx="0">
                  <c:v>需求波动率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4"/>
            <c:spPr>
              <a:solidFill>
                <a:schemeClr val="bg1"/>
              </a:solidFill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7" charset="0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需求统计!$B$5:$B$10</c:f>
              <c:strCache>
                <c:ptCount val="6"/>
                <c:pt idx="0">
                  <c:v>需求开发</c:v>
                </c:pt>
                <c:pt idx="1">
                  <c:v>软件设计</c:v>
                </c:pt>
                <c:pt idx="2">
                  <c:v>编码与测试</c:v>
                </c:pt>
                <c:pt idx="3">
                  <c:v>集成测试</c:v>
                </c:pt>
                <c:pt idx="4">
                  <c:v>系统测试</c:v>
                </c:pt>
                <c:pt idx="5">
                  <c:v>项目验收</c:v>
                </c:pt>
              </c:strCache>
            </c:strRef>
          </c:cat>
          <c:val>
            <c:numRef>
              <c:f>需求统计!$I$5:$I$10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06208"/>
        <c:axId val="200207744"/>
      </c:lineChart>
      <c:catAx>
        <c:axId val="2002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00207744"/>
        <c:crosses val="autoZero"/>
        <c:auto val="1"/>
        <c:lblAlgn val="ctr"/>
        <c:lblOffset val="100"/>
        <c:noMultiLvlLbl val="0"/>
      </c:catAx>
      <c:valAx>
        <c:axId val="2002077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微软雅黑" panose="020B0503020204020204" pitchFamily="34" charset="-122"/>
                <a:cs typeface="Arial" panose="020B0604020202020204" pitchFamily="7" charset="0"/>
              </a:defRPr>
            </a:pPr>
          </a:p>
        </c:txPr>
        <c:crossAx val="200206208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884432779236"/>
          <c:y val="0.170526315789474"/>
          <c:w val="0.82657659269864"/>
          <c:h val="0.58309227793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"需求变更接受率"</c:f>
              <c:strCache>
                <c:ptCount val="1"/>
                <c:pt idx="0">
                  <c:v>需求变更接受率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需求统计!$B$5:$B$10</c:f>
              <c:strCache>
                <c:ptCount val="6"/>
                <c:pt idx="0">
                  <c:v>需求开发</c:v>
                </c:pt>
                <c:pt idx="1">
                  <c:v>软件设计</c:v>
                </c:pt>
                <c:pt idx="2">
                  <c:v>编码与测试</c:v>
                </c:pt>
                <c:pt idx="3">
                  <c:v>集成测试</c:v>
                </c:pt>
                <c:pt idx="4">
                  <c:v>系统测试</c:v>
                </c:pt>
                <c:pt idx="5">
                  <c:v>项目验收</c:v>
                </c:pt>
              </c:strCache>
            </c:strRef>
          </c:cat>
          <c:val>
            <c:numRef>
              <c:f>需求统计!$M$5:$M$10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26688"/>
        <c:axId val="134228224"/>
      </c:barChart>
      <c:catAx>
        <c:axId val="1342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34228224"/>
        <c:crosses val="autoZero"/>
        <c:auto val="1"/>
        <c:lblAlgn val="ctr"/>
        <c:lblOffset val="100"/>
        <c:noMultiLvlLbl val="0"/>
      </c:catAx>
      <c:valAx>
        <c:axId val="1342282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微软雅黑" panose="020B0503020204020204" pitchFamily="34" charset="-122"/>
                <a:cs typeface="Arial" panose="020B0604020202020204" pitchFamily="7" charset="0"/>
              </a:defRPr>
            </a:pPr>
          </a:p>
        </c:txPr>
        <c:crossAx val="134226688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</a:rPr>
              <a:t>需求变更数量分布</a:t>
            </a:r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"需求变更"</c:f>
              <c:strCache>
                <c:ptCount val="1"/>
                <c:pt idx="0">
                  <c:v>需求变更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需求统计!$B$5:$B$10</c:f>
              <c:strCache>
                <c:ptCount val="6"/>
                <c:pt idx="0">
                  <c:v>需求开发</c:v>
                </c:pt>
                <c:pt idx="1">
                  <c:v>软件设计</c:v>
                </c:pt>
                <c:pt idx="2">
                  <c:v>编码与测试</c:v>
                </c:pt>
                <c:pt idx="3">
                  <c:v>集成测试</c:v>
                </c:pt>
                <c:pt idx="4">
                  <c:v>系统测试</c:v>
                </c:pt>
                <c:pt idx="5">
                  <c:v>项目验收</c:v>
                </c:pt>
              </c:strCache>
            </c:strRef>
          </c:cat>
          <c:val>
            <c:numRef>
              <c:f>需求统计!$K$5:$K$10</c:f>
              <c:numCache>
                <c:formatCode>0_ ;[Red]\-0\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41280"/>
        <c:axId val="134251264"/>
      </c:barChart>
      <c:catAx>
        <c:axId val="1342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34251264"/>
        <c:crosses val="autoZero"/>
        <c:auto val="1"/>
        <c:lblAlgn val="ctr"/>
        <c:lblOffset val="100"/>
        <c:noMultiLvlLbl val="0"/>
      </c:catAx>
      <c:valAx>
        <c:axId val="1342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微软雅黑" panose="020B0503020204020204" pitchFamily="34" charset="-122"/>
                <a:cs typeface="Arial" panose="020B0604020202020204" pitchFamily="7" charset="0"/>
              </a:defRPr>
            </a:pPr>
          </a:p>
        </c:txPr>
        <c:crossAx val="134241280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95249</xdr:colOff>
      <xdr:row>10</xdr:row>
      <xdr:rowOff>142875</xdr:rowOff>
    </xdr:from>
    <xdr:to>
      <xdr:col>7</xdr:col>
      <xdr:colOff>422324</xdr:colOff>
      <xdr:row>24</xdr:row>
      <xdr:rowOff>89175</xdr:rowOff>
    </xdr:to>
    <xdr:graphicFrame>
      <xdr:nvGraphicFramePr>
        <xdr:cNvPr id="2" name="图表 2"/>
        <xdr:cNvGraphicFramePr/>
      </xdr:nvGraphicFramePr>
      <xdr:xfrm>
        <a:off x="94615" y="2143125"/>
        <a:ext cx="4680585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476249</xdr:colOff>
      <xdr:row>10</xdr:row>
      <xdr:rowOff>142875</xdr:rowOff>
    </xdr:from>
    <xdr:to>
      <xdr:col>13</xdr:col>
      <xdr:colOff>8399</xdr:colOff>
      <xdr:row>24</xdr:row>
      <xdr:rowOff>89175</xdr:rowOff>
    </xdr:to>
    <xdr:graphicFrame>
      <xdr:nvGraphicFramePr>
        <xdr:cNvPr id="3" name="图表 3"/>
        <xdr:cNvGraphicFramePr/>
      </xdr:nvGraphicFramePr>
      <xdr:xfrm>
        <a:off x="4828540" y="2143125"/>
        <a:ext cx="442849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95249</xdr:colOff>
      <xdr:row>25</xdr:row>
      <xdr:rowOff>28575</xdr:rowOff>
    </xdr:from>
    <xdr:to>
      <xdr:col>7</xdr:col>
      <xdr:colOff>422324</xdr:colOff>
      <xdr:row>38</xdr:row>
      <xdr:rowOff>184425</xdr:rowOff>
    </xdr:to>
    <xdr:graphicFrame>
      <xdr:nvGraphicFramePr>
        <xdr:cNvPr id="4" name="图表 4"/>
        <xdr:cNvGraphicFramePr/>
      </xdr:nvGraphicFramePr>
      <xdr:xfrm>
        <a:off x="94615" y="5172075"/>
        <a:ext cx="4680585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hangyan3\AppData\Local\Microsoft\Windows\Temporary%20Internet%20Files\Content.Outlook\TG21ZXVG\EPGIS_Template_&#38656;&#27714;&#36319;&#36394;&#34920;&#65288;REV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200\&#26412;&#22320;&#30913;&#30424;%20(f)\Users\zhangyan3\AppData\Local\Microsoft\Windows\Temporary%20Internet%20Files\Content.Outlook\TG21ZXVG\EPGIS_Template_&#38656;&#27714;&#36319;&#36394;&#34920;&#65288;REV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信息"/>
      <sheetName val="需求跟踪矩阵"/>
      <sheetName val="需求确认后需求变更汇总表"/>
      <sheetName val="需求开发阶段需求变更汇总表"/>
      <sheetName val="项目需求度量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版本信息"/>
      <sheetName val="需求跟踪矩阵"/>
      <sheetName val="需求确认后需求变更汇总表"/>
      <sheetName val="需求开发阶段需求变更汇总表"/>
      <sheetName val="项目需求度量"/>
      <sheetName val="需求状态统计表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"/>
  <sheetViews>
    <sheetView showGridLines="0" tabSelected="1" workbookViewId="0">
      <selection activeCell="C2" sqref="C2:E2"/>
    </sheetView>
  </sheetViews>
  <sheetFormatPr defaultColWidth="9" defaultRowHeight="14.25" outlineLevelCol="7"/>
  <cols>
    <col min="1" max="1" width="1.25" style="75" customWidth="1"/>
    <col min="2" max="2" width="12.125" style="76" customWidth="1"/>
    <col min="3" max="3" width="40.875" style="75" customWidth="1"/>
    <col min="4" max="4" width="8" style="75" customWidth="1"/>
    <col min="5" max="5" width="19.375" style="75" customWidth="1"/>
    <col min="6" max="6" width="1.25" style="75" customWidth="1"/>
    <col min="7" max="16384" width="9" style="75"/>
  </cols>
  <sheetData>
    <row r="1" ht="7.5" customHeight="1"/>
    <row r="2" ht="45" customHeight="1" spans="3:5">
      <c r="C2" s="77" t="s">
        <v>0</v>
      </c>
      <c r="D2" s="77"/>
      <c r="E2" s="77"/>
    </row>
    <row r="3" spans="2:8">
      <c r="B3" s="78" t="s">
        <v>1</v>
      </c>
      <c r="C3" s="79" t="s">
        <v>2</v>
      </c>
      <c r="D3" s="78" t="s">
        <v>3</v>
      </c>
      <c r="E3" s="80" t="s">
        <v>4</v>
      </c>
      <c r="F3" s="81"/>
      <c r="G3" s="81"/>
      <c r="H3" s="81"/>
    </row>
    <row r="4" ht="21" customHeight="1" spans="2:8">
      <c r="B4" s="82" t="s">
        <v>5</v>
      </c>
      <c r="C4" s="83"/>
      <c r="D4" s="83"/>
      <c r="E4" s="84"/>
      <c r="F4" s="85"/>
      <c r="G4" s="85"/>
      <c r="H4" s="85"/>
    </row>
    <row r="5" ht="21" customHeight="1" spans="2:8">
      <c r="B5" s="78" t="s">
        <v>6</v>
      </c>
      <c r="C5" s="78" t="s">
        <v>7</v>
      </c>
      <c r="D5" s="78" t="s">
        <v>8</v>
      </c>
      <c r="E5" s="78" t="s">
        <v>9</v>
      </c>
      <c r="F5" s="81"/>
      <c r="G5" s="81"/>
      <c r="H5" s="81" t="s">
        <v>10</v>
      </c>
    </row>
    <row r="6" ht="21" customHeight="1" spans="2:8">
      <c r="B6" s="86"/>
      <c r="C6" s="80"/>
      <c r="D6" s="86"/>
      <c r="E6" s="87"/>
      <c r="F6" s="81"/>
      <c r="G6" s="81"/>
      <c r="H6" s="81"/>
    </row>
    <row r="7" ht="21" customHeight="1" spans="2:8">
      <c r="B7" s="86"/>
      <c r="C7" s="80"/>
      <c r="D7" s="86"/>
      <c r="E7" s="87"/>
      <c r="F7" s="81"/>
      <c r="G7" s="81"/>
      <c r="H7" s="81"/>
    </row>
    <row r="8" ht="21" customHeight="1" spans="2:8">
      <c r="B8" s="88"/>
      <c r="C8" s="89"/>
      <c r="D8" s="88"/>
      <c r="E8" s="87"/>
      <c r="F8" s="81"/>
      <c r="G8" s="81"/>
      <c r="H8" s="81"/>
    </row>
    <row r="9" ht="21" customHeight="1" spans="2:8">
      <c r="B9" s="88"/>
      <c r="C9" s="89"/>
      <c r="D9" s="88"/>
      <c r="E9" s="87"/>
      <c r="F9" s="81"/>
      <c r="G9" s="81"/>
      <c r="H9" s="81"/>
    </row>
    <row r="10" ht="21" customHeight="1" spans="2:8">
      <c r="B10" s="88"/>
      <c r="C10" s="89"/>
      <c r="D10" s="88"/>
      <c r="E10" s="87"/>
      <c r="F10" s="81"/>
      <c r="G10" s="81"/>
      <c r="H10" s="81"/>
    </row>
    <row r="11" ht="21" customHeight="1" spans="2:8">
      <c r="B11" s="88"/>
      <c r="C11" s="89"/>
      <c r="D11" s="88"/>
      <c r="E11" s="87"/>
      <c r="F11" s="81"/>
      <c r="G11" s="81"/>
      <c r="H11" s="81"/>
    </row>
    <row r="12" ht="21" customHeight="1" spans="2:8">
      <c r="B12" s="88"/>
      <c r="C12" s="89"/>
      <c r="D12" s="88"/>
      <c r="E12" s="87"/>
      <c r="F12" s="81"/>
      <c r="G12" s="81"/>
      <c r="H12" s="81"/>
    </row>
    <row r="13" ht="21" customHeight="1" spans="2:8">
      <c r="B13" s="88"/>
      <c r="C13" s="89"/>
      <c r="D13" s="88"/>
      <c r="E13" s="87"/>
      <c r="F13" s="81"/>
      <c r="G13" s="81"/>
      <c r="H13" s="81"/>
    </row>
    <row r="14" ht="21" customHeight="1" spans="2:8">
      <c r="B14" s="82" t="s">
        <v>11</v>
      </c>
      <c r="C14" s="90"/>
      <c r="D14" s="90"/>
      <c r="E14" s="91"/>
      <c r="F14" s="85"/>
      <c r="G14" s="85"/>
      <c r="H14" s="85"/>
    </row>
    <row r="15" ht="21" customHeight="1" spans="2:8">
      <c r="B15" s="78" t="s">
        <v>12</v>
      </c>
      <c r="C15" s="82" t="s">
        <v>13</v>
      </c>
      <c r="D15" s="84"/>
      <c r="E15" s="78" t="s">
        <v>14</v>
      </c>
      <c r="F15" s="85"/>
      <c r="G15" s="85"/>
      <c r="H15" s="85"/>
    </row>
    <row r="16" ht="21" customHeight="1" spans="2:8">
      <c r="B16" s="88"/>
      <c r="C16" s="92"/>
      <c r="D16" s="93"/>
      <c r="E16" s="94"/>
      <c r="F16" s="85"/>
      <c r="G16" s="85"/>
      <c r="H16" s="85"/>
    </row>
    <row r="17" ht="21" customHeight="1" spans="2:8">
      <c r="B17" s="88"/>
      <c r="C17" s="95"/>
      <c r="D17" s="96"/>
      <c r="E17" s="94"/>
      <c r="F17" s="85"/>
      <c r="G17" s="85"/>
      <c r="H17" s="85"/>
    </row>
    <row r="18" ht="21" customHeight="1" spans="2:8">
      <c r="B18" s="88"/>
      <c r="C18" s="95"/>
      <c r="D18" s="96"/>
      <c r="E18" s="94"/>
      <c r="F18" s="85"/>
      <c r="G18" s="85"/>
      <c r="H18" s="85"/>
    </row>
    <row r="19" ht="21" customHeight="1" spans="2:8">
      <c r="B19" s="88"/>
      <c r="C19" s="95"/>
      <c r="D19" s="96"/>
      <c r="E19" s="97"/>
      <c r="F19" s="81"/>
      <c r="G19" s="81"/>
      <c r="H19" s="81"/>
    </row>
    <row r="20" ht="21" customHeight="1" spans="2:8">
      <c r="B20" s="88"/>
      <c r="C20" s="95"/>
      <c r="D20" s="96"/>
      <c r="E20" s="97"/>
      <c r="F20" s="81"/>
      <c r="G20" s="81"/>
      <c r="H20" s="81"/>
    </row>
    <row r="21" ht="21" customHeight="1" spans="2:8">
      <c r="B21" s="88"/>
      <c r="C21" s="95"/>
      <c r="D21" s="96"/>
      <c r="E21" s="97"/>
      <c r="F21" s="81"/>
      <c r="G21" s="81"/>
      <c r="H21" s="81"/>
    </row>
    <row r="22" ht="21" customHeight="1" spans="2:8">
      <c r="B22" s="82" t="s">
        <v>15</v>
      </c>
      <c r="C22" s="83"/>
      <c r="D22" s="83"/>
      <c r="E22" s="84"/>
      <c r="F22" s="85"/>
      <c r="G22" s="85"/>
      <c r="H22" s="85"/>
    </row>
    <row r="23" ht="21" customHeight="1" spans="2:8">
      <c r="B23" s="78" t="s">
        <v>6</v>
      </c>
      <c r="C23" s="78" t="s">
        <v>7</v>
      </c>
      <c r="D23" s="78" t="s">
        <v>8</v>
      </c>
      <c r="E23" s="78" t="s">
        <v>9</v>
      </c>
      <c r="F23" s="81"/>
      <c r="G23" s="81"/>
      <c r="H23" s="81" t="s">
        <v>10</v>
      </c>
    </row>
    <row r="24" ht="21" customHeight="1" spans="2:8">
      <c r="B24" s="86" t="s">
        <v>16</v>
      </c>
      <c r="C24" s="80" t="s">
        <v>17</v>
      </c>
      <c r="D24" s="86" t="s">
        <v>18</v>
      </c>
      <c r="E24" s="87">
        <v>42050</v>
      </c>
      <c r="F24" s="81"/>
      <c r="G24" s="81"/>
      <c r="H24" s="81"/>
    </row>
    <row r="25" ht="21" customHeight="1" spans="2:8">
      <c r="B25" s="86" t="s">
        <v>19</v>
      </c>
      <c r="C25" s="80" t="s">
        <v>20</v>
      </c>
      <c r="D25" s="86" t="s">
        <v>21</v>
      </c>
      <c r="E25" s="87">
        <v>42078</v>
      </c>
      <c r="F25" s="81"/>
      <c r="G25" s="81"/>
      <c r="H25" s="81"/>
    </row>
    <row r="26" ht="21" customHeight="1" spans="2:8">
      <c r="B26" s="86" t="s">
        <v>22</v>
      </c>
      <c r="C26" s="80" t="s">
        <v>23</v>
      </c>
      <c r="D26" s="98" t="s">
        <v>18</v>
      </c>
      <c r="E26" s="87">
        <v>44318</v>
      </c>
      <c r="F26" s="81"/>
      <c r="G26" s="81"/>
      <c r="H26" s="81"/>
    </row>
    <row r="27" ht="21" customHeight="1" spans="2:8">
      <c r="B27" s="88"/>
      <c r="C27" s="89"/>
      <c r="D27" s="88"/>
      <c r="E27" s="87"/>
      <c r="F27" s="81"/>
      <c r="G27" s="81"/>
      <c r="H27" s="81"/>
    </row>
    <row r="28" ht="21" customHeight="1" spans="2:8">
      <c r="B28" s="88"/>
      <c r="C28" s="89"/>
      <c r="D28" s="88"/>
      <c r="E28" s="87"/>
      <c r="F28" s="81"/>
      <c r="G28" s="81"/>
      <c r="H28" s="81"/>
    </row>
    <row r="29" ht="21" customHeight="1" spans="2:8">
      <c r="B29" s="88"/>
      <c r="C29" s="89"/>
      <c r="D29" s="88"/>
      <c r="E29" s="87"/>
      <c r="F29" s="81"/>
      <c r="G29" s="81"/>
      <c r="H29" s="81"/>
    </row>
    <row r="30" ht="21" customHeight="1" spans="2:8">
      <c r="B30" s="88"/>
      <c r="C30" s="89"/>
      <c r="D30" s="88"/>
      <c r="E30" s="87"/>
      <c r="F30" s="81"/>
      <c r="G30" s="81"/>
      <c r="H30" s="81"/>
    </row>
    <row r="31" ht="21" customHeight="1" spans="2:8">
      <c r="B31" s="88"/>
      <c r="C31" s="89"/>
      <c r="D31" s="88"/>
      <c r="E31" s="87"/>
      <c r="F31" s="81"/>
      <c r="G31" s="81"/>
      <c r="H31" s="81"/>
    </row>
    <row r="32" spans="2:8">
      <c r="B32" s="99"/>
      <c r="C32" s="81"/>
      <c r="D32" s="81"/>
      <c r="E32" s="81"/>
      <c r="F32" s="81"/>
      <c r="G32" s="81"/>
      <c r="H32" s="81"/>
    </row>
    <row r="33" spans="2:8">
      <c r="B33" s="99"/>
      <c r="C33" s="81"/>
      <c r="D33" s="81"/>
      <c r="E33" s="81"/>
      <c r="F33" s="81"/>
      <c r="G33" s="81"/>
      <c r="H33" s="81"/>
    </row>
    <row r="34" spans="2:8">
      <c r="B34" s="99"/>
      <c r="C34" s="81"/>
      <c r="D34" s="81"/>
      <c r="E34" s="81"/>
      <c r="F34" s="81"/>
      <c r="G34" s="81"/>
      <c r="H34" s="81"/>
    </row>
  </sheetData>
  <mergeCells count="10">
    <mergeCell ref="C2:E2"/>
    <mergeCell ref="B4:E4"/>
    <mergeCell ref="C15:D15"/>
    <mergeCell ref="C16:D16"/>
    <mergeCell ref="C17:D17"/>
    <mergeCell ref="C18:D18"/>
    <mergeCell ref="C19:D19"/>
    <mergeCell ref="C20:D20"/>
    <mergeCell ref="C21:D21"/>
    <mergeCell ref="B22:E22"/>
  </mergeCells>
  <printOptions horizontalCentered="1" verticalCentered="1"/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39"/>
  <sheetViews>
    <sheetView showGridLines="0" workbookViewId="0">
      <selection activeCell="N3" sqref="N3"/>
    </sheetView>
  </sheetViews>
  <sheetFormatPr defaultColWidth="9" defaultRowHeight="14.25"/>
  <cols>
    <col min="1" max="1" width="1.25" style="36" customWidth="1"/>
    <col min="2" max="2" width="5.125" style="37" customWidth="1"/>
    <col min="3" max="3" width="10.5" style="36" customWidth="1"/>
    <col min="4" max="4" width="25.25" style="36" customWidth="1"/>
    <col min="5" max="5" width="9" style="37"/>
    <col min="6" max="6" width="7.5" style="37" customWidth="1"/>
    <col min="7" max="7" width="6" style="37" customWidth="1"/>
    <col min="8" max="8" width="9.875" style="37" customWidth="1"/>
    <col min="9" max="9" width="8.75" style="37" customWidth="1"/>
    <col min="10" max="11" width="7.5" style="37" customWidth="1"/>
    <col min="12" max="12" width="8.75" style="37" customWidth="1"/>
    <col min="13" max="13" width="7.5" style="37" customWidth="1"/>
    <col min="14" max="15" width="9" style="37" customWidth="1"/>
    <col min="16" max="16" width="9.75" style="37" customWidth="1"/>
    <col min="17" max="17" width="10.5" style="37" customWidth="1"/>
    <col min="18" max="18" width="7.5" style="37" customWidth="1"/>
    <col min="19" max="19" width="9" style="37"/>
    <col min="20" max="20" width="7.5" style="37" customWidth="1"/>
    <col min="21" max="21" width="9" style="37"/>
    <col min="22" max="16384" width="9" style="36"/>
  </cols>
  <sheetData>
    <row r="1" ht="7.5" customHeight="1"/>
    <row r="2" ht="18" spans="2:21">
      <c r="B2" s="38" t="s">
        <v>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2:21">
      <c r="B3" s="39" t="s">
        <v>24</v>
      </c>
      <c r="C3" s="39"/>
      <c r="D3" s="40" t="s">
        <v>25</v>
      </c>
      <c r="E3" s="41" t="s">
        <v>26</v>
      </c>
      <c r="F3" s="42" t="s">
        <v>27</v>
      </c>
      <c r="H3" s="41" t="s">
        <v>28</v>
      </c>
      <c r="I3" s="42" t="s">
        <v>29</v>
      </c>
      <c r="L3" s="60" t="s">
        <v>30</v>
      </c>
      <c r="M3" s="42" t="s">
        <v>18</v>
      </c>
      <c r="N3" s="61"/>
      <c r="O3" s="41" t="s">
        <v>31</v>
      </c>
      <c r="P3" s="62">
        <v>44339</v>
      </c>
      <c r="Q3" s="61"/>
      <c r="R3" s="61"/>
      <c r="S3" s="61"/>
      <c r="T3" s="61"/>
      <c r="U3" s="61"/>
    </row>
    <row r="4" s="35" customFormat="1" spans="2:21">
      <c r="B4" s="43" t="s">
        <v>32</v>
      </c>
      <c r="C4" s="44"/>
      <c r="D4" s="44"/>
      <c r="E4" s="44"/>
      <c r="F4" s="44"/>
      <c r="G4" s="44"/>
      <c r="H4" s="45"/>
      <c r="I4" s="43" t="s">
        <v>33</v>
      </c>
      <c r="J4" s="44"/>
      <c r="K4" s="44"/>
      <c r="L4" s="45"/>
      <c r="M4" s="63" t="s">
        <v>34</v>
      </c>
      <c r="N4" s="64"/>
      <c r="O4" s="63" t="s">
        <v>35</v>
      </c>
      <c r="P4" s="64"/>
      <c r="Q4" s="63" t="s">
        <v>36</v>
      </c>
      <c r="R4" s="63" t="s">
        <v>37</v>
      </c>
      <c r="S4" s="64"/>
      <c r="T4" s="63" t="s">
        <v>38</v>
      </c>
      <c r="U4" s="64"/>
    </row>
    <row r="5" spans="2:21">
      <c r="B5" s="46" t="s">
        <v>39</v>
      </c>
      <c r="C5" s="47" t="s">
        <v>40</v>
      </c>
      <c r="D5" s="48" t="s">
        <v>41</v>
      </c>
      <c r="E5" s="48" t="s">
        <v>42</v>
      </c>
      <c r="F5" s="48" t="s">
        <v>43</v>
      </c>
      <c r="G5" s="48" t="s">
        <v>44</v>
      </c>
      <c r="H5" s="49" t="s">
        <v>45</v>
      </c>
      <c r="I5" s="46" t="s">
        <v>46</v>
      </c>
      <c r="J5" s="48" t="s">
        <v>47</v>
      </c>
      <c r="K5" s="65" t="s">
        <v>48</v>
      </c>
      <c r="L5" s="66" t="s">
        <v>49</v>
      </c>
      <c r="M5" s="67" t="s">
        <v>50</v>
      </c>
      <c r="N5" s="68" t="s">
        <v>51</v>
      </c>
      <c r="O5" s="67" t="s">
        <v>52</v>
      </c>
      <c r="P5" s="68" t="s">
        <v>53</v>
      </c>
      <c r="Q5" s="67" t="s">
        <v>54</v>
      </c>
      <c r="R5" s="67" t="s">
        <v>50</v>
      </c>
      <c r="S5" s="68" t="s">
        <v>51</v>
      </c>
      <c r="T5" s="67" t="s">
        <v>50</v>
      </c>
      <c r="U5" s="68" t="s">
        <v>51</v>
      </c>
    </row>
    <row r="6" spans="2:21">
      <c r="B6" s="50">
        <v>1</v>
      </c>
      <c r="C6" s="51"/>
      <c r="D6" s="52"/>
      <c r="E6" s="53"/>
      <c r="F6" s="51"/>
      <c r="G6" s="51"/>
      <c r="H6" s="54"/>
      <c r="I6" s="50"/>
      <c r="J6" s="51"/>
      <c r="K6" s="51"/>
      <c r="L6" s="69"/>
      <c r="M6" s="70"/>
      <c r="N6" s="71"/>
      <c r="O6" s="70"/>
      <c r="P6" s="71"/>
      <c r="Q6" s="70"/>
      <c r="R6" s="70"/>
      <c r="S6" s="71"/>
      <c r="T6" s="70"/>
      <c r="U6" s="71"/>
    </row>
    <row r="7" spans="2:21">
      <c r="B7" s="50">
        <v>2</v>
      </c>
      <c r="C7" s="51"/>
      <c r="D7" s="52"/>
      <c r="E7" s="53"/>
      <c r="F7" s="51"/>
      <c r="G7" s="51"/>
      <c r="H7" s="54"/>
      <c r="I7" s="50"/>
      <c r="J7" s="51"/>
      <c r="K7" s="51"/>
      <c r="L7" s="69"/>
      <c r="M7" s="70"/>
      <c r="N7" s="71"/>
      <c r="O7" s="70"/>
      <c r="P7" s="71"/>
      <c r="Q7" s="70"/>
      <c r="R7" s="70"/>
      <c r="S7" s="71"/>
      <c r="T7" s="70"/>
      <c r="U7" s="71"/>
    </row>
    <row r="8" spans="2:21">
      <c r="B8" s="50">
        <v>3</v>
      </c>
      <c r="C8" s="51"/>
      <c r="D8" s="52"/>
      <c r="E8" s="53"/>
      <c r="F8" s="51"/>
      <c r="G8" s="51"/>
      <c r="H8" s="54"/>
      <c r="I8" s="50"/>
      <c r="J8" s="51"/>
      <c r="K8" s="51"/>
      <c r="L8" s="69"/>
      <c r="M8" s="70"/>
      <c r="N8" s="71"/>
      <c r="O8" s="70"/>
      <c r="P8" s="71"/>
      <c r="Q8" s="70"/>
      <c r="R8" s="70"/>
      <c r="S8" s="71"/>
      <c r="T8" s="70"/>
      <c r="U8" s="71"/>
    </row>
    <row r="9" spans="2:21">
      <c r="B9" s="50">
        <v>4</v>
      </c>
      <c r="C9" s="51"/>
      <c r="D9" s="52"/>
      <c r="E9" s="53"/>
      <c r="F9" s="51"/>
      <c r="G9" s="51"/>
      <c r="H9" s="54"/>
      <c r="I9" s="50"/>
      <c r="J9" s="51"/>
      <c r="K9" s="51"/>
      <c r="L9" s="69"/>
      <c r="M9" s="70"/>
      <c r="N9" s="71"/>
      <c r="O9" s="70"/>
      <c r="P9" s="71"/>
      <c r="Q9" s="70"/>
      <c r="R9" s="70"/>
      <c r="S9" s="71"/>
      <c r="T9" s="70"/>
      <c r="U9" s="71"/>
    </row>
    <row r="10" spans="2:21">
      <c r="B10" s="50">
        <v>5</v>
      </c>
      <c r="C10" s="51"/>
      <c r="D10" s="52"/>
      <c r="E10" s="53"/>
      <c r="F10" s="51"/>
      <c r="G10" s="51"/>
      <c r="H10" s="54"/>
      <c r="I10" s="50"/>
      <c r="J10" s="51"/>
      <c r="K10" s="51"/>
      <c r="L10" s="69"/>
      <c r="M10" s="70"/>
      <c r="N10" s="71"/>
      <c r="O10" s="70"/>
      <c r="P10" s="71"/>
      <c r="Q10" s="70"/>
      <c r="R10" s="70"/>
      <c r="S10" s="71"/>
      <c r="T10" s="70"/>
      <c r="U10" s="71"/>
    </row>
    <row r="11" spans="2:21">
      <c r="B11" s="50">
        <v>6</v>
      </c>
      <c r="C11" s="51"/>
      <c r="D11" s="52"/>
      <c r="E11" s="53"/>
      <c r="F11" s="51"/>
      <c r="G11" s="51"/>
      <c r="H11" s="54"/>
      <c r="I11" s="50"/>
      <c r="J11" s="51"/>
      <c r="K11" s="51"/>
      <c r="L11" s="69"/>
      <c r="M11" s="70"/>
      <c r="N11" s="71"/>
      <c r="O11" s="70"/>
      <c r="P11" s="71"/>
      <c r="Q11" s="70"/>
      <c r="R11" s="70"/>
      <c r="S11" s="71"/>
      <c r="T11" s="70"/>
      <c r="U11" s="71"/>
    </row>
    <row r="12" spans="2:21">
      <c r="B12" s="50">
        <v>7</v>
      </c>
      <c r="C12" s="51"/>
      <c r="D12" s="52"/>
      <c r="E12" s="53"/>
      <c r="F12" s="51"/>
      <c r="G12" s="51"/>
      <c r="H12" s="54"/>
      <c r="I12" s="50"/>
      <c r="J12" s="51"/>
      <c r="K12" s="51"/>
      <c r="L12" s="69"/>
      <c r="M12" s="70"/>
      <c r="N12" s="71"/>
      <c r="O12" s="70"/>
      <c r="P12" s="71"/>
      <c r="Q12" s="70"/>
      <c r="R12" s="70"/>
      <c r="S12" s="71"/>
      <c r="T12" s="70"/>
      <c r="U12" s="71"/>
    </row>
    <row r="13" spans="2:21">
      <c r="B13" s="50">
        <v>8</v>
      </c>
      <c r="C13" s="51"/>
      <c r="D13" s="52"/>
      <c r="E13" s="53"/>
      <c r="F13" s="51"/>
      <c r="G13" s="51"/>
      <c r="H13" s="54"/>
      <c r="I13" s="50"/>
      <c r="J13" s="51"/>
      <c r="K13" s="51"/>
      <c r="L13" s="69"/>
      <c r="M13" s="70"/>
      <c r="N13" s="71"/>
      <c r="O13" s="70"/>
      <c r="P13" s="71"/>
      <c r="Q13" s="70"/>
      <c r="R13" s="70"/>
      <c r="S13" s="71"/>
      <c r="T13" s="70"/>
      <c r="U13" s="71"/>
    </row>
    <row r="14" spans="2:21">
      <c r="B14" s="50">
        <v>9</v>
      </c>
      <c r="C14" s="51"/>
      <c r="D14" s="52"/>
      <c r="E14" s="53"/>
      <c r="F14" s="51"/>
      <c r="G14" s="51"/>
      <c r="H14" s="54"/>
      <c r="I14" s="50"/>
      <c r="J14" s="51"/>
      <c r="K14" s="51"/>
      <c r="L14" s="69"/>
      <c r="M14" s="70"/>
      <c r="N14" s="71"/>
      <c r="O14" s="70"/>
      <c r="P14" s="71"/>
      <c r="Q14" s="70"/>
      <c r="R14" s="70"/>
      <c r="S14" s="71"/>
      <c r="T14" s="70"/>
      <c r="U14" s="71"/>
    </row>
    <row r="15" spans="2:21">
      <c r="B15" s="50">
        <v>10</v>
      </c>
      <c r="C15" s="51"/>
      <c r="D15" s="52"/>
      <c r="E15" s="53"/>
      <c r="F15" s="51"/>
      <c r="G15" s="51"/>
      <c r="H15" s="54"/>
      <c r="I15" s="50"/>
      <c r="J15" s="51"/>
      <c r="K15" s="51"/>
      <c r="L15" s="69"/>
      <c r="M15" s="70"/>
      <c r="N15" s="71"/>
      <c r="O15" s="70"/>
      <c r="P15" s="71"/>
      <c r="Q15" s="70"/>
      <c r="R15" s="70"/>
      <c r="S15" s="71"/>
      <c r="T15" s="70"/>
      <c r="U15" s="71"/>
    </row>
    <row r="16" spans="2:21">
      <c r="B16" s="50">
        <v>11</v>
      </c>
      <c r="C16" s="51"/>
      <c r="D16" s="52"/>
      <c r="E16" s="53"/>
      <c r="F16" s="51"/>
      <c r="G16" s="51"/>
      <c r="H16" s="54"/>
      <c r="I16" s="50"/>
      <c r="J16" s="51"/>
      <c r="K16" s="51"/>
      <c r="L16" s="69"/>
      <c r="M16" s="70"/>
      <c r="N16" s="71"/>
      <c r="O16" s="70"/>
      <c r="P16" s="71"/>
      <c r="Q16" s="70"/>
      <c r="R16" s="70"/>
      <c r="S16" s="71"/>
      <c r="T16" s="70"/>
      <c r="U16" s="71"/>
    </row>
    <row r="17" spans="2:21">
      <c r="B17" s="50">
        <v>12</v>
      </c>
      <c r="C17" s="51"/>
      <c r="D17" s="52"/>
      <c r="E17" s="53"/>
      <c r="F17" s="51"/>
      <c r="G17" s="51"/>
      <c r="H17" s="54"/>
      <c r="I17" s="50"/>
      <c r="J17" s="51"/>
      <c r="K17" s="51"/>
      <c r="L17" s="69"/>
      <c r="M17" s="70"/>
      <c r="N17" s="71"/>
      <c r="O17" s="70"/>
      <c r="P17" s="71"/>
      <c r="Q17" s="70"/>
      <c r="R17" s="70"/>
      <c r="S17" s="71"/>
      <c r="T17" s="70"/>
      <c r="U17" s="71"/>
    </row>
    <row r="18" spans="2:21">
      <c r="B18" s="50">
        <v>13</v>
      </c>
      <c r="C18" s="51"/>
      <c r="D18" s="52"/>
      <c r="E18" s="53"/>
      <c r="F18" s="51"/>
      <c r="G18" s="51"/>
      <c r="H18" s="54"/>
      <c r="I18" s="50"/>
      <c r="J18" s="51"/>
      <c r="K18" s="51"/>
      <c r="L18" s="69"/>
      <c r="M18" s="70"/>
      <c r="N18" s="71"/>
      <c r="O18" s="70"/>
      <c r="P18" s="71"/>
      <c r="Q18" s="70"/>
      <c r="R18" s="70"/>
      <c r="S18" s="71"/>
      <c r="T18" s="70"/>
      <c r="U18" s="71"/>
    </row>
    <row r="19" spans="2:21">
      <c r="B19" s="50">
        <v>14</v>
      </c>
      <c r="C19" s="51"/>
      <c r="D19" s="52"/>
      <c r="E19" s="53"/>
      <c r="F19" s="51"/>
      <c r="G19" s="51"/>
      <c r="H19" s="54"/>
      <c r="I19" s="50"/>
      <c r="J19" s="51"/>
      <c r="K19" s="51"/>
      <c r="L19" s="69"/>
      <c r="M19" s="70"/>
      <c r="N19" s="71"/>
      <c r="O19" s="70"/>
      <c r="P19" s="71"/>
      <c r="Q19" s="70"/>
      <c r="R19" s="70"/>
      <c r="S19" s="71"/>
      <c r="T19" s="70"/>
      <c r="U19" s="71"/>
    </row>
    <row r="20" spans="2:21">
      <c r="B20" s="50">
        <v>15</v>
      </c>
      <c r="C20" s="51"/>
      <c r="D20" s="52"/>
      <c r="E20" s="53"/>
      <c r="F20" s="51"/>
      <c r="G20" s="51"/>
      <c r="H20" s="54"/>
      <c r="I20" s="50"/>
      <c r="J20" s="51"/>
      <c r="K20" s="51"/>
      <c r="L20" s="69"/>
      <c r="M20" s="70"/>
      <c r="N20" s="71"/>
      <c r="O20" s="70"/>
      <c r="P20" s="71"/>
      <c r="Q20" s="70"/>
      <c r="R20" s="70"/>
      <c r="S20" s="71"/>
      <c r="T20" s="70"/>
      <c r="U20" s="71"/>
    </row>
    <row r="21" spans="2:21">
      <c r="B21" s="50">
        <v>16</v>
      </c>
      <c r="C21" s="51"/>
      <c r="D21" s="52"/>
      <c r="E21" s="53"/>
      <c r="F21" s="51"/>
      <c r="G21" s="51"/>
      <c r="H21" s="54"/>
      <c r="I21" s="50"/>
      <c r="J21" s="51"/>
      <c r="K21" s="51"/>
      <c r="L21" s="69"/>
      <c r="M21" s="70"/>
      <c r="N21" s="71"/>
      <c r="O21" s="70"/>
      <c r="P21" s="71"/>
      <c r="Q21" s="70"/>
      <c r="R21" s="70"/>
      <c r="S21" s="71"/>
      <c r="T21" s="70"/>
      <c r="U21" s="71"/>
    </row>
    <row r="22" spans="2:21">
      <c r="B22" s="50">
        <v>17</v>
      </c>
      <c r="C22" s="51"/>
      <c r="D22" s="52"/>
      <c r="E22" s="53"/>
      <c r="F22" s="51"/>
      <c r="G22" s="51"/>
      <c r="H22" s="54"/>
      <c r="I22" s="50"/>
      <c r="J22" s="51"/>
      <c r="K22" s="51"/>
      <c r="L22" s="69"/>
      <c r="M22" s="70"/>
      <c r="N22" s="71"/>
      <c r="O22" s="70"/>
      <c r="P22" s="71"/>
      <c r="Q22" s="70"/>
      <c r="R22" s="70"/>
      <c r="S22" s="71"/>
      <c r="T22" s="70"/>
      <c r="U22" s="71"/>
    </row>
    <row r="23" spans="2:21">
      <c r="B23" s="50">
        <v>18</v>
      </c>
      <c r="C23" s="51"/>
      <c r="D23" s="52"/>
      <c r="E23" s="53"/>
      <c r="F23" s="51"/>
      <c r="G23" s="51"/>
      <c r="H23" s="54"/>
      <c r="I23" s="50"/>
      <c r="J23" s="51"/>
      <c r="K23" s="51"/>
      <c r="L23" s="69"/>
      <c r="M23" s="70"/>
      <c r="N23" s="71"/>
      <c r="O23" s="70"/>
      <c r="P23" s="71"/>
      <c r="Q23" s="70"/>
      <c r="R23" s="70"/>
      <c r="S23" s="71"/>
      <c r="T23" s="70"/>
      <c r="U23" s="71"/>
    </row>
    <row r="24" spans="2:21">
      <c r="B24" s="50">
        <v>19</v>
      </c>
      <c r="C24" s="51"/>
      <c r="D24" s="52"/>
      <c r="E24" s="53"/>
      <c r="F24" s="51"/>
      <c r="G24" s="51"/>
      <c r="H24" s="54"/>
      <c r="I24" s="50"/>
      <c r="J24" s="51"/>
      <c r="K24" s="51"/>
      <c r="L24" s="69"/>
      <c r="M24" s="70"/>
      <c r="N24" s="71"/>
      <c r="O24" s="70"/>
      <c r="P24" s="71"/>
      <c r="Q24" s="70"/>
      <c r="R24" s="70"/>
      <c r="S24" s="71"/>
      <c r="T24" s="70"/>
      <c r="U24" s="71"/>
    </row>
    <row r="25" spans="2:21">
      <c r="B25" s="50">
        <v>20</v>
      </c>
      <c r="C25" s="51"/>
      <c r="D25" s="52"/>
      <c r="E25" s="53"/>
      <c r="F25" s="51"/>
      <c r="G25" s="51"/>
      <c r="H25" s="54"/>
      <c r="I25" s="50"/>
      <c r="J25" s="51"/>
      <c r="K25" s="51"/>
      <c r="L25" s="69"/>
      <c r="M25" s="70"/>
      <c r="N25" s="71"/>
      <c r="O25" s="70"/>
      <c r="P25" s="71"/>
      <c r="Q25" s="70"/>
      <c r="R25" s="70"/>
      <c r="S25" s="71"/>
      <c r="T25" s="70"/>
      <c r="U25" s="71"/>
    </row>
    <row r="26" spans="2:21">
      <c r="B26" s="50">
        <v>21</v>
      </c>
      <c r="C26" s="51"/>
      <c r="D26" s="52"/>
      <c r="E26" s="53"/>
      <c r="F26" s="51"/>
      <c r="G26" s="51"/>
      <c r="H26" s="54"/>
      <c r="I26" s="50"/>
      <c r="J26" s="51"/>
      <c r="K26" s="51"/>
      <c r="L26" s="69"/>
      <c r="M26" s="70"/>
      <c r="N26" s="71"/>
      <c r="O26" s="70"/>
      <c r="P26" s="71"/>
      <c r="Q26" s="70"/>
      <c r="R26" s="70"/>
      <c r="S26" s="71"/>
      <c r="T26" s="70"/>
      <c r="U26" s="71"/>
    </row>
    <row r="27" spans="2:21">
      <c r="B27" s="50">
        <v>22</v>
      </c>
      <c r="C27" s="51"/>
      <c r="D27" s="52"/>
      <c r="E27" s="53"/>
      <c r="F27" s="51"/>
      <c r="G27" s="51"/>
      <c r="H27" s="54"/>
      <c r="I27" s="50"/>
      <c r="J27" s="51"/>
      <c r="K27" s="51"/>
      <c r="L27" s="69"/>
      <c r="M27" s="70"/>
      <c r="N27" s="71"/>
      <c r="O27" s="70"/>
      <c r="P27" s="71"/>
      <c r="Q27" s="70"/>
      <c r="R27" s="70"/>
      <c r="S27" s="71"/>
      <c r="T27" s="70"/>
      <c r="U27" s="71"/>
    </row>
    <row r="28" spans="2:21">
      <c r="B28" s="50">
        <v>23</v>
      </c>
      <c r="C28" s="51"/>
      <c r="D28" s="52"/>
      <c r="E28" s="53"/>
      <c r="F28" s="51"/>
      <c r="G28" s="51"/>
      <c r="H28" s="54"/>
      <c r="I28" s="50"/>
      <c r="J28" s="51"/>
      <c r="K28" s="51"/>
      <c r="L28" s="69"/>
      <c r="M28" s="70"/>
      <c r="N28" s="71"/>
      <c r="O28" s="70"/>
      <c r="P28" s="71"/>
      <c r="Q28" s="70"/>
      <c r="R28" s="70"/>
      <c r="S28" s="71"/>
      <c r="T28" s="70"/>
      <c r="U28" s="71"/>
    </row>
    <row r="29" spans="2:21">
      <c r="B29" s="50">
        <v>24</v>
      </c>
      <c r="C29" s="51"/>
      <c r="D29" s="52"/>
      <c r="E29" s="55"/>
      <c r="F29" s="51"/>
      <c r="G29" s="51"/>
      <c r="H29" s="54"/>
      <c r="I29" s="50"/>
      <c r="J29" s="51"/>
      <c r="K29" s="51"/>
      <c r="L29" s="69"/>
      <c r="M29" s="70"/>
      <c r="N29" s="71"/>
      <c r="O29" s="70"/>
      <c r="P29" s="71"/>
      <c r="Q29" s="70"/>
      <c r="R29" s="70"/>
      <c r="S29" s="71"/>
      <c r="T29" s="70"/>
      <c r="U29" s="71"/>
    </row>
    <row r="30" spans="2:21">
      <c r="B30" s="56" t="s">
        <v>55</v>
      </c>
      <c r="C30" s="57">
        <f t="shared" ref="C30:U30" si="0">COUNTA(C6:C29)</f>
        <v>0</v>
      </c>
      <c r="D30" s="57">
        <f t="shared" si="0"/>
        <v>0</v>
      </c>
      <c r="E30" s="58">
        <f t="shared" si="0"/>
        <v>0</v>
      </c>
      <c r="F30" s="57">
        <f t="shared" si="0"/>
        <v>0</v>
      </c>
      <c r="G30" s="57">
        <f t="shared" si="0"/>
        <v>0</v>
      </c>
      <c r="H30" s="59">
        <f t="shared" si="0"/>
        <v>0</v>
      </c>
      <c r="I30" s="72">
        <f t="shared" si="0"/>
        <v>0</v>
      </c>
      <c r="J30" s="58">
        <f t="shared" si="0"/>
        <v>0</v>
      </c>
      <c r="K30" s="58">
        <f t="shared" si="0"/>
        <v>0</v>
      </c>
      <c r="L30" s="73">
        <f t="shared" si="0"/>
        <v>0</v>
      </c>
      <c r="M30" s="56">
        <f t="shared" si="0"/>
        <v>0</v>
      </c>
      <c r="N30" s="74">
        <f t="shared" si="0"/>
        <v>0</v>
      </c>
      <c r="O30" s="56">
        <f t="shared" si="0"/>
        <v>0</v>
      </c>
      <c r="P30" s="74">
        <f t="shared" si="0"/>
        <v>0</v>
      </c>
      <c r="Q30" s="56">
        <f t="shared" si="0"/>
        <v>0</v>
      </c>
      <c r="R30" s="56">
        <f t="shared" si="0"/>
        <v>0</v>
      </c>
      <c r="S30" s="74">
        <f t="shared" si="0"/>
        <v>0</v>
      </c>
      <c r="T30" s="56">
        <f t="shared" si="0"/>
        <v>0</v>
      </c>
      <c r="U30" s="74">
        <f t="shared" si="0"/>
        <v>0</v>
      </c>
    </row>
    <row r="34" spans="4:12">
      <c r="D34" s="37"/>
      <c r="J34" s="36"/>
      <c r="K34" s="36"/>
      <c r="L34" s="36"/>
    </row>
    <row r="35" spans="4:12">
      <c r="D35" s="37"/>
      <c r="J35" s="36"/>
      <c r="K35" s="36"/>
      <c r="L35" s="36"/>
    </row>
    <row r="36" spans="4:12">
      <c r="D36" s="37"/>
      <c r="J36" s="36"/>
      <c r="K36" s="36"/>
      <c r="L36" s="36"/>
    </row>
    <row r="37" spans="4:12">
      <c r="D37" s="37"/>
      <c r="J37" s="36"/>
      <c r="K37" s="36"/>
      <c r="L37" s="36"/>
    </row>
    <row r="38" spans="4:12">
      <c r="D38" s="37"/>
      <c r="J38" s="36"/>
      <c r="K38" s="36"/>
      <c r="L38" s="36"/>
    </row>
    <row r="39" spans="4:12">
      <c r="D39" s="37"/>
      <c r="J39" s="36"/>
      <c r="K39" s="36"/>
      <c r="L39" s="36"/>
    </row>
  </sheetData>
  <mergeCells count="8">
    <mergeCell ref="B2:U2"/>
    <mergeCell ref="B3:C3"/>
    <mergeCell ref="B4:H4"/>
    <mergeCell ref="I4:L4"/>
    <mergeCell ref="M4:N4"/>
    <mergeCell ref="O4:P4"/>
    <mergeCell ref="R4:S4"/>
    <mergeCell ref="T4:U4"/>
  </mergeCells>
  <conditionalFormatting sqref="J30:L30">
    <cfRule type="expression" dxfId="0" priority="3">
      <formula>$I$30&lt;&gt;$J$30</formula>
    </cfRule>
  </conditionalFormatting>
  <conditionalFormatting sqref="L30">
    <cfRule type="expression" dxfId="0" priority="4" stopIfTrue="1">
      <formula>$J$30&lt;&gt;$L$30</formula>
    </cfRule>
  </conditionalFormatting>
  <conditionalFormatting sqref="L6:L29">
    <cfRule type="expression" dxfId="1" priority="5">
      <formula>$L6="完成变更"</formula>
    </cfRule>
    <cfRule type="expression" dxfId="0" priority="6">
      <formula>$L6="拒绝变更"</formula>
    </cfRule>
    <cfRule type="expression" dxfId="1" priority="1">
      <formula>$L6="完成变更"</formula>
    </cfRule>
    <cfRule type="expression" dxfId="0" priority="2">
      <formula>$L6="拒绝变更"</formula>
    </cfRule>
  </conditionalFormatting>
  <dataValidations count="8">
    <dataValidation type="list" allowBlank="1" showInputMessage="1" showErrorMessage="1" sqref="H6:H29">
      <formula1>"已分析,已评审,已设计,已实现,已验证,待发布,取消"</formula1>
    </dataValidation>
    <dataValidation type="list" allowBlank="1" showInputMessage="1" showErrorMessage="1" sqref="I6">
      <formula1>"需求开发,软件设计,编码与测试,集成测试,系统测试,项目验收"</formula1>
    </dataValidation>
    <dataValidation type="list" allowBlank="1" showInputMessage="1" showErrorMessage="1" sqref="K6:K29">
      <formula1>"提出,接受,拒绝,取消,完成"</formula1>
    </dataValidation>
    <dataValidation type="list" allowBlank="1" showInputMessage="1" showErrorMessage="1" sqref="F6:F29">
      <formula1>"功能性需求,接口需求,派生需求,非功能性需求"</formula1>
    </dataValidation>
    <dataValidation type="list" allowBlank="1" showInputMessage="1" showErrorMessage="1" sqref="E6:E29">
      <formula1>"用户,客户代表,项目成员"</formula1>
    </dataValidation>
    <dataValidation type="list" allowBlank="1" showInputMessage="1" showErrorMessage="1" sqref="G6:G29">
      <formula1>"高,中,低"</formula1>
    </dataValidation>
    <dataValidation type="list" allowBlank="1" showInputMessage="1" showErrorMessage="1" sqref="I7:I29">
      <formula1>"需求开发,系统设计,实现与测试,集成测试,系统测试,客户验收"</formula1>
    </dataValidation>
    <dataValidation type="list" allowBlank="1" showInputMessage="1" showErrorMessage="1" sqref="J6:J29">
      <formula1>"增加,删除,修改"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3"/>
  <sheetViews>
    <sheetView showGridLines="0" workbookViewId="0">
      <selection activeCell="H12" sqref="H12"/>
    </sheetView>
  </sheetViews>
  <sheetFormatPr defaultColWidth="9" defaultRowHeight="13.5"/>
  <cols>
    <col min="1" max="1" width="1.25" style="21" customWidth="1"/>
    <col min="2" max="2" width="5" style="21" customWidth="1"/>
    <col min="3" max="3" width="19.25" style="21" customWidth="1"/>
    <col min="4" max="4" width="8" style="21" customWidth="1"/>
    <col min="5" max="7" width="9" style="21"/>
    <col min="8" max="8" width="25.875" style="21" customWidth="1"/>
    <col min="9" max="9" width="13.5" style="21" customWidth="1"/>
    <col min="10" max="10" width="14.5" style="21" customWidth="1"/>
    <col min="11" max="16384" width="9" style="21"/>
  </cols>
  <sheetData>
    <row r="1" ht="7.5" customHeight="1" spans="2:10">
      <c r="B1" s="22"/>
      <c r="C1" s="22"/>
      <c r="D1" s="22"/>
      <c r="E1" s="22"/>
      <c r="F1" s="22"/>
      <c r="G1" s="22"/>
      <c r="H1" s="22"/>
      <c r="I1" s="22"/>
      <c r="J1" s="22"/>
    </row>
    <row r="2" ht="18" spans="2:10">
      <c r="B2" s="23" t="s">
        <v>56</v>
      </c>
      <c r="C2" s="23"/>
      <c r="D2" s="23"/>
      <c r="E2" s="23"/>
      <c r="F2" s="23"/>
      <c r="G2" s="23"/>
      <c r="H2" s="23"/>
      <c r="I2" s="23"/>
      <c r="J2" s="23"/>
    </row>
    <row r="3" s="20" customFormat="1" ht="14.25" spans="2:10">
      <c r="B3" s="24" t="s">
        <v>39</v>
      </c>
      <c r="C3" s="24" t="s">
        <v>57</v>
      </c>
      <c r="D3" s="24" t="s">
        <v>58</v>
      </c>
      <c r="E3" s="24" t="s">
        <v>59</v>
      </c>
      <c r="F3" s="24" t="s">
        <v>60</v>
      </c>
      <c r="G3" s="24" t="s">
        <v>61</v>
      </c>
      <c r="H3" s="24" t="s">
        <v>62</v>
      </c>
      <c r="I3" s="24" t="s">
        <v>63</v>
      </c>
      <c r="J3" s="24" t="s">
        <v>64</v>
      </c>
    </row>
    <row r="4" ht="14.25" spans="2:10">
      <c r="B4" s="25"/>
      <c r="C4" s="25"/>
      <c r="D4" s="25"/>
      <c r="E4" s="26"/>
      <c r="F4" s="25"/>
      <c r="G4" s="26"/>
      <c r="H4" s="27"/>
      <c r="I4" s="27"/>
      <c r="J4" s="34"/>
    </row>
    <row r="5" ht="14.25" spans="2:10">
      <c r="B5" s="25"/>
      <c r="C5" s="25"/>
      <c r="D5" s="25"/>
      <c r="E5" s="26"/>
      <c r="F5" s="25"/>
      <c r="G5" s="26"/>
      <c r="H5" s="27"/>
      <c r="I5" s="27"/>
      <c r="J5" s="34"/>
    </row>
    <row r="6" ht="14.25" spans="2:10">
      <c r="B6" s="25"/>
      <c r="C6" s="25"/>
      <c r="D6" s="25"/>
      <c r="E6" s="26"/>
      <c r="F6" s="25"/>
      <c r="G6" s="25"/>
      <c r="H6" s="27"/>
      <c r="I6" s="27"/>
      <c r="J6" s="34"/>
    </row>
    <row r="7" ht="14.25" spans="2:10">
      <c r="B7" s="25"/>
      <c r="C7" s="25"/>
      <c r="D7" s="25"/>
      <c r="E7" s="26"/>
      <c r="F7" s="25"/>
      <c r="G7" s="25"/>
      <c r="H7" s="27"/>
      <c r="I7" s="27"/>
      <c r="J7" s="34"/>
    </row>
    <row r="8" ht="14.25" spans="2:10">
      <c r="B8" s="28"/>
      <c r="C8" s="28"/>
      <c r="D8" s="28"/>
      <c r="E8" s="29"/>
      <c r="F8" s="28"/>
      <c r="G8" s="28"/>
      <c r="H8" s="30"/>
      <c r="I8" s="28"/>
      <c r="J8" s="28"/>
    </row>
    <row r="9" ht="14.25" spans="2:10">
      <c r="B9" s="28"/>
      <c r="C9" s="28"/>
      <c r="D9" s="28"/>
      <c r="E9" s="29"/>
      <c r="F9" s="28"/>
      <c r="G9" s="28"/>
      <c r="H9" s="30"/>
      <c r="I9" s="28"/>
      <c r="J9" s="28"/>
    </row>
    <row r="10" ht="14.25" spans="2:10">
      <c r="B10" s="28"/>
      <c r="C10" s="28"/>
      <c r="D10" s="28"/>
      <c r="E10" s="29"/>
      <c r="F10" s="28"/>
      <c r="G10" s="28"/>
      <c r="H10" s="30"/>
      <c r="I10" s="28"/>
      <c r="J10" s="28"/>
    </row>
    <row r="11" ht="14.25" spans="2:10">
      <c r="B11" s="28"/>
      <c r="C11" s="28"/>
      <c r="D11" s="28"/>
      <c r="E11" s="31"/>
      <c r="F11" s="32"/>
      <c r="G11" s="33"/>
      <c r="H11" s="28"/>
      <c r="I11" s="28"/>
      <c r="J11" s="28"/>
    </row>
    <row r="12" ht="14.25" spans="2:10">
      <c r="B12" s="28"/>
      <c r="C12" s="28"/>
      <c r="D12" s="28"/>
      <c r="E12" s="31"/>
      <c r="F12" s="33"/>
      <c r="G12" s="33"/>
      <c r="H12" s="28"/>
      <c r="I12" s="28"/>
      <c r="J12" s="28"/>
    </row>
    <row r="13" ht="14.25" spans="2:10">
      <c r="B13" s="28"/>
      <c r="C13" s="28"/>
      <c r="D13" s="28"/>
      <c r="E13" s="31"/>
      <c r="F13" s="33"/>
      <c r="G13" s="33"/>
      <c r="H13" s="28"/>
      <c r="I13" s="28"/>
      <c r="J13" s="28"/>
    </row>
    <row r="14" ht="14.25" spans="2:10">
      <c r="B14" s="28"/>
      <c r="C14" s="28"/>
      <c r="D14" s="28"/>
      <c r="E14" s="31"/>
      <c r="F14" s="28"/>
      <c r="G14" s="28"/>
      <c r="H14" s="28"/>
      <c r="I14" s="28"/>
      <c r="J14" s="28"/>
    </row>
    <row r="15" ht="14.25" spans="2:10">
      <c r="B15" s="28"/>
      <c r="C15" s="28"/>
      <c r="D15" s="28"/>
      <c r="E15" s="31"/>
      <c r="F15" s="28"/>
      <c r="G15" s="28"/>
      <c r="H15" s="28"/>
      <c r="I15" s="28"/>
      <c r="J15" s="28"/>
    </row>
    <row r="16" ht="14.25" spans="2:10">
      <c r="B16" s="28"/>
      <c r="C16" s="28"/>
      <c r="D16" s="28"/>
      <c r="E16" s="31"/>
      <c r="F16" s="28"/>
      <c r="G16" s="28"/>
      <c r="H16" s="28"/>
      <c r="I16" s="28"/>
      <c r="J16" s="28"/>
    </row>
    <row r="17" ht="14.25" spans="2:10">
      <c r="B17" s="28"/>
      <c r="C17" s="28"/>
      <c r="D17" s="28"/>
      <c r="E17" s="31"/>
      <c r="F17" s="28"/>
      <c r="G17" s="28"/>
      <c r="H17" s="28"/>
      <c r="I17" s="28"/>
      <c r="J17" s="28"/>
    </row>
    <row r="18" ht="14.25" spans="2:10">
      <c r="B18" s="28"/>
      <c r="C18" s="28"/>
      <c r="D18" s="28"/>
      <c r="E18" s="31"/>
      <c r="F18" s="28"/>
      <c r="G18" s="28"/>
      <c r="H18" s="28"/>
      <c r="I18" s="28"/>
      <c r="J18" s="28"/>
    </row>
    <row r="19" ht="14.25" spans="2:10">
      <c r="B19" s="28"/>
      <c r="C19" s="28"/>
      <c r="D19" s="28"/>
      <c r="E19" s="31"/>
      <c r="F19" s="28"/>
      <c r="G19" s="28"/>
      <c r="H19" s="28"/>
      <c r="I19" s="28"/>
      <c r="J19" s="28"/>
    </row>
    <row r="20" ht="14.25" spans="2:10">
      <c r="B20" s="28"/>
      <c r="C20" s="28"/>
      <c r="D20" s="28"/>
      <c r="E20" s="31"/>
      <c r="F20" s="28"/>
      <c r="G20" s="28"/>
      <c r="H20" s="28"/>
      <c r="I20" s="28"/>
      <c r="J20" s="28"/>
    </row>
    <row r="21" ht="14.25" spans="2:10">
      <c r="B21" s="28"/>
      <c r="C21" s="28"/>
      <c r="D21" s="28"/>
      <c r="E21" s="31"/>
      <c r="F21" s="28"/>
      <c r="G21" s="28"/>
      <c r="H21" s="28"/>
      <c r="I21" s="28"/>
      <c r="J21" s="28"/>
    </row>
    <row r="22" ht="14.25" spans="2:10">
      <c r="B22" s="28"/>
      <c r="C22" s="28"/>
      <c r="D22" s="28"/>
      <c r="E22" s="31"/>
      <c r="F22" s="28"/>
      <c r="G22" s="28"/>
      <c r="H22" s="28"/>
      <c r="I22" s="28"/>
      <c r="J22" s="28"/>
    </row>
    <row r="23" ht="14.25" spans="2:10">
      <c r="B23" s="28"/>
      <c r="C23" s="28"/>
      <c r="D23" s="28"/>
      <c r="E23" s="31"/>
      <c r="F23" s="28"/>
      <c r="G23" s="28"/>
      <c r="H23" s="28"/>
      <c r="I23" s="28"/>
      <c r="J23" s="28"/>
    </row>
    <row r="24" ht="14.25" spans="2:10">
      <c r="B24" s="28"/>
      <c r="C24" s="28"/>
      <c r="D24" s="28"/>
      <c r="E24" s="31"/>
      <c r="F24" s="28"/>
      <c r="G24" s="28"/>
      <c r="H24" s="28"/>
      <c r="I24" s="28"/>
      <c r="J24" s="28"/>
    </row>
    <row r="25" ht="14.25" spans="2:10">
      <c r="B25" s="28"/>
      <c r="C25" s="28"/>
      <c r="D25" s="28"/>
      <c r="E25" s="31"/>
      <c r="F25" s="28"/>
      <c r="G25" s="28"/>
      <c r="H25" s="28"/>
      <c r="I25" s="28"/>
      <c r="J25" s="28"/>
    </row>
    <row r="26" ht="14.25" spans="2:10">
      <c r="B26" s="28"/>
      <c r="C26" s="28"/>
      <c r="D26" s="28"/>
      <c r="E26" s="31"/>
      <c r="F26" s="28"/>
      <c r="G26" s="28"/>
      <c r="H26" s="28"/>
      <c r="I26" s="28"/>
      <c r="J26" s="28"/>
    </row>
    <row r="27" ht="14.25" spans="2:10">
      <c r="B27" s="28"/>
      <c r="C27" s="28"/>
      <c r="D27" s="28"/>
      <c r="E27" s="31"/>
      <c r="F27" s="28"/>
      <c r="G27" s="28"/>
      <c r="H27" s="28"/>
      <c r="I27" s="28"/>
      <c r="J27" s="28"/>
    </row>
    <row r="28" ht="14.25" spans="2:10">
      <c r="B28" s="28"/>
      <c r="C28" s="28"/>
      <c r="D28" s="28"/>
      <c r="E28" s="31"/>
      <c r="F28" s="28"/>
      <c r="G28" s="28"/>
      <c r="H28" s="28"/>
      <c r="I28" s="28"/>
      <c r="J28" s="28"/>
    </row>
    <row r="29" ht="14.25" spans="2:10">
      <c r="B29" s="28"/>
      <c r="C29" s="28"/>
      <c r="D29" s="28"/>
      <c r="E29" s="31"/>
      <c r="F29" s="28"/>
      <c r="G29" s="28"/>
      <c r="H29" s="28"/>
      <c r="I29" s="28"/>
      <c r="J29" s="28"/>
    </row>
    <row r="30" ht="14.25" spans="2:10">
      <c r="B30" s="28"/>
      <c r="C30" s="28"/>
      <c r="D30" s="28"/>
      <c r="E30" s="31"/>
      <c r="F30" s="28"/>
      <c r="G30" s="28"/>
      <c r="H30" s="28"/>
      <c r="I30" s="28"/>
      <c r="J30" s="28"/>
    </row>
    <row r="31" ht="14.25" spans="2:10">
      <c r="B31" s="28"/>
      <c r="C31" s="28"/>
      <c r="D31" s="28"/>
      <c r="E31" s="31"/>
      <c r="F31" s="28"/>
      <c r="G31" s="28"/>
      <c r="H31" s="28"/>
      <c r="I31" s="28"/>
      <c r="J31" s="28"/>
    </row>
    <row r="32" ht="14.25" spans="2:10">
      <c r="B32" s="28"/>
      <c r="C32" s="28"/>
      <c r="D32" s="28"/>
      <c r="E32" s="31"/>
      <c r="F32" s="28"/>
      <c r="G32" s="28"/>
      <c r="H32" s="28"/>
      <c r="I32" s="28"/>
      <c r="J32" s="28"/>
    </row>
    <row r="33" ht="14.25" spans="2:10">
      <c r="B33" s="28"/>
      <c r="C33" s="28"/>
      <c r="D33" s="28"/>
      <c r="E33" s="31"/>
      <c r="F33" s="28"/>
      <c r="G33" s="28"/>
      <c r="H33" s="28"/>
      <c r="I33" s="28"/>
      <c r="J33" s="28"/>
    </row>
  </sheetData>
  <mergeCells count="1">
    <mergeCell ref="B2:J2"/>
  </mergeCells>
  <dataValidations count="2">
    <dataValidation type="list" allowBlank="1" showInputMessage="1" showErrorMessage="1" sqref="I4:I10">
      <formula1>"完成,未完成"</formula1>
    </dataValidation>
    <dataValidation type="whole" operator="greaterThan" allowBlank="1" showInputMessage="1" showErrorMessage="1" sqref="E8:E10">
      <formula1>0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49"/>
  <sheetViews>
    <sheetView showGridLines="0" workbookViewId="0">
      <selection activeCell="A1" sqref="A1"/>
    </sheetView>
  </sheetViews>
  <sheetFormatPr defaultColWidth="9" defaultRowHeight="16.5"/>
  <cols>
    <col min="1" max="1" width="1.25" style="1" customWidth="1"/>
    <col min="2" max="2" width="9" style="1" customWidth="1"/>
    <col min="3" max="3" width="10.5" style="1" customWidth="1"/>
    <col min="4" max="4" width="7.5" style="1" customWidth="1"/>
    <col min="5" max="5" width="7.5" style="2" customWidth="1"/>
    <col min="6" max="6" width="7.5" style="1" customWidth="1"/>
    <col min="7" max="7" width="13.875" style="1" customWidth="1"/>
    <col min="8" max="9" width="12.25" style="1" customWidth="1"/>
    <col min="10" max="10" width="9.5" style="1" customWidth="1"/>
    <col min="11" max="12" width="9" style="1"/>
    <col min="13" max="13" width="12.25" style="1" customWidth="1"/>
    <col min="14" max="16" width="9" style="1"/>
    <col min="17" max="17" width="8.375" style="1" customWidth="1"/>
    <col min="18" max="16384" width="9" style="1"/>
  </cols>
  <sheetData>
    <row r="1" ht="7.5" customHeight="1"/>
    <row r="2" ht="22.5" customHeight="1" spans="2:14">
      <c r="B2" s="3" t="s">
        <v>65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</row>
    <row r="3" spans="2:15">
      <c r="B3" s="4" t="s">
        <v>66</v>
      </c>
      <c r="C3" s="4" t="s">
        <v>67</v>
      </c>
      <c r="D3" s="4" t="s">
        <v>68</v>
      </c>
      <c r="E3" s="4" t="s">
        <v>69</v>
      </c>
      <c r="F3" s="4" t="s">
        <v>70</v>
      </c>
      <c r="G3" s="4" t="s">
        <v>71</v>
      </c>
      <c r="H3" s="5" t="s">
        <v>72</v>
      </c>
      <c r="I3" s="5" t="s">
        <v>73</v>
      </c>
      <c r="J3" s="11" t="s">
        <v>74</v>
      </c>
      <c r="K3" s="12"/>
      <c r="L3" s="13"/>
      <c r="M3" s="14" t="s">
        <v>75</v>
      </c>
      <c r="O3" s="1" t="s">
        <v>10</v>
      </c>
    </row>
    <row r="4" spans="2:16">
      <c r="B4" s="6"/>
      <c r="C4" s="6"/>
      <c r="D4" s="6"/>
      <c r="E4" s="6"/>
      <c r="F4" s="6"/>
      <c r="G4" s="6"/>
      <c r="H4" s="6"/>
      <c r="I4" s="6"/>
      <c r="J4" s="15" t="s">
        <v>76</v>
      </c>
      <c r="K4" s="16" t="s">
        <v>77</v>
      </c>
      <c r="L4" s="15" t="s">
        <v>78</v>
      </c>
      <c r="M4" s="17"/>
      <c r="N4" s="1" t="s">
        <v>10</v>
      </c>
      <c r="O4" s="1" t="s">
        <v>10</v>
      </c>
      <c r="P4" s="1" t="s">
        <v>10</v>
      </c>
    </row>
    <row r="5" ht="14.25" customHeight="1" spans="2:14">
      <c r="B5" s="7" t="s">
        <v>79</v>
      </c>
      <c r="C5" s="8">
        <v>10</v>
      </c>
      <c r="D5" s="9">
        <f>COUNTIFS(需求跟踪矩阵!I5:I29,B5,需求跟踪矩阵!J5:J29,"增加")</f>
        <v>0</v>
      </c>
      <c r="E5" s="9">
        <f>COUNTIFS(需求跟踪矩阵!I5:I29,B5,需求跟踪矩阵!J5:J29,"修改")</f>
        <v>0</v>
      </c>
      <c r="F5" s="9">
        <f>COUNTIFS(需求跟踪矩阵!I5:I29,B5,需求跟踪矩阵!J5:J29,"删除")</f>
        <v>0</v>
      </c>
      <c r="G5" s="9">
        <f>C5+D5-F5</f>
        <v>10</v>
      </c>
      <c r="H5" s="9">
        <f t="shared" ref="H5:H10" si="0">SUM(D5:F5)</f>
        <v>0</v>
      </c>
      <c r="I5" s="18">
        <f t="shared" ref="I5:I10" si="1">H5/C5</f>
        <v>0</v>
      </c>
      <c r="J5" s="9">
        <f>COUNTIFS(需求跟踪矩阵!I5:I29,B5)</f>
        <v>0</v>
      </c>
      <c r="K5" s="9">
        <f>J5-L5</f>
        <v>0</v>
      </c>
      <c r="L5" s="9">
        <f>COUNTIFS(需求跟踪矩阵!I5:I29,B5,需求跟踪矩阵!K5:K29,"拒绝")</f>
        <v>0</v>
      </c>
      <c r="M5" s="18">
        <f t="shared" ref="M5:M10" si="2">IF(J5&gt;0,K5/J5,0)</f>
        <v>0</v>
      </c>
      <c r="N5" s="1" t="s">
        <v>10</v>
      </c>
    </row>
    <row r="6" ht="14.25" customHeight="1" spans="2:13">
      <c r="B6" s="7" t="s">
        <v>80</v>
      </c>
      <c r="C6" s="9">
        <f>G5</f>
        <v>10</v>
      </c>
      <c r="D6" s="9">
        <f>COUNTIFS(需求跟踪矩阵!I5:I29,B6,需求跟踪矩阵!J5:J29,"增加")</f>
        <v>0</v>
      </c>
      <c r="E6" s="9">
        <f>COUNTIFS(需求跟踪矩阵!I5:I29,B6,需求跟踪矩阵!J5:J29,"修改")</f>
        <v>0</v>
      </c>
      <c r="F6" s="9">
        <f>COUNTIFS(需求跟踪矩阵!I5:I29,B6,需求跟踪矩阵!J5:J29,"删除")</f>
        <v>0</v>
      </c>
      <c r="G6" s="9">
        <f t="shared" ref="G6:G10" si="3">C6+D6-F6</f>
        <v>10</v>
      </c>
      <c r="H6" s="9">
        <f t="shared" si="0"/>
        <v>0</v>
      </c>
      <c r="I6" s="18">
        <f t="shared" si="1"/>
        <v>0</v>
      </c>
      <c r="J6" s="9">
        <f>COUNTIFS(需求跟踪矩阵!I5:I29,B6)</f>
        <v>0</v>
      </c>
      <c r="K6" s="9">
        <f t="shared" ref="K6:K10" si="4">J6-L6</f>
        <v>0</v>
      </c>
      <c r="L6" s="9">
        <f>COUNTIFS(需求跟踪矩阵!I5:I29,B6,需求跟踪矩阵!K5:K29,"拒绝")</f>
        <v>0</v>
      </c>
      <c r="M6" s="18">
        <f t="shared" si="2"/>
        <v>0</v>
      </c>
    </row>
    <row r="7" spans="2:13">
      <c r="B7" s="7" t="s">
        <v>81</v>
      </c>
      <c r="C7" s="9">
        <f>G6</f>
        <v>10</v>
      </c>
      <c r="D7" s="9">
        <f>COUNTIFS(需求跟踪矩阵!I5:I29,B7,需求跟踪矩阵!J5:J29,"增加")</f>
        <v>0</v>
      </c>
      <c r="E7" s="9">
        <f>COUNTIFS(需求跟踪矩阵!I5:I29,B7,需求跟踪矩阵!J5:J29,"修改")</f>
        <v>0</v>
      </c>
      <c r="F7" s="9">
        <f>COUNTIFS(需求跟踪矩阵!I5:I29,B7,需求跟踪矩阵!J5:J29,"删除")</f>
        <v>0</v>
      </c>
      <c r="G7" s="9">
        <f t="shared" si="3"/>
        <v>10</v>
      </c>
      <c r="H7" s="9">
        <f t="shared" si="0"/>
        <v>0</v>
      </c>
      <c r="I7" s="18">
        <f t="shared" si="1"/>
        <v>0</v>
      </c>
      <c r="J7" s="9">
        <f>COUNTIFS(需求跟踪矩阵!I5:I29,B7)</f>
        <v>0</v>
      </c>
      <c r="K7" s="9">
        <f t="shared" si="4"/>
        <v>0</v>
      </c>
      <c r="L7" s="9">
        <f>COUNTIFS(需求跟踪矩阵!I5:I29,B7,需求跟踪矩阵!K5:K29,"拒绝")</f>
        <v>0</v>
      </c>
      <c r="M7" s="18">
        <f t="shared" si="2"/>
        <v>0</v>
      </c>
    </row>
    <row r="8" spans="2:13">
      <c r="B8" s="7" t="s">
        <v>37</v>
      </c>
      <c r="C8" s="9">
        <f>G7</f>
        <v>10</v>
      </c>
      <c r="D8" s="9">
        <f>COUNTIFS(需求跟踪矩阵!I5:I29,B8,需求跟踪矩阵!J5:J29,"增加")</f>
        <v>0</v>
      </c>
      <c r="E8" s="9">
        <f>COUNTIFS(需求跟踪矩阵!I5:I29,B8,需求跟踪矩阵!J5:J29,"修改")</f>
        <v>0</v>
      </c>
      <c r="F8" s="9">
        <f>COUNTIFS(需求跟踪矩阵!I5:I29,B8,需求跟踪矩阵!J5:J29,"删除")</f>
        <v>0</v>
      </c>
      <c r="G8" s="9">
        <f t="shared" si="3"/>
        <v>10</v>
      </c>
      <c r="H8" s="9">
        <f t="shared" si="0"/>
        <v>0</v>
      </c>
      <c r="I8" s="18">
        <f t="shared" si="1"/>
        <v>0</v>
      </c>
      <c r="J8" s="9">
        <f>COUNTIFS(需求跟踪矩阵!I5:I29,B8)</f>
        <v>0</v>
      </c>
      <c r="K8" s="9">
        <f t="shared" si="4"/>
        <v>0</v>
      </c>
      <c r="L8" s="9">
        <f>COUNTIFS(需求跟踪矩阵!I5:I29,B8,需求跟踪矩阵!K5:K29,"拒绝")</f>
        <v>0</v>
      </c>
      <c r="M8" s="18">
        <f t="shared" si="2"/>
        <v>0</v>
      </c>
    </row>
    <row r="9" spans="2:13">
      <c r="B9" s="7" t="s">
        <v>38</v>
      </c>
      <c r="C9" s="9">
        <f>G8</f>
        <v>10</v>
      </c>
      <c r="D9" s="9">
        <f>COUNTIFS(需求跟踪矩阵!I5:I29,B9,需求跟踪矩阵!J5:J29,"增加")</f>
        <v>0</v>
      </c>
      <c r="E9" s="9">
        <f>COUNTIFS(需求跟踪矩阵!I5:I29,B9,需求跟踪矩阵!J5:J29,"修改")</f>
        <v>0</v>
      </c>
      <c r="F9" s="9">
        <f>COUNTIFS(需求跟踪矩阵!I5:I29,B9,需求跟踪矩阵!J5:J29,"删除")</f>
        <v>0</v>
      </c>
      <c r="G9" s="9">
        <f t="shared" si="3"/>
        <v>10</v>
      </c>
      <c r="H9" s="9">
        <f t="shared" si="0"/>
        <v>0</v>
      </c>
      <c r="I9" s="18">
        <f t="shared" si="1"/>
        <v>0</v>
      </c>
      <c r="J9" s="9">
        <f>COUNTIFS(需求跟踪矩阵!I5:I29,B9)</f>
        <v>0</v>
      </c>
      <c r="K9" s="9">
        <f t="shared" si="4"/>
        <v>0</v>
      </c>
      <c r="L9" s="9">
        <f>COUNTIFS(需求跟踪矩阵!I5:I29,B9,需求跟踪矩阵!K5:K29,"拒绝")</f>
        <v>0</v>
      </c>
      <c r="M9" s="18">
        <f t="shared" si="2"/>
        <v>0</v>
      </c>
    </row>
    <row r="10" spans="2:15">
      <c r="B10" s="7" t="s">
        <v>82</v>
      </c>
      <c r="C10" s="9">
        <f>G9</f>
        <v>10</v>
      </c>
      <c r="D10" s="9">
        <f>COUNTIFS(需求跟踪矩阵!I5:I29,B10,需求跟踪矩阵!J5:J29,"增加")</f>
        <v>0</v>
      </c>
      <c r="E10" s="9">
        <f>COUNTIFS(需求跟踪矩阵!I5:I29,B10,需求跟踪矩阵!J5:J29,"修改")</f>
        <v>0</v>
      </c>
      <c r="F10" s="9">
        <f>COUNTIFS(需求跟踪矩阵!I5:I29,B10,需求跟踪矩阵!J5:J29,"删除")</f>
        <v>0</v>
      </c>
      <c r="G10" s="9">
        <f t="shared" si="3"/>
        <v>10</v>
      </c>
      <c r="H10" s="9">
        <f t="shared" si="0"/>
        <v>0</v>
      </c>
      <c r="I10" s="18">
        <f t="shared" si="1"/>
        <v>0</v>
      </c>
      <c r="J10" s="9">
        <f>COUNTIFS(需求跟踪矩阵!I5:I29,B10)</f>
        <v>0</v>
      </c>
      <c r="K10" s="9">
        <f t="shared" si="4"/>
        <v>0</v>
      </c>
      <c r="L10" s="9">
        <f>COUNTIFS(需求跟踪矩阵!I5:I29,B10,需求跟踪矩阵!K5:K29,"拒绝")</f>
        <v>0</v>
      </c>
      <c r="M10" s="18">
        <f t="shared" si="2"/>
        <v>0</v>
      </c>
      <c r="O10" s="19"/>
    </row>
    <row r="47" spans="5:5">
      <c r="E47" s="1"/>
    </row>
    <row r="48" spans="5:5">
      <c r="E48" s="1"/>
    </row>
    <row r="49" spans="5:5">
      <c r="E49" s="1"/>
    </row>
  </sheetData>
  <mergeCells count="11">
    <mergeCell ref="B2:M2"/>
    <mergeCell ref="J3:L3"/>
    <mergeCell ref="B3:B4"/>
    <mergeCell ref="C3:C4"/>
    <mergeCell ref="D3:D4"/>
    <mergeCell ref="E3:E4"/>
    <mergeCell ref="F3:F4"/>
    <mergeCell ref="G3:G4"/>
    <mergeCell ref="H3:H4"/>
    <mergeCell ref="I3:I4"/>
    <mergeCell ref="M3:M4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需求跟踪矩阵</vt:lpstr>
      <vt:lpstr>需求不一致问题报告</vt:lpstr>
      <vt:lpstr>需求统计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版本更新</dc:description>
  <cp:lastModifiedBy>xyr-2</cp:lastModifiedBy>
  <dcterms:created xsi:type="dcterms:W3CDTF">2006-09-13T11:21:00Z</dcterms:created>
  <dcterms:modified xsi:type="dcterms:W3CDTF">2022-10-19T02:07:43Z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AA308EAEE2B34080A696124A546059D4</vt:lpwstr>
  </property>
</Properties>
</file>