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emy\Desktop\DS5110\FinalProject\"/>
    </mc:Choice>
  </mc:AlternateContent>
  <xr:revisionPtr revIDLastSave="0" documentId="13_ncr:1_{3A409A80-B41B-4031-ACD4-CA980179DB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F32" i="1"/>
  <c r="H32" i="1" s="1"/>
  <c r="K32" i="1" s="1"/>
  <c r="G31" i="1"/>
  <c r="F31" i="1"/>
  <c r="H31" i="1" s="1"/>
  <c r="K31" i="1" s="1"/>
  <c r="G23" i="1"/>
  <c r="F23" i="1"/>
  <c r="H23" i="1" s="1"/>
  <c r="G17" i="1"/>
  <c r="F17" i="1"/>
  <c r="H17" i="1" s="1"/>
  <c r="G29" i="1"/>
  <c r="F29" i="1"/>
  <c r="H29" i="1" s="1"/>
  <c r="G28" i="1"/>
  <c r="F28" i="1"/>
  <c r="H28" i="1" s="1"/>
  <c r="G27" i="1"/>
  <c r="F27" i="1"/>
  <c r="H27" i="1" s="1"/>
  <c r="G26" i="1"/>
  <c r="F26" i="1"/>
  <c r="H26" i="1" s="1"/>
  <c r="G25" i="1"/>
  <c r="F25" i="1"/>
  <c r="H25" i="1" s="1"/>
  <c r="G24" i="1"/>
  <c r="F24" i="1"/>
  <c r="H24" i="1" s="1"/>
  <c r="G20" i="1"/>
  <c r="F20" i="1"/>
  <c r="H20" i="1" s="1"/>
  <c r="G19" i="1"/>
  <c r="F19" i="1"/>
  <c r="H19" i="1" s="1"/>
  <c r="G18" i="1"/>
  <c r="F18" i="1"/>
  <c r="H18" i="1" s="1"/>
  <c r="F11" i="1"/>
  <c r="H11" i="1" s="1"/>
  <c r="G11" i="1"/>
  <c r="F7" i="1"/>
  <c r="H7" i="1" s="1"/>
  <c r="G21" i="1"/>
  <c r="F21" i="1"/>
  <c r="H21" i="1" s="1"/>
  <c r="F8" i="1"/>
  <c r="H8" i="1" s="1"/>
  <c r="F12" i="1"/>
  <c r="H12" i="1" s="1"/>
  <c r="G12" i="1"/>
  <c r="F13" i="1"/>
  <c r="H13" i="1" s="1"/>
  <c r="G13" i="1"/>
  <c r="F14" i="1"/>
  <c r="H14" i="1" s="1"/>
  <c r="G14" i="1"/>
  <c r="F15" i="1"/>
  <c r="H15" i="1" s="1"/>
  <c r="G15" i="1"/>
  <c r="F9" i="1"/>
  <c r="H9" i="1" s="1"/>
  <c r="G9" i="1"/>
  <c r="F6" i="1"/>
  <c r="H6" i="1" s="1"/>
  <c r="G6" i="1"/>
  <c r="G7" i="1"/>
  <c r="G8" i="1"/>
  <c r="G5" i="1"/>
  <c r="F5" i="1"/>
  <c r="H5" i="1" s="1"/>
  <c r="K12" i="1" l="1"/>
  <c r="K18" i="1"/>
  <c r="K13" i="1"/>
  <c r="K5" i="1"/>
  <c r="K8" i="1"/>
  <c r="K21" i="1"/>
  <c r="K29" i="1"/>
  <c r="K19" i="1"/>
  <c r="K20" i="1"/>
  <c r="K7" i="1"/>
  <c r="K14" i="1"/>
  <c r="K6" i="1"/>
  <c r="K9" i="1"/>
  <c r="K11" i="1"/>
  <c r="K15" i="1"/>
  <c r="K17" i="1"/>
  <c r="K28" i="1"/>
  <c r="K27" i="1"/>
  <c r="K26" i="1"/>
  <c r="K25" i="1"/>
  <c r="K24" i="1"/>
  <c r="K23" i="1"/>
</calcChain>
</file>

<file path=xl/sharedStrings.xml><?xml version="1.0" encoding="utf-8"?>
<sst xmlns="http://schemas.openxmlformats.org/spreadsheetml/2006/main" count="25" uniqueCount="25">
  <si>
    <t xml:space="preserve">Lambda/File Limit </t>
  </si>
  <si>
    <t>Avg Runtime (s)</t>
  </si>
  <si>
    <t>Memory (MB)</t>
  </si>
  <si>
    <t>Cost ($)</t>
  </si>
  <si>
    <t>Data Size (GB)</t>
  </si>
  <si>
    <t>Batch Size</t>
  </si>
  <si>
    <t>Partition (MB)</t>
  </si>
  <si>
    <t>Throughput (GB/s)</t>
  </si>
  <si>
    <t>Rivanna or google colab &amp; Local Computer</t>
  </si>
  <si>
    <t>Total Execution Time (s)</t>
  </si>
  <si>
    <t>Different Data Size @ 25 MB Partition</t>
  </si>
  <si>
    <t>Performance Efficiency (GB/s)/$</t>
  </si>
  <si>
    <t>Different Batch Sizes @ 100 MB Partion &amp; 1 File Limit</t>
  </si>
  <si>
    <t>Different Partitions @ 1 MB Data Size</t>
  </si>
  <si>
    <t>Different Data Sizes @ 10 MB Partition</t>
  </si>
  <si>
    <t>Compare Best Result to 64 Batch Size</t>
  </si>
  <si>
    <t>Partition   (MB)</t>
  </si>
  <si>
    <t>Lambda/File   Limit</t>
  </si>
  <si>
    <t>Avg   Runtime (s)</t>
  </si>
  <si>
    <t>Memory   (MB)</t>
  </si>
  <si>
    <t>Data   Size (GB)</t>
  </si>
  <si>
    <t>Cost   ($)</t>
  </si>
  <si>
    <t>Throughput   (MB/s)</t>
  </si>
  <si>
    <t>Batch   Size</t>
  </si>
  <si>
    <t>Performance   Efficiency (GB/s)/$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</si>
</sst>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(GB/s) vs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 (GB/s)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Sheet1!$I$5:$I$9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Sheet1!$H$5:$H$9</c:f>
              <c:numCache>
                <c:formatCode>0.0000</c:formatCode>
                <c:ptCount val="5"/>
                <c:pt idx="0">
                  <c:v>4.3310036552839299E-4</c:v>
                </c:pt>
                <c:pt idx="1">
                  <c:v>4.3383496223900484E-3</c:v>
                </c:pt>
                <c:pt idx="2">
                  <c:v>3.7911065129875425E-3</c:v>
                </c:pt>
                <c:pt idx="3">
                  <c:v>4.7405946601941744E-3</c:v>
                </c:pt>
                <c:pt idx="4">
                  <c:v>4.5762066541705721E-3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E-4D14-8561-4B7F130D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95776"/>
        <c:axId val="327496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Batch Size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Sheet1!$I$5:$I$9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2E-4D14-8561-4B7F130D0748}"/>
                  </c:ext>
                </c:extLst>
              </c15:ser>
            </c15:filteredLineSeries>
          </c:ext>
        </c:extLst>
      </c:lineChart>
      <c:catAx>
        <c:axId val="3274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6256"/>
        <c:crosses val="autoZero"/>
        <c:auto val="1"/>
        <c:lblAlgn val="ctr"/>
        <c:lblOffset val="100"/>
        <c:noMultiLvlLbl val="0"/>
      </c:catAx>
      <c:valAx>
        <c:axId val="3274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(GB/s)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($) vs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 ($)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Sheet1!$I$5:$I$9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Sheet1!$G$5:$G$9</c:f>
              <c:numCache>
                <c:formatCode>0.0000</c:formatCode>
                <c:ptCount val="5"/>
                <c:pt idx="0">
                  <c:v>1.0051180231442754E-2</c:v>
                </c:pt>
                <c:pt idx="1">
                  <c:v>6.1625387391601571E-4</c:v>
                </c:pt>
                <c:pt idx="2">
                  <c:v>8.9672369559609384E-4</c:v>
                </c:pt>
                <c:pt idx="3">
                  <c:v>1.462610823046875E-3</c:v>
                </c:pt>
                <c:pt idx="4">
                  <c:v>1.5694151223437502E-3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4-4F99-A192-BF12EC1A8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95776"/>
        <c:axId val="327496256"/>
        <c:extLst/>
      </c:lineChart>
      <c:catAx>
        <c:axId val="3274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6256"/>
        <c:crosses val="autoZero"/>
        <c:auto val="1"/>
        <c:lblAlgn val="ctr"/>
        <c:lblOffset val="100"/>
        <c:noMultiLvlLbl val="0"/>
      </c:catAx>
      <c:valAx>
        <c:axId val="3274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($)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($) vs Data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56714785651791"/>
          <c:y val="0.16245370370370371"/>
          <c:w val="0.80643285214348204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Sheet1!$M$23:$M$29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Sheet1!$G$23:$G$29</c:f>
              <c:numCache>
                <c:formatCode>0.0000</c:formatCode>
                <c:ptCount val="7"/>
                <c:pt idx="0">
                  <c:v>7.4681751226365525E-3</c:v>
                </c:pt>
                <c:pt idx="1">
                  <c:v>1.3924935690181078E-2</c:v>
                </c:pt>
                <c:pt idx="2">
                  <c:v>3.0640748817824415E-2</c:v>
                </c:pt>
                <c:pt idx="3">
                  <c:v>4.4042881135361908E-2</c:v>
                </c:pt>
                <c:pt idx="4">
                  <c:v>5.842080606791944E-2</c:v>
                </c:pt>
                <c:pt idx="5">
                  <c:v>7.4626117583492135E-2</c:v>
                </c:pt>
                <c:pt idx="6">
                  <c:v>8.8543444621669673E-2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8-4E1A-8FBD-D44B02FF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95776"/>
        <c:axId val="327496256"/>
        <c:extLst/>
      </c:lineChart>
      <c:catAx>
        <c:axId val="3274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6256"/>
        <c:crosses val="autoZero"/>
        <c:auto val="1"/>
        <c:lblAlgn val="ctr"/>
        <c:lblOffset val="100"/>
        <c:noMultiLvlLbl val="0"/>
      </c:catAx>
      <c:valAx>
        <c:axId val="3274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Cost ($)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(GB/s) vs Data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Sheet1!$M$23:$M$29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Sheet1!$H$23:$H$29</c:f>
              <c:numCache>
                <c:formatCode>0.0000</c:formatCode>
                <c:ptCount val="7"/>
                <c:pt idx="0">
                  <c:v>0.16147883858267717</c:v>
                </c:pt>
                <c:pt idx="1">
                  <c:v>0.33395390243947193</c:v>
                </c:pt>
                <c:pt idx="2">
                  <c:v>0.60668950695019708</c:v>
                </c:pt>
                <c:pt idx="3">
                  <c:v>0.94187397083039281</c:v>
                </c:pt>
                <c:pt idx="4">
                  <c:v>1.2718321339215961</c:v>
                </c:pt>
                <c:pt idx="5">
                  <c:v>1.5495720039190692</c:v>
                </c:pt>
                <c:pt idx="6">
                  <c:v>1.87920678313787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D-499E-84D8-F4C7D343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95776"/>
        <c:axId val="327496256"/>
        <c:extLst/>
      </c:lineChart>
      <c:catAx>
        <c:axId val="3274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6256"/>
        <c:crosses val="autoZero"/>
        <c:auto val="1"/>
        <c:lblAlgn val="ctr"/>
        <c:lblOffset val="100"/>
        <c:noMultiLvlLbl val="0"/>
      </c:catAx>
      <c:valAx>
        <c:axId val="3274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(GB/s)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Peformance</a:t>
            </a:r>
            <a:r>
              <a:rPr lang="en-US" baseline="0"/>
              <a:t> Efficiency </a:t>
            </a:r>
            <a:r>
              <a:rPr lang="en-US"/>
              <a:t>vs Data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56714785651791"/>
          <c:y val="0.16245370370370371"/>
          <c:w val="0.80643285214348204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Sheet1!$M$23:$M$29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Sheet1!$K$23:$K$29</c:f>
              <c:numCache>
                <c:formatCode>0.00</c:formatCode>
                <c:ptCount val="7"/>
                <c:pt idx="0">
                  <c:v>21.622261922222968</c:v>
                </c:pt>
                <c:pt idx="1">
                  <c:v>23.982437683712508</c:v>
                </c:pt>
                <c:pt idx="2">
                  <c:v>19.800087476885423</c:v>
                </c:pt>
                <c:pt idx="3">
                  <c:v>21.385385028187105</c:v>
                </c:pt>
                <c:pt idx="4">
                  <c:v>21.770191469850261</c:v>
                </c:pt>
                <c:pt idx="5">
                  <c:v>20.764473003508446</c:v>
                </c:pt>
                <c:pt idx="6">
                  <c:v>21.223556313710009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D-4839-A13C-C794C3A6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95776"/>
        <c:axId val="327496256"/>
        <c:extLst/>
      </c:lineChart>
      <c:catAx>
        <c:axId val="3274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6256"/>
        <c:crosses val="autoZero"/>
        <c:auto val="1"/>
        <c:lblAlgn val="ctr"/>
        <c:lblOffset val="100"/>
        <c:noMultiLvlLbl val="0"/>
      </c:catAx>
      <c:valAx>
        <c:axId val="3274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Efficiency (GB/s)/$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Peformance</a:t>
            </a:r>
            <a:r>
              <a:rPr lang="en-US" baseline="0"/>
              <a:t> Efficiency </a:t>
            </a:r>
            <a:r>
              <a:rPr lang="en-US"/>
              <a:t>vs Data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56714785651791"/>
          <c:y val="0.16245370370370371"/>
          <c:w val="0.80643285214348204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Sheet1!$M$23:$M$29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Sheet1!$K$23:$K$29</c:f>
              <c:numCache>
                <c:formatCode>0.00</c:formatCode>
                <c:ptCount val="7"/>
                <c:pt idx="0">
                  <c:v>21.622261922222968</c:v>
                </c:pt>
                <c:pt idx="1">
                  <c:v>23.982437683712508</c:v>
                </c:pt>
                <c:pt idx="2">
                  <c:v>19.800087476885423</c:v>
                </c:pt>
                <c:pt idx="3">
                  <c:v>21.385385028187105</c:v>
                </c:pt>
                <c:pt idx="4">
                  <c:v>21.770191469850261</c:v>
                </c:pt>
                <c:pt idx="5">
                  <c:v>20.764473003508446</c:v>
                </c:pt>
                <c:pt idx="6">
                  <c:v>21.223556313710009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3-48E5-ADBA-5B8E270C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95776"/>
        <c:axId val="327496256"/>
        <c:extLst/>
      </c:lineChart>
      <c:catAx>
        <c:axId val="3274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6256"/>
        <c:crosses val="autoZero"/>
        <c:auto val="1"/>
        <c:lblAlgn val="ctr"/>
        <c:lblOffset val="100"/>
        <c:noMultiLvlLbl val="0"/>
      </c:catAx>
      <c:valAx>
        <c:axId val="3274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Efficiency (GB/s)/$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33</xdr:row>
      <xdr:rowOff>185737</xdr:rowOff>
    </xdr:from>
    <xdr:to>
      <xdr:col>7</xdr:col>
      <xdr:colOff>133350</xdr:colOff>
      <xdr:row>48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C35CB-1699-7CDD-A4B5-2639B3C75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95250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FF219-CE18-40A9-B069-B61CFC7F9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60FDEC-CA6B-4839-A5AD-19C00F7B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6F6FD-4545-4199-AF36-C3474315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6B876C-66E1-4271-AD9F-7FA73318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23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D8F5-4217-42FF-BC69-A931B0DE3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6"/>
  <sheetViews>
    <sheetView tabSelected="1" topLeftCell="A44" workbookViewId="0">
      <selection activeCell="M65" sqref="M65"/>
    </sheetView>
  </sheetViews>
  <sheetFormatPr defaultRowHeight="15" x14ac:dyDescent="0.25"/>
  <cols>
    <col min="1" max="1" width="4.85546875" customWidth="1"/>
    <col min="2" max="2" width="9.85546875" customWidth="1"/>
    <col min="3" max="3" width="12.5703125" customWidth="1"/>
    <col min="4" max="4" width="12.28515625" customWidth="1"/>
    <col min="5" max="5" width="11.42578125" customWidth="1"/>
    <col min="6" max="7" width="10.28515625" customWidth="1"/>
    <col min="8" max="8" width="14.140625" customWidth="1"/>
    <col min="10" max="10" width="11.28515625" customWidth="1"/>
    <col min="11" max="11" width="16.42578125" customWidth="1"/>
    <col min="12" max="12" width="12" bestFit="1" customWidth="1"/>
  </cols>
  <sheetData>
    <row r="1" spans="2:22" ht="15.75" thickBot="1" x14ac:dyDescent="0.3"/>
    <row r="2" spans="2:22" ht="30" customHeight="1" x14ac:dyDescent="0.25">
      <c r="B2" s="40" t="s">
        <v>6</v>
      </c>
      <c r="C2" s="35" t="s">
        <v>0</v>
      </c>
      <c r="D2" s="35" t="s">
        <v>1</v>
      </c>
      <c r="E2" s="35" t="s">
        <v>2</v>
      </c>
      <c r="F2" s="35" t="s">
        <v>4</v>
      </c>
      <c r="G2" s="35" t="s">
        <v>3</v>
      </c>
      <c r="H2" s="35" t="s">
        <v>7</v>
      </c>
      <c r="I2" s="35" t="s">
        <v>5</v>
      </c>
      <c r="J2" s="35" t="s">
        <v>9</v>
      </c>
      <c r="K2" s="37" t="s">
        <v>11</v>
      </c>
      <c r="L2" s="4"/>
      <c r="M2" s="4"/>
      <c r="N2" s="4"/>
      <c r="O2" s="4"/>
      <c r="P2" s="4"/>
      <c r="Q2" s="4"/>
      <c r="R2" s="4"/>
      <c r="S2" s="4"/>
    </row>
    <row r="3" spans="2:22" ht="15.75" thickBot="1" x14ac:dyDescent="0.3">
      <c r="B3" s="39"/>
      <c r="C3" s="36"/>
      <c r="D3" s="36"/>
      <c r="E3" s="36"/>
      <c r="F3" s="36"/>
      <c r="G3" s="36"/>
      <c r="H3" s="36"/>
      <c r="I3" s="36"/>
      <c r="J3" s="36"/>
      <c r="K3" s="38"/>
      <c r="L3" s="4"/>
      <c r="M3" s="4"/>
      <c r="N3" s="4"/>
      <c r="O3" s="4"/>
      <c r="P3" s="4"/>
      <c r="Q3" s="4"/>
      <c r="R3" s="4"/>
      <c r="S3" s="4"/>
    </row>
    <row r="4" spans="2:22" ht="15.75" thickBot="1" x14ac:dyDescent="0.3">
      <c r="B4" s="39" t="s">
        <v>12</v>
      </c>
      <c r="C4" s="36"/>
      <c r="D4" s="36"/>
      <c r="E4" s="36"/>
      <c r="F4" s="36"/>
      <c r="G4" s="36"/>
      <c r="H4" s="36"/>
      <c r="I4" s="36"/>
      <c r="J4" s="36"/>
      <c r="K4" s="38"/>
      <c r="M4" s="4"/>
      <c r="N4" s="4"/>
      <c r="O4" s="4"/>
      <c r="P4" s="4"/>
      <c r="Q4" s="4"/>
      <c r="R4" s="4"/>
      <c r="S4" s="4"/>
    </row>
    <row r="5" spans="2:22" x14ac:dyDescent="0.25">
      <c r="B5" s="7">
        <v>100</v>
      </c>
      <c r="C5" s="8">
        <v>1</v>
      </c>
      <c r="D5" s="9">
        <v>225.48179999999999</v>
      </c>
      <c r="E5" s="8">
        <v>2738.23</v>
      </c>
      <c r="F5" s="9">
        <f>(B5*C5)/1024</f>
        <v>9.765625E-2</v>
      </c>
      <c r="G5" s="10">
        <f>(C5*D5*E5*0.00001667)/1024</f>
        <v>1.0051180231442754E-2</v>
      </c>
      <c r="H5" s="10">
        <f>F5/D5</f>
        <v>4.3310036552839299E-4</v>
      </c>
      <c r="I5" s="8">
        <v>32</v>
      </c>
      <c r="J5" s="11">
        <v>163.20699999999999</v>
      </c>
      <c r="K5" s="12">
        <f>H5/G5</f>
        <v>4.3089503476769854E-2</v>
      </c>
      <c r="M5" s="3"/>
      <c r="N5" s="1"/>
      <c r="O5" s="1"/>
      <c r="P5" s="2"/>
      <c r="Q5" s="3"/>
      <c r="R5" s="3"/>
      <c r="S5" s="1"/>
    </row>
    <row r="6" spans="2:22" x14ac:dyDescent="0.25">
      <c r="B6" s="13">
        <v>100</v>
      </c>
      <c r="C6" s="14">
        <v>1</v>
      </c>
      <c r="D6" s="15">
        <v>22.51</v>
      </c>
      <c r="E6" s="14">
        <v>1681.7</v>
      </c>
      <c r="F6" s="15">
        <f t="shared" ref="F6:F9" si="0">(B6*C6)/1024</f>
        <v>9.765625E-2</v>
      </c>
      <c r="G6" s="16">
        <f t="shared" ref="G6:G9" si="1">(C6*D6*E6*0.00001667)/1024</f>
        <v>6.1625387391601571E-4</v>
      </c>
      <c r="H6" s="16">
        <f t="shared" ref="H6:H9" si="2">F6/D6</f>
        <v>4.3383496223900484E-3</v>
      </c>
      <c r="I6" s="14">
        <v>64</v>
      </c>
      <c r="J6" s="17">
        <v>65.906999999999996</v>
      </c>
      <c r="K6" s="18">
        <f t="shared" ref="K6:K29" si="3">H6/G6</f>
        <v>7.039873996769856</v>
      </c>
      <c r="M6" s="3"/>
      <c r="N6" s="1"/>
      <c r="O6" s="1"/>
      <c r="P6" s="2"/>
      <c r="Q6" s="3"/>
      <c r="R6" s="3"/>
      <c r="S6" s="1"/>
    </row>
    <row r="7" spans="2:22" x14ac:dyDescent="0.25">
      <c r="B7" s="13">
        <v>100</v>
      </c>
      <c r="C7" s="14">
        <v>1</v>
      </c>
      <c r="D7" s="15">
        <v>25.7593</v>
      </c>
      <c r="E7" s="14">
        <v>2138.4</v>
      </c>
      <c r="F7" s="15">
        <f>(B7*C7)/1024</f>
        <v>9.765625E-2</v>
      </c>
      <c r="G7" s="16">
        <f t="shared" si="1"/>
        <v>8.9672369559609384E-4</v>
      </c>
      <c r="H7" s="16">
        <f t="shared" si="2"/>
        <v>3.7911065129875425E-3</v>
      </c>
      <c r="I7" s="14">
        <v>128</v>
      </c>
      <c r="J7" s="17">
        <v>45.683999999999997</v>
      </c>
      <c r="K7" s="18">
        <f t="shared" si="3"/>
        <v>4.2277309405406287</v>
      </c>
      <c r="M7" s="3"/>
      <c r="N7" s="1"/>
      <c r="O7" s="1"/>
      <c r="P7" s="2"/>
      <c r="Q7" s="3"/>
      <c r="R7" s="3"/>
      <c r="S7" s="1"/>
    </row>
    <row r="8" spans="2:22" x14ac:dyDescent="0.25">
      <c r="B8" s="13">
        <v>100</v>
      </c>
      <c r="C8" s="14">
        <v>1</v>
      </c>
      <c r="D8" s="15">
        <v>20.6</v>
      </c>
      <c r="E8" s="14">
        <v>4361.3999999999996</v>
      </c>
      <c r="F8" s="15">
        <f>(B8*C8)/1024</f>
        <v>9.765625E-2</v>
      </c>
      <c r="G8" s="16">
        <f t="shared" si="1"/>
        <v>1.462610823046875E-3</v>
      </c>
      <c r="H8" s="16">
        <f>F8/D8</f>
        <v>4.7405946601941744E-3</v>
      </c>
      <c r="I8" s="14">
        <v>256</v>
      </c>
      <c r="J8" s="17">
        <v>29.323</v>
      </c>
      <c r="K8" s="18">
        <f t="shared" si="3"/>
        <v>3.2411866406941279</v>
      </c>
      <c r="M8" s="3"/>
      <c r="N8" s="1"/>
      <c r="O8" s="1"/>
      <c r="P8" s="2"/>
      <c r="Q8" s="3"/>
      <c r="R8" s="3"/>
      <c r="S8" s="1"/>
    </row>
    <row r="9" spans="2:22" ht="15.75" thickBot="1" x14ac:dyDescent="0.3">
      <c r="B9" s="19">
        <v>100</v>
      </c>
      <c r="C9" s="20">
        <v>1</v>
      </c>
      <c r="D9" s="21">
        <v>21.34</v>
      </c>
      <c r="E9" s="20">
        <v>4517.6000000000004</v>
      </c>
      <c r="F9" s="21">
        <f t="shared" si="0"/>
        <v>9.765625E-2</v>
      </c>
      <c r="G9" s="22">
        <f t="shared" si="1"/>
        <v>1.5694151223437502E-3</v>
      </c>
      <c r="H9" s="22">
        <f t="shared" si="2"/>
        <v>4.5762066541705721E-3</v>
      </c>
      <c r="I9" s="20">
        <v>512</v>
      </c>
      <c r="J9" s="23">
        <v>37.470999999999997</v>
      </c>
      <c r="K9" s="24">
        <f t="shared" si="3"/>
        <v>2.9158675668528713</v>
      </c>
      <c r="M9" s="3"/>
      <c r="N9" s="1"/>
      <c r="O9" s="1"/>
      <c r="P9" s="2"/>
      <c r="Q9" s="3"/>
      <c r="R9" s="3"/>
      <c r="S9" s="1"/>
    </row>
    <row r="10" spans="2:22" ht="15" customHeight="1" thickBot="1" x14ac:dyDescent="0.3">
      <c r="B10" s="32" t="s">
        <v>13</v>
      </c>
      <c r="C10" s="33"/>
      <c r="D10" s="33"/>
      <c r="E10" s="33"/>
      <c r="F10" s="33"/>
      <c r="G10" s="33"/>
      <c r="H10" s="33"/>
      <c r="I10" s="33"/>
      <c r="J10" s="33"/>
      <c r="K10" s="34"/>
      <c r="L10" s="31"/>
      <c r="M10" s="31"/>
      <c r="N10" s="31"/>
      <c r="O10" s="31"/>
      <c r="P10" s="31"/>
      <c r="Q10" s="31"/>
      <c r="R10" s="31"/>
      <c r="S10" s="31"/>
    </row>
    <row r="11" spans="2:22" x14ac:dyDescent="0.25">
      <c r="B11" s="7">
        <v>10</v>
      </c>
      <c r="C11" s="8">
        <v>105</v>
      </c>
      <c r="D11" s="9">
        <v>3.3289</v>
      </c>
      <c r="E11" s="8">
        <v>1186.8</v>
      </c>
      <c r="F11" s="9">
        <f t="shared" ref="F11" si="4">(B11*C11)/1024</f>
        <v>1.025390625</v>
      </c>
      <c r="G11" s="10">
        <f t="shared" ref="G11" si="5">(C11*D11*E11*0.00001667)/1024</f>
        <v>6.7531007504707027E-3</v>
      </c>
      <c r="H11" s="10">
        <f t="shared" ref="H11" si="6">F11/D11</f>
        <v>0.30802686322809336</v>
      </c>
      <c r="I11" s="8">
        <v>256</v>
      </c>
      <c r="J11" s="11">
        <v>28.367000000000001</v>
      </c>
      <c r="K11" s="12">
        <f t="shared" si="3"/>
        <v>45.612656261143947</v>
      </c>
      <c r="L11" s="6"/>
      <c r="M11" s="1"/>
      <c r="N11" s="1"/>
      <c r="O11" s="1"/>
      <c r="P11" s="2"/>
      <c r="Q11" s="3"/>
      <c r="R11" s="3"/>
      <c r="S11" s="1"/>
    </row>
    <row r="12" spans="2:22" x14ac:dyDescent="0.25">
      <c r="B12" s="13">
        <v>25</v>
      </c>
      <c r="C12" s="14">
        <v>42</v>
      </c>
      <c r="D12" s="15">
        <v>6.35</v>
      </c>
      <c r="E12" s="15">
        <v>1720.1084699999999</v>
      </c>
      <c r="F12" s="15">
        <f t="shared" ref="F12:F15" si="7">(B12*C12)/1024</f>
        <v>1.025390625</v>
      </c>
      <c r="G12" s="16">
        <f t="shared" ref="G12:G15" si="8">(C12*D12*E12*0.00001667)/1024</f>
        <v>7.4681751226365525E-3</v>
      </c>
      <c r="H12" s="16">
        <f t="shared" ref="H12:H15" si="9">F12/D12</f>
        <v>0.16147883858267717</v>
      </c>
      <c r="I12" s="14">
        <v>256</v>
      </c>
      <c r="J12" s="17">
        <v>25.763999999999999</v>
      </c>
      <c r="K12" s="18">
        <f t="shared" si="3"/>
        <v>21.622261922222968</v>
      </c>
      <c r="L12" s="6"/>
      <c r="M12" s="1"/>
      <c r="N12" s="1"/>
      <c r="O12" s="1"/>
      <c r="P12" s="2"/>
      <c r="Q12" s="3"/>
      <c r="R12" s="3"/>
      <c r="S12" s="1"/>
    </row>
    <row r="13" spans="2:22" x14ac:dyDescent="0.25">
      <c r="B13" s="13">
        <v>50</v>
      </c>
      <c r="C13" s="14">
        <v>21</v>
      </c>
      <c r="D13" s="15">
        <v>10.92</v>
      </c>
      <c r="E13" s="14">
        <v>2570</v>
      </c>
      <c r="F13" s="15">
        <f t="shared" si="7"/>
        <v>1.025390625</v>
      </c>
      <c r="G13" s="16">
        <f t="shared" si="8"/>
        <v>9.5942426835937504E-3</v>
      </c>
      <c r="H13" s="16">
        <f t="shared" si="9"/>
        <v>9.3900240384615391E-2</v>
      </c>
      <c r="I13" s="14">
        <v>256</v>
      </c>
      <c r="J13" s="17">
        <v>26.669</v>
      </c>
      <c r="K13" s="18">
        <f t="shared" si="3"/>
        <v>9.7871445909103105</v>
      </c>
      <c r="L13" s="6"/>
      <c r="M13" s="1"/>
      <c r="N13" s="1"/>
      <c r="O13" s="1"/>
      <c r="P13" s="2"/>
      <c r="Q13" s="3"/>
      <c r="R13" s="3"/>
      <c r="S13" s="1"/>
    </row>
    <row r="14" spans="2:22" x14ac:dyDescent="0.25">
      <c r="B14" s="13">
        <v>75</v>
      </c>
      <c r="C14" s="14">
        <v>14</v>
      </c>
      <c r="D14" s="15">
        <v>17.05</v>
      </c>
      <c r="E14" s="14">
        <v>3473</v>
      </c>
      <c r="F14" s="15">
        <f t="shared" si="7"/>
        <v>1.025390625</v>
      </c>
      <c r="G14" s="16">
        <f t="shared" si="8"/>
        <v>1.3495620133789065E-2</v>
      </c>
      <c r="H14" s="16">
        <f t="shared" si="9"/>
        <v>6.014021260997067E-2</v>
      </c>
      <c r="I14" s="14">
        <v>256</v>
      </c>
      <c r="J14" s="17">
        <v>33.338000000000001</v>
      </c>
      <c r="K14" s="18">
        <f t="shared" si="3"/>
        <v>4.4562763336378488</v>
      </c>
      <c r="L14" s="6"/>
      <c r="M14" s="1"/>
      <c r="N14" s="1"/>
      <c r="O14" s="1"/>
      <c r="P14" s="2"/>
      <c r="Q14" s="3"/>
      <c r="R14" s="3"/>
      <c r="S14" s="1"/>
    </row>
    <row r="15" spans="2:22" ht="15.75" thickBot="1" x14ac:dyDescent="0.3">
      <c r="B15" s="19">
        <v>100</v>
      </c>
      <c r="C15" s="20">
        <v>11</v>
      </c>
      <c r="D15" s="21">
        <v>24.07</v>
      </c>
      <c r="E15" s="20">
        <v>4314</v>
      </c>
      <c r="F15" s="21">
        <f t="shared" si="7"/>
        <v>1.07421875</v>
      </c>
      <c r="G15" s="22">
        <f t="shared" si="8"/>
        <v>1.859450233652344E-2</v>
      </c>
      <c r="H15" s="22">
        <f t="shared" si="9"/>
        <v>4.4628946821769835E-2</v>
      </c>
      <c r="I15" s="20">
        <v>256</v>
      </c>
      <c r="J15" s="23">
        <v>39.747</v>
      </c>
      <c r="K15" s="24">
        <f t="shared" si="3"/>
        <v>2.4001151530745393</v>
      </c>
      <c r="L15" s="6"/>
      <c r="M15" s="1"/>
      <c r="N15" s="1"/>
      <c r="O15" s="1"/>
      <c r="P15" s="2"/>
      <c r="Q15" s="3"/>
      <c r="R15" s="3"/>
      <c r="S15" s="1"/>
    </row>
    <row r="16" spans="2:22" ht="15" customHeight="1" thickBot="1" x14ac:dyDescent="0.3">
      <c r="B16" s="32" t="s">
        <v>14</v>
      </c>
      <c r="C16" s="33"/>
      <c r="D16" s="33"/>
      <c r="E16" s="33"/>
      <c r="F16" s="33"/>
      <c r="G16" s="33"/>
      <c r="H16" s="33"/>
      <c r="I16" s="33"/>
      <c r="J16" s="33"/>
      <c r="K16" s="34"/>
      <c r="L16" s="31"/>
      <c r="M16" s="31"/>
      <c r="N16" s="31"/>
      <c r="O16" s="31"/>
      <c r="P16" s="31"/>
      <c r="Q16" s="31"/>
      <c r="R16" s="31"/>
      <c r="S16" s="31"/>
      <c r="V16" t="s">
        <v>8</v>
      </c>
    </row>
    <row r="17" spans="2:19" x14ac:dyDescent="0.25">
      <c r="B17" s="7">
        <v>10</v>
      </c>
      <c r="C17" s="8">
        <v>105</v>
      </c>
      <c r="D17" s="9">
        <v>3.3289</v>
      </c>
      <c r="E17" s="8">
        <v>1186.8</v>
      </c>
      <c r="F17" s="9">
        <f t="shared" ref="F17" si="10">(B17*C17)/1024</f>
        <v>1.025390625</v>
      </c>
      <c r="G17" s="10">
        <f t="shared" ref="G17" si="11">(C17*D17*E17*0.00001667)/1024</f>
        <v>6.7531007504707027E-3</v>
      </c>
      <c r="H17" s="10">
        <f t="shared" ref="H17" si="12">F17/D17</f>
        <v>0.30802686322809336</v>
      </c>
      <c r="I17" s="8">
        <v>256</v>
      </c>
      <c r="J17" s="11">
        <v>28.367000000000001</v>
      </c>
      <c r="K17" s="12">
        <f t="shared" si="3"/>
        <v>45.612656261143947</v>
      </c>
      <c r="L17" s="6"/>
      <c r="M17" s="5"/>
      <c r="N17" s="5"/>
      <c r="O17" s="5"/>
      <c r="P17" s="5"/>
      <c r="Q17" s="5"/>
      <c r="R17" s="5"/>
      <c r="S17" s="5"/>
    </row>
    <row r="18" spans="2:19" x14ac:dyDescent="0.25">
      <c r="B18" s="13">
        <v>10</v>
      </c>
      <c r="C18" s="14">
        <v>204</v>
      </c>
      <c r="D18" s="15">
        <v>3.0929579999999999</v>
      </c>
      <c r="E18" s="14">
        <v>1190.26</v>
      </c>
      <c r="F18" s="15">
        <f t="shared" ref="F18:F20" si="13">(B18*C18)/1024</f>
        <v>1.9921875</v>
      </c>
      <c r="G18" s="16">
        <f t="shared" ref="G18:G20" si="14">(C18*D18*E18*0.00001667)/1024</f>
        <v>1.222592344855525E-2</v>
      </c>
      <c r="H18" s="16">
        <f t="shared" ref="H18:H20" si="15">F18/D18</f>
        <v>0.64410428463626079</v>
      </c>
      <c r="I18" s="14">
        <v>256</v>
      </c>
      <c r="J18" s="17">
        <v>32.069000000000003</v>
      </c>
      <c r="K18" s="18">
        <f t="shared" si="3"/>
        <v>52.68348745569606</v>
      </c>
      <c r="L18" s="6"/>
      <c r="M18" s="1"/>
      <c r="N18" s="1"/>
      <c r="O18" s="1"/>
      <c r="P18" s="2"/>
      <c r="Q18" s="3"/>
      <c r="R18" s="3"/>
      <c r="S18" s="1"/>
    </row>
    <row r="19" spans="2:19" x14ac:dyDescent="0.25">
      <c r="B19" s="13">
        <v>10</v>
      </c>
      <c r="C19" s="14">
        <v>408</v>
      </c>
      <c r="D19" s="15">
        <v>2.7512313000000002</v>
      </c>
      <c r="E19" s="14">
        <v>1180.9179999999999</v>
      </c>
      <c r="F19" s="15">
        <f t="shared" si="13"/>
        <v>3.984375</v>
      </c>
      <c r="G19" s="16">
        <f t="shared" si="14"/>
        <v>2.1579563328432239E-2</v>
      </c>
      <c r="H19" s="16">
        <f t="shared" si="15"/>
        <v>1.4482152045885781</v>
      </c>
      <c r="I19" s="14">
        <v>256</v>
      </c>
      <c r="J19" s="17">
        <v>41.820999999999998</v>
      </c>
      <c r="K19" s="18">
        <f t="shared" si="3"/>
        <v>67.110496285180915</v>
      </c>
      <c r="L19" s="6"/>
      <c r="M19" s="1"/>
      <c r="N19" s="1"/>
      <c r="O19" s="1"/>
      <c r="P19" s="2"/>
      <c r="Q19" s="3"/>
      <c r="R19" s="3"/>
      <c r="S19" s="1"/>
    </row>
    <row r="20" spans="2:19" x14ac:dyDescent="0.25">
      <c r="B20" s="13">
        <v>10</v>
      </c>
      <c r="C20" s="14">
        <v>612</v>
      </c>
      <c r="D20" s="15">
        <v>2.7993679999999999</v>
      </c>
      <c r="E20" s="14">
        <v>1186.8399999999999</v>
      </c>
      <c r="F20" s="15">
        <f t="shared" si="13"/>
        <v>5.9765625</v>
      </c>
      <c r="G20" s="16">
        <f t="shared" si="14"/>
        <v>3.3100856693881756E-2</v>
      </c>
      <c r="H20" s="16">
        <f t="shared" si="15"/>
        <v>2.1349685000328646</v>
      </c>
      <c r="I20" s="14">
        <v>256</v>
      </c>
      <c r="J20" s="17">
        <v>74.385999999999996</v>
      </c>
      <c r="K20" s="18">
        <f t="shared" si="3"/>
        <v>64.498889553740298</v>
      </c>
      <c r="L20" s="6"/>
      <c r="M20" s="1"/>
      <c r="N20" s="1"/>
      <c r="O20" s="1"/>
      <c r="P20" s="2"/>
      <c r="Q20" s="3"/>
      <c r="R20" s="3"/>
      <c r="S20" s="1"/>
    </row>
    <row r="21" spans="2:19" ht="15.75" thickBot="1" x14ac:dyDescent="0.3">
      <c r="B21" s="19">
        <v>10</v>
      </c>
      <c r="C21" s="20">
        <v>816</v>
      </c>
      <c r="D21" s="21">
        <v>3.6012940000000002</v>
      </c>
      <c r="E21" s="21">
        <v>1187.7935190000001</v>
      </c>
      <c r="F21" s="21">
        <f t="shared" ref="F21" si="16">(B21*C21)/1024</f>
        <v>7.96875</v>
      </c>
      <c r="G21" s="22">
        <f t="shared" ref="G21" si="17">(C21*D21*E21*0.00001667)/1024</f>
        <v>5.6823153330562426E-2</v>
      </c>
      <c r="H21" s="22">
        <f t="shared" ref="H21" si="18">F21/D21</f>
        <v>2.2127463072995428</v>
      </c>
      <c r="I21" s="20">
        <v>256</v>
      </c>
      <c r="J21" s="23">
        <v>95.18</v>
      </c>
      <c r="K21" s="24">
        <f t="shared" si="3"/>
        <v>38.940927731115785</v>
      </c>
      <c r="L21" s="6"/>
      <c r="M21" s="1"/>
      <c r="N21" s="1"/>
      <c r="O21" s="1"/>
      <c r="P21" s="2"/>
      <c r="Q21" s="3"/>
      <c r="R21" s="3"/>
      <c r="S21" s="1"/>
    </row>
    <row r="22" spans="2:19" ht="15" customHeight="1" thickBot="1" x14ac:dyDescent="0.3">
      <c r="B22" s="32" t="s">
        <v>10</v>
      </c>
      <c r="C22" s="33"/>
      <c r="D22" s="33"/>
      <c r="E22" s="33"/>
      <c r="F22" s="33"/>
      <c r="G22" s="33"/>
      <c r="H22" s="33"/>
      <c r="I22" s="33"/>
      <c r="J22" s="33"/>
      <c r="K22" s="34"/>
      <c r="L22" s="31"/>
      <c r="M22" s="31"/>
      <c r="N22" s="31"/>
      <c r="O22" s="31"/>
      <c r="P22" s="31"/>
      <c r="Q22" s="31"/>
      <c r="R22" s="31"/>
      <c r="S22" s="31"/>
    </row>
    <row r="23" spans="2:19" x14ac:dyDescent="0.25">
      <c r="B23" s="7">
        <v>25</v>
      </c>
      <c r="C23" s="8">
        <v>42</v>
      </c>
      <c r="D23" s="9">
        <v>6.35</v>
      </c>
      <c r="E23" s="9">
        <v>1720.1084699999999</v>
      </c>
      <c r="F23" s="9">
        <f t="shared" ref="F23" si="19">(B23*C23)/1024</f>
        <v>1.025390625</v>
      </c>
      <c r="G23" s="10">
        <f t="shared" ref="G23" si="20">(C23*D23*E23*0.00001667)/1024</f>
        <v>7.4681751226365525E-3</v>
      </c>
      <c r="H23" s="10">
        <f t="shared" ref="H23" si="21">F23/D23</f>
        <v>0.16147883858267717</v>
      </c>
      <c r="I23" s="8">
        <v>256</v>
      </c>
      <c r="J23" s="11">
        <v>25.763999999999999</v>
      </c>
      <c r="K23" s="12">
        <f t="shared" ref="K23" si="22">H23/G23</f>
        <v>21.622261922222968</v>
      </c>
      <c r="L23" s="6"/>
      <c r="M23" s="5">
        <v>1</v>
      </c>
      <c r="N23" s="5"/>
      <c r="O23" s="5"/>
      <c r="P23" s="5"/>
      <c r="Q23" s="5"/>
      <c r="R23" s="5"/>
      <c r="S23" s="5"/>
    </row>
    <row r="24" spans="2:19" x14ac:dyDescent="0.25">
      <c r="B24" s="13">
        <v>25</v>
      </c>
      <c r="C24" s="14">
        <v>82</v>
      </c>
      <c r="D24" s="15">
        <v>5.9946989999999998</v>
      </c>
      <c r="E24" s="15">
        <v>1740.1084699999999</v>
      </c>
      <c r="F24" s="15">
        <f t="shared" ref="F24:F27" si="23">(B24*C24)/1024</f>
        <v>2.001953125</v>
      </c>
      <c r="G24" s="16">
        <f t="shared" ref="G24:G27" si="24">(C24*D24*E24*0.00001667)/1024</f>
        <v>1.3924935690181078E-2</v>
      </c>
      <c r="H24" s="16">
        <f t="shared" ref="H24:H27" si="25">F24/D24</f>
        <v>0.33395390243947193</v>
      </c>
      <c r="I24" s="14">
        <v>256</v>
      </c>
      <c r="J24" s="17">
        <v>23.77</v>
      </c>
      <c r="K24" s="18">
        <f t="shared" si="3"/>
        <v>23.982437683712508</v>
      </c>
      <c r="L24" s="6"/>
      <c r="M24" s="1">
        <v>2</v>
      </c>
      <c r="N24" s="1"/>
      <c r="O24" s="1"/>
      <c r="P24" s="2"/>
      <c r="Q24" s="3"/>
      <c r="R24" s="3"/>
      <c r="S24" s="1"/>
    </row>
    <row r="25" spans="2:19" x14ac:dyDescent="0.25">
      <c r="B25" s="13">
        <v>25</v>
      </c>
      <c r="C25" s="14">
        <v>164</v>
      </c>
      <c r="D25" s="15">
        <v>6.5995970000000002</v>
      </c>
      <c r="E25" s="15">
        <v>1739.0115519999999</v>
      </c>
      <c r="F25" s="15">
        <f t="shared" si="23"/>
        <v>4.00390625</v>
      </c>
      <c r="G25" s="16">
        <f t="shared" si="24"/>
        <v>3.0640748817824415E-2</v>
      </c>
      <c r="H25" s="16">
        <f t="shared" si="25"/>
        <v>0.60668950695019708</v>
      </c>
      <c r="I25" s="14">
        <v>256</v>
      </c>
      <c r="J25" s="17">
        <v>33.505000000000003</v>
      </c>
      <c r="K25" s="18">
        <f t="shared" si="3"/>
        <v>19.800087476885423</v>
      </c>
      <c r="L25" s="6"/>
      <c r="M25" s="1">
        <v>4</v>
      </c>
      <c r="N25" s="1"/>
      <c r="O25" s="1"/>
      <c r="P25" s="2"/>
      <c r="Q25" s="3"/>
      <c r="R25" s="3"/>
      <c r="S25" s="1"/>
    </row>
    <row r="26" spans="2:19" x14ac:dyDescent="0.25">
      <c r="B26" s="13">
        <v>25</v>
      </c>
      <c r="C26" s="14">
        <v>246</v>
      </c>
      <c r="D26" s="15">
        <v>6.3765000000000001</v>
      </c>
      <c r="E26" s="15">
        <v>1724.735915</v>
      </c>
      <c r="F26" s="15">
        <f t="shared" si="23"/>
        <v>6.005859375</v>
      </c>
      <c r="G26" s="16">
        <f t="shared" si="24"/>
        <v>4.4042881135361908E-2</v>
      </c>
      <c r="H26" s="16">
        <f t="shared" si="25"/>
        <v>0.94187397083039281</v>
      </c>
      <c r="I26" s="14">
        <v>256</v>
      </c>
      <c r="J26" s="17">
        <v>34.726999999999997</v>
      </c>
      <c r="K26" s="18">
        <f t="shared" si="3"/>
        <v>21.385385028187105</v>
      </c>
      <c r="L26" s="6"/>
      <c r="M26" s="1">
        <v>6</v>
      </c>
      <c r="N26" s="1"/>
      <c r="O26" s="1"/>
      <c r="P26" s="2"/>
      <c r="Q26" s="3"/>
      <c r="R26" s="3"/>
      <c r="S26" s="1"/>
    </row>
    <row r="27" spans="2:19" x14ac:dyDescent="0.25">
      <c r="B27" s="13">
        <v>25</v>
      </c>
      <c r="C27" s="14">
        <v>328</v>
      </c>
      <c r="D27" s="15">
        <v>6.2962809999999996</v>
      </c>
      <c r="E27" s="15">
        <v>1737.6966179999999</v>
      </c>
      <c r="F27" s="15">
        <f t="shared" si="23"/>
        <v>8.0078125</v>
      </c>
      <c r="G27" s="16">
        <f t="shared" si="24"/>
        <v>5.842080606791944E-2</v>
      </c>
      <c r="H27" s="16">
        <f t="shared" si="25"/>
        <v>1.2718321339215961</v>
      </c>
      <c r="I27" s="14">
        <v>256</v>
      </c>
      <c r="J27" s="17">
        <v>48.167999999999999</v>
      </c>
      <c r="K27" s="18">
        <f t="shared" si="3"/>
        <v>21.770191469850261</v>
      </c>
      <c r="L27" s="6"/>
      <c r="M27" s="1">
        <v>8</v>
      </c>
      <c r="N27" s="1"/>
      <c r="O27" s="1"/>
      <c r="P27" s="2"/>
      <c r="Q27" s="3"/>
      <c r="R27" s="3"/>
      <c r="S27" s="1"/>
    </row>
    <row r="28" spans="2:19" x14ac:dyDescent="0.25">
      <c r="B28" s="13">
        <v>25</v>
      </c>
      <c r="C28" s="14">
        <v>410</v>
      </c>
      <c r="D28" s="15">
        <v>6.4596970000000002</v>
      </c>
      <c r="E28" s="15">
        <v>1730.8490770000001</v>
      </c>
      <c r="F28" s="15">
        <f t="shared" ref="F28:F29" si="26">(B28*C28)/1024</f>
        <v>10.009765625</v>
      </c>
      <c r="G28" s="16">
        <f t="shared" ref="G28:G29" si="27">(C28*D28*E28*0.00001667)/1024</f>
        <v>7.4626117583492135E-2</v>
      </c>
      <c r="H28" s="16">
        <f t="shared" ref="H28:H29" si="28">F28/D28</f>
        <v>1.5495720039190692</v>
      </c>
      <c r="I28" s="14">
        <v>256</v>
      </c>
      <c r="J28" s="17">
        <v>53.594000000000001</v>
      </c>
      <c r="K28" s="18">
        <f t="shared" si="3"/>
        <v>20.764473003508446</v>
      </c>
      <c r="L28" s="6"/>
      <c r="M28" s="1">
        <v>10</v>
      </c>
      <c r="N28" s="1"/>
      <c r="O28" s="1"/>
      <c r="P28" s="2"/>
      <c r="Q28" s="3"/>
      <c r="R28" s="3"/>
      <c r="S28" s="1"/>
    </row>
    <row r="29" spans="2:19" ht="15.75" thickBot="1" x14ac:dyDescent="0.3">
      <c r="B29" s="25">
        <v>25</v>
      </c>
      <c r="C29" s="26">
        <v>492</v>
      </c>
      <c r="D29" s="27">
        <v>6.3919090000000001</v>
      </c>
      <c r="E29" s="27">
        <v>1729.5179909999999</v>
      </c>
      <c r="F29" s="27">
        <f t="shared" si="26"/>
        <v>12.01171875</v>
      </c>
      <c r="G29" s="28">
        <f t="shared" si="27"/>
        <v>8.8543444621669673E-2</v>
      </c>
      <c r="H29" s="28">
        <f t="shared" si="28"/>
        <v>1.87920678313787</v>
      </c>
      <c r="I29" s="26">
        <v>256</v>
      </c>
      <c r="J29" s="29">
        <v>64.391999999999996</v>
      </c>
      <c r="K29" s="30">
        <f t="shared" si="3"/>
        <v>21.223556313710009</v>
      </c>
      <c r="L29" s="6"/>
      <c r="M29" s="1">
        <v>12</v>
      </c>
      <c r="N29" s="1"/>
      <c r="O29" s="1"/>
      <c r="P29" s="2"/>
      <c r="Q29" s="3"/>
      <c r="R29" s="3"/>
      <c r="S29" s="1"/>
    </row>
    <row r="30" spans="2:19" ht="15.75" thickBot="1" x14ac:dyDescent="0.3">
      <c r="B30" s="32" t="s">
        <v>15</v>
      </c>
      <c r="C30" s="33"/>
      <c r="D30" s="33"/>
      <c r="E30" s="33"/>
      <c r="F30" s="33"/>
      <c r="G30" s="33"/>
      <c r="H30" s="33"/>
      <c r="I30" s="33"/>
      <c r="J30" s="33"/>
      <c r="K30" s="34"/>
      <c r="L30" s="6"/>
      <c r="M30" s="1"/>
      <c r="N30" s="1"/>
      <c r="O30" s="1"/>
      <c r="P30" s="2"/>
      <c r="Q30" s="3"/>
      <c r="R30" s="3"/>
      <c r="S30" s="1"/>
    </row>
    <row r="31" spans="2:19" x14ac:dyDescent="0.25">
      <c r="B31" s="41">
        <v>10</v>
      </c>
      <c r="C31" s="42">
        <v>408</v>
      </c>
      <c r="D31" s="43">
        <v>4.244186</v>
      </c>
      <c r="E31" s="42">
        <v>743.79</v>
      </c>
      <c r="F31" s="43">
        <f t="shared" ref="F31:F32" si="29">(B31*C31)/1024</f>
        <v>3.984375</v>
      </c>
      <c r="G31" s="44">
        <f t="shared" ref="G31:G32" si="30">(C31*D31*E31*0.00001667)/1024</f>
        <v>2.0967205408803435E-2</v>
      </c>
      <c r="H31" s="44">
        <f t="shared" ref="H31:H32" si="31">F31/D31</f>
        <v>0.93878425686338907</v>
      </c>
      <c r="I31" s="42">
        <v>64</v>
      </c>
      <c r="J31" s="45">
        <v>53.005000000000003</v>
      </c>
      <c r="K31" s="46">
        <f t="shared" ref="K31:K32" si="32">H31/G31</f>
        <v>44.77393331918352</v>
      </c>
      <c r="L31" s="6"/>
      <c r="M31" s="1"/>
      <c r="N31" s="1"/>
      <c r="O31" s="1"/>
      <c r="P31" s="2"/>
      <c r="Q31" s="3"/>
      <c r="R31" s="3"/>
      <c r="S31" s="1"/>
    </row>
    <row r="32" spans="2:19" ht="15.75" thickBot="1" x14ac:dyDescent="0.3">
      <c r="B32" s="25">
        <v>10</v>
      </c>
      <c r="C32" s="26">
        <v>408</v>
      </c>
      <c r="D32" s="27">
        <v>2.7512313000000002</v>
      </c>
      <c r="E32" s="26">
        <v>1180.9179999999999</v>
      </c>
      <c r="F32" s="27">
        <f t="shared" si="29"/>
        <v>3.984375</v>
      </c>
      <c r="G32" s="28">
        <f t="shared" si="30"/>
        <v>2.1579563328432239E-2</v>
      </c>
      <c r="H32" s="28">
        <f t="shared" si="31"/>
        <v>1.4482152045885781</v>
      </c>
      <c r="I32" s="26">
        <v>256</v>
      </c>
      <c r="J32" s="29">
        <v>41.820999999999998</v>
      </c>
      <c r="K32" s="30">
        <f t="shared" si="32"/>
        <v>67.110496285180915</v>
      </c>
      <c r="L32" s="31"/>
      <c r="M32" s="31"/>
      <c r="N32" s="31"/>
      <c r="O32" s="31"/>
      <c r="P32" s="31"/>
      <c r="Q32" s="31"/>
      <c r="R32" s="31"/>
      <c r="S32" s="31"/>
    </row>
    <row r="33" spans="2:19" x14ac:dyDescent="0.25">
      <c r="B33" s="1"/>
      <c r="C33" s="1"/>
      <c r="D33" s="1"/>
      <c r="E33" s="1"/>
      <c r="F33" s="2"/>
      <c r="G33" s="3"/>
      <c r="H33" s="3"/>
      <c r="I33" s="1"/>
      <c r="L33" s="1"/>
      <c r="M33" s="1"/>
      <c r="N33" s="1"/>
      <c r="O33" s="1"/>
      <c r="P33" s="2"/>
      <c r="Q33" s="3"/>
      <c r="R33" s="3"/>
      <c r="S33" s="1"/>
    </row>
    <row r="35" spans="2:19" x14ac:dyDescent="0.25">
      <c r="B35" s="1"/>
      <c r="C35" s="1"/>
      <c r="D35" s="1"/>
      <c r="E35" s="1"/>
      <c r="F35" s="2"/>
      <c r="G35" s="3"/>
      <c r="H35" s="3"/>
      <c r="I35" s="1"/>
    </row>
    <row r="36" spans="2:19" x14ac:dyDescent="0.25">
      <c r="B36" s="1"/>
      <c r="C36" s="1"/>
      <c r="D36" s="1"/>
      <c r="E36" s="1"/>
      <c r="F36" s="2"/>
      <c r="G36" s="3"/>
      <c r="H36" s="3"/>
      <c r="I36" s="1"/>
    </row>
    <row r="37" spans="2:19" x14ac:dyDescent="0.25">
      <c r="B37" s="1"/>
      <c r="C37" s="1"/>
      <c r="D37" s="1"/>
      <c r="E37" s="1"/>
      <c r="F37" s="2"/>
      <c r="G37" s="3"/>
      <c r="H37" s="3"/>
      <c r="I37" s="1"/>
    </row>
    <row r="38" spans="2:19" x14ac:dyDescent="0.25">
      <c r="B38" s="1"/>
      <c r="C38" s="1"/>
      <c r="D38" s="1"/>
      <c r="E38" s="1"/>
      <c r="F38" s="2"/>
      <c r="G38" s="3"/>
      <c r="H38" s="3"/>
      <c r="I38" s="1"/>
    </row>
    <row r="54" spans="4:15" ht="45" x14ac:dyDescent="0.25">
      <c r="D54" s="47" t="s">
        <v>16</v>
      </c>
      <c r="E54" s="47" t="s">
        <v>17</v>
      </c>
      <c r="F54" s="47" t="s">
        <v>18</v>
      </c>
      <c r="G54" s="47" t="s">
        <v>19</v>
      </c>
      <c r="H54" s="47" t="s">
        <v>20</v>
      </c>
      <c r="I54" s="47" t="s">
        <v>21</v>
      </c>
      <c r="J54" s="47" t="s">
        <v>22</v>
      </c>
      <c r="K54" s="47" t="s">
        <v>23</v>
      </c>
      <c r="L54" s="47" t="s">
        <v>24</v>
      </c>
    </row>
    <row r="55" spans="4:15" x14ac:dyDescent="0.25">
      <c r="D55" s="47">
        <v>25</v>
      </c>
      <c r="E55" s="47">
        <v>516</v>
      </c>
      <c r="F55" s="47">
        <v>6.4031000000000002</v>
      </c>
      <c r="G55" s="47">
        <v>1782.9</v>
      </c>
      <c r="H55" s="47">
        <v>12.6</v>
      </c>
      <c r="I55" s="47">
        <v>9.5899999999999999E-2</v>
      </c>
      <c r="J55" s="47">
        <v>1.9674</v>
      </c>
      <c r="K55" s="47">
        <v>256</v>
      </c>
      <c r="L55" s="47">
        <v>4.8744540000000003E-2</v>
      </c>
      <c r="O55" s="47">
        <v>12.6</v>
      </c>
    </row>
    <row r="56" spans="4:15" x14ac:dyDescent="0.25">
      <c r="D56" s="47">
        <v>25</v>
      </c>
      <c r="E56" s="47">
        <v>327</v>
      </c>
      <c r="F56" s="47">
        <v>7.1029999999999998</v>
      </c>
      <c r="G56" s="47">
        <v>1787.4</v>
      </c>
      <c r="H56" s="47">
        <v>7.98</v>
      </c>
      <c r="I56" s="47">
        <v>6.7599999999999993E-2</v>
      </c>
      <c r="J56" s="47">
        <v>1.1240000000000001</v>
      </c>
      <c r="K56" s="47">
        <v>256</v>
      </c>
      <c r="L56" s="47">
        <v>6.0142349999999997E-2</v>
      </c>
      <c r="O56" s="47">
        <v>8</v>
      </c>
    </row>
  </sheetData>
  <mergeCells count="19">
    <mergeCell ref="J2:J3"/>
    <mergeCell ref="K2:K3"/>
    <mergeCell ref="B4:K4"/>
    <mergeCell ref="B22:K22"/>
    <mergeCell ref="B2:B3"/>
    <mergeCell ref="C2:C3"/>
    <mergeCell ref="D2:D3"/>
    <mergeCell ref="E2:E3"/>
    <mergeCell ref="F2:F3"/>
    <mergeCell ref="G2:G3"/>
    <mergeCell ref="I2:I3"/>
    <mergeCell ref="H2:H3"/>
    <mergeCell ref="L10:S10"/>
    <mergeCell ref="L16:S16"/>
    <mergeCell ref="L22:S22"/>
    <mergeCell ref="L32:S32"/>
    <mergeCell ref="B10:K10"/>
    <mergeCell ref="B16:K16"/>
    <mergeCell ref="B30:K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황대원</dc:creator>
  <cp:lastModifiedBy>Hwang, Dae Won (qsh9fk)</cp:lastModifiedBy>
  <dcterms:created xsi:type="dcterms:W3CDTF">2025-08-02T01:47:02Z</dcterms:created>
  <dcterms:modified xsi:type="dcterms:W3CDTF">2025-08-06T00:01:15Z</dcterms:modified>
</cp:coreProperties>
</file>