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a\Documents\sim\lp\"/>
    </mc:Choice>
  </mc:AlternateContent>
  <xr:revisionPtr revIDLastSave="0" documentId="13_ncr:1_{EC99D678-7EF9-4FDE-B04C-6A5E55D3A264}" xr6:coauthVersionLast="47" xr6:coauthVersionMax="47" xr10:uidLastSave="{00000000-0000-0000-0000-000000000000}"/>
  <bookViews>
    <workbookView xWindow="28680" yWindow="-120" windowWidth="29040" windowHeight="15720" xr2:uid="{760E1BC9-4BA4-4F6D-B593-EE3C08C70731}"/>
  </bookViews>
  <sheets>
    <sheet name="e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0" i="4" l="1"/>
  <c r="D74" i="4"/>
  <c r="E74" i="4"/>
  <c r="F74" i="4"/>
  <c r="G74" i="4"/>
  <c r="H74" i="4"/>
  <c r="J74" i="4"/>
  <c r="K74" i="4"/>
  <c r="L74" i="4"/>
  <c r="M74" i="4"/>
  <c r="N74" i="4"/>
  <c r="O74" i="4"/>
  <c r="D75" i="4"/>
  <c r="E75" i="4"/>
  <c r="F75" i="4"/>
  <c r="G75" i="4"/>
  <c r="H75" i="4"/>
  <c r="J75" i="4"/>
  <c r="K75" i="4"/>
  <c r="L75" i="4"/>
  <c r="M75" i="4"/>
  <c r="N75" i="4"/>
  <c r="O75" i="4"/>
  <c r="D76" i="4"/>
  <c r="E76" i="4"/>
  <c r="F76" i="4"/>
  <c r="G76" i="4"/>
  <c r="H76" i="4"/>
  <c r="J76" i="4"/>
  <c r="K76" i="4"/>
  <c r="L76" i="4"/>
  <c r="M76" i="4"/>
  <c r="N76" i="4"/>
  <c r="O76" i="4"/>
  <c r="C76" i="4"/>
  <c r="C75" i="4"/>
  <c r="C74" i="4"/>
  <c r="C73" i="4"/>
  <c r="D73" i="4"/>
  <c r="E73" i="4"/>
  <c r="F73" i="4"/>
  <c r="G73" i="4"/>
  <c r="H73" i="4"/>
  <c r="J73" i="4"/>
  <c r="K73" i="4"/>
  <c r="L73" i="4"/>
  <c r="M73" i="4"/>
  <c r="N73" i="4"/>
  <c r="O73" i="4"/>
  <c r="D71" i="4"/>
  <c r="E71" i="4"/>
  <c r="F71" i="4"/>
  <c r="G71" i="4"/>
  <c r="H71" i="4"/>
  <c r="I71" i="4"/>
  <c r="J71" i="4"/>
  <c r="K71" i="4"/>
  <c r="L71" i="4"/>
  <c r="M71" i="4"/>
  <c r="N71" i="4"/>
  <c r="O71" i="4"/>
  <c r="C71" i="4"/>
  <c r="G72" i="4"/>
  <c r="H72" i="4"/>
  <c r="D72" i="4"/>
  <c r="E72" i="4"/>
  <c r="F72" i="4"/>
  <c r="J72" i="4"/>
  <c r="K72" i="4"/>
  <c r="L72" i="4"/>
  <c r="M72" i="4"/>
  <c r="N72" i="4"/>
  <c r="O72" i="4"/>
  <c r="C72" i="4"/>
  <c r="E77" i="4"/>
  <c r="E78" i="4" s="1"/>
  <c r="D77" i="4"/>
  <c r="D78" i="4" s="1"/>
  <c r="P57" i="4"/>
  <c r="P58" i="4"/>
  <c r="P59" i="4"/>
  <c r="P60" i="4"/>
  <c r="P61" i="4"/>
  <c r="P62" i="4"/>
  <c r="P63" i="4"/>
  <c r="P56" i="4"/>
  <c r="I62" i="4"/>
  <c r="O64" i="4"/>
  <c r="D63" i="4"/>
  <c r="E63" i="4"/>
  <c r="F63" i="4"/>
  <c r="G63" i="4"/>
  <c r="H63" i="4"/>
  <c r="I63" i="4"/>
  <c r="J63" i="4"/>
  <c r="K63" i="4"/>
  <c r="L63" i="4"/>
  <c r="M63" i="4"/>
  <c r="N63" i="4"/>
  <c r="O63" i="4"/>
  <c r="C63" i="4"/>
  <c r="D59" i="4"/>
  <c r="D64" i="4" s="1"/>
  <c r="D65" i="4" s="1"/>
  <c r="E59" i="4"/>
  <c r="F59" i="4"/>
  <c r="G59" i="4"/>
  <c r="H59" i="4"/>
  <c r="I59" i="4"/>
  <c r="J59" i="4"/>
  <c r="K59" i="4"/>
  <c r="L59" i="4"/>
  <c r="L64" i="4" s="1"/>
  <c r="L65" i="4" s="1"/>
  <c r="M59" i="4"/>
  <c r="N59" i="4"/>
  <c r="O59" i="4"/>
  <c r="C59" i="4"/>
  <c r="D60" i="4"/>
  <c r="E60" i="4"/>
  <c r="F60" i="4"/>
  <c r="G60" i="4"/>
  <c r="H60" i="4"/>
  <c r="I60" i="4"/>
  <c r="J60" i="4"/>
  <c r="K60" i="4"/>
  <c r="L60" i="4"/>
  <c r="M60" i="4"/>
  <c r="N60" i="4"/>
  <c r="O60" i="4"/>
  <c r="C60" i="4"/>
  <c r="C64" i="4" s="1"/>
  <c r="C65" i="4" s="1"/>
  <c r="D61" i="4"/>
  <c r="E61" i="4"/>
  <c r="F61" i="4"/>
  <c r="G61" i="4"/>
  <c r="H61" i="4"/>
  <c r="I61" i="4"/>
  <c r="J61" i="4"/>
  <c r="K61" i="4"/>
  <c r="L61" i="4"/>
  <c r="M61" i="4"/>
  <c r="N61" i="4"/>
  <c r="O61" i="4"/>
  <c r="C61" i="4"/>
  <c r="D62" i="4"/>
  <c r="E62" i="4"/>
  <c r="F62" i="4"/>
  <c r="G62" i="4"/>
  <c r="H62" i="4"/>
  <c r="J62" i="4"/>
  <c r="K62" i="4"/>
  <c r="L62" i="4"/>
  <c r="M62" i="4"/>
  <c r="N62" i="4"/>
  <c r="O62" i="4"/>
  <c r="C62" i="4"/>
  <c r="O21" i="4"/>
  <c r="O47" i="4"/>
  <c r="P47" i="4" s="1"/>
  <c r="O48" i="4"/>
  <c r="O49" i="4"/>
  <c r="O50" i="4"/>
  <c r="O34" i="4"/>
  <c r="O35" i="4"/>
  <c r="O36" i="4"/>
  <c r="O37" i="4"/>
  <c r="O22" i="4"/>
  <c r="O25" i="4"/>
  <c r="O23" i="4"/>
  <c r="O24" i="4"/>
  <c r="P46" i="4"/>
  <c r="P45" i="4"/>
  <c r="P44" i="4"/>
  <c r="P43" i="4"/>
  <c r="P48" i="4"/>
  <c r="P49" i="4"/>
  <c r="P50" i="4"/>
  <c r="D47" i="4"/>
  <c r="E47" i="4"/>
  <c r="F47" i="4"/>
  <c r="G47" i="4"/>
  <c r="H47" i="4"/>
  <c r="I47" i="4"/>
  <c r="J47" i="4"/>
  <c r="K47" i="4"/>
  <c r="K51" i="4" s="1"/>
  <c r="K52" i="4" s="1"/>
  <c r="L47" i="4"/>
  <c r="M47" i="4"/>
  <c r="M51" i="4" s="1"/>
  <c r="M52" i="4" s="1"/>
  <c r="N47" i="4"/>
  <c r="N51" i="4" s="1"/>
  <c r="N52" i="4" s="1"/>
  <c r="D48" i="4"/>
  <c r="E48" i="4"/>
  <c r="F48" i="4"/>
  <c r="F51" i="4" s="1"/>
  <c r="F52" i="4" s="1"/>
  <c r="G48" i="4"/>
  <c r="H48" i="4"/>
  <c r="H51" i="4" s="1"/>
  <c r="H52" i="4" s="1"/>
  <c r="I48" i="4"/>
  <c r="J48" i="4"/>
  <c r="K48" i="4"/>
  <c r="L48" i="4"/>
  <c r="M48" i="4"/>
  <c r="N48" i="4"/>
  <c r="D49" i="4"/>
  <c r="E49" i="4"/>
  <c r="F49" i="4"/>
  <c r="G49" i="4"/>
  <c r="H49" i="4"/>
  <c r="I49" i="4"/>
  <c r="J49" i="4"/>
  <c r="J51" i="4" s="1"/>
  <c r="J52" i="4" s="1"/>
  <c r="K49" i="4"/>
  <c r="L49" i="4"/>
  <c r="M49" i="4"/>
  <c r="N49" i="4"/>
  <c r="D50" i="4"/>
  <c r="E50" i="4"/>
  <c r="F50" i="4"/>
  <c r="G50" i="4"/>
  <c r="H50" i="4"/>
  <c r="I50" i="4"/>
  <c r="J50" i="4"/>
  <c r="K50" i="4"/>
  <c r="L50" i="4"/>
  <c r="M50" i="4"/>
  <c r="N50" i="4"/>
  <c r="I51" i="4"/>
  <c r="I52" i="4" s="1"/>
  <c r="L51" i="4"/>
  <c r="L52" i="4" s="1"/>
  <c r="G51" i="4"/>
  <c r="G52" i="4" s="1"/>
  <c r="C50" i="4"/>
  <c r="C49" i="4"/>
  <c r="C48" i="4"/>
  <c r="C47" i="4"/>
  <c r="D51" i="4"/>
  <c r="D52" i="4" s="1"/>
  <c r="C51" i="4"/>
  <c r="C52" i="4" s="1"/>
  <c r="P31" i="4"/>
  <c r="P32" i="4"/>
  <c r="P33" i="4"/>
  <c r="P34" i="4"/>
  <c r="P35" i="4"/>
  <c r="P36" i="4"/>
  <c r="P37" i="4"/>
  <c r="P30" i="4"/>
  <c r="D34" i="4"/>
  <c r="E34" i="4"/>
  <c r="F34" i="4"/>
  <c r="G34" i="4"/>
  <c r="H34" i="4"/>
  <c r="I34" i="4"/>
  <c r="I38" i="4" s="1"/>
  <c r="I39" i="4" s="1"/>
  <c r="J34" i="4"/>
  <c r="K34" i="4"/>
  <c r="L34" i="4"/>
  <c r="M34" i="4"/>
  <c r="M38" i="4" s="1"/>
  <c r="M39" i="4" s="1"/>
  <c r="N34" i="4"/>
  <c r="N38" i="4" s="1"/>
  <c r="N39" i="4" s="1"/>
  <c r="D35" i="4"/>
  <c r="E35" i="4"/>
  <c r="E38" i="4" s="1"/>
  <c r="E39" i="4" s="1"/>
  <c r="F35" i="4"/>
  <c r="F38" i="4" s="1"/>
  <c r="F39" i="4" s="1"/>
  <c r="G35" i="4"/>
  <c r="G38" i="4" s="1"/>
  <c r="G39" i="4" s="1"/>
  <c r="H35" i="4"/>
  <c r="H38" i="4" s="1"/>
  <c r="H39" i="4" s="1"/>
  <c r="I35" i="4"/>
  <c r="J35" i="4"/>
  <c r="K35" i="4"/>
  <c r="L35" i="4"/>
  <c r="M35" i="4"/>
  <c r="N35" i="4"/>
  <c r="D36" i="4"/>
  <c r="E36" i="4"/>
  <c r="F36" i="4"/>
  <c r="G36" i="4"/>
  <c r="H36" i="4"/>
  <c r="I36" i="4"/>
  <c r="J36" i="4"/>
  <c r="J38" i="4" s="1"/>
  <c r="J39" i="4" s="1"/>
  <c r="K36" i="4"/>
  <c r="K38" i="4" s="1"/>
  <c r="K39" i="4" s="1"/>
  <c r="L36" i="4"/>
  <c r="L38" i="4" s="1"/>
  <c r="L39" i="4" s="1"/>
  <c r="M36" i="4"/>
  <c r="N36" i="4"/>
  <c r="D37" i="4"/>
  <c r="E37" i="4"/>
  <c r="F37" i="4"/>
  <c r="G37" i="4"/>
  <c r="H37" i="4"/>
  <c r="I37" i="4"/>
  <c r="J37" i="4"/>
  <c r="K37" i="4"/>
  <c r="L37" i="4"/>
  <c r="M37" i="4"/>
  <c r="N37" i="4"/>
  <c r="C37" i="4"/>
  <c r="C36" i="4"/>
  <c r="C35" i="4"/>
  <c r="C34" i="4"/>
  <c r="O38" i="4"/>
  <c r="D38" i="4"/>
  <c r="D39" i="4" s="1"/>
  <c r="P18" i="4"/>
  <c r="P19" i="4"/>
  <c r="P20" i="4"/>
  <c r="P21" i="4"/>
  <c r="P22" i="4"/>
  <c r="P23" i="4"/>
  <c r="P24" i="4"/>
  <c r="P17" i="4"/>
  <c r="C26" i="4"/>
  <c r="D24" i="4"/>
  <c r="E24" i="4"/>
  <c r="F24" i="4"/>
  <c r="G24" i="4"/>
  <c r="H24" i="4"/>
  <c r="I24" i="4"/>
  <c r="J24" i="4"/>
  <c r="J25" i="4" s="1"/>
  <c r="J26" i="4" s="1"/>
  <c r="K24" i="4"/>
  <c r="L24" i="4"/>
  <c r="M24" i="4"/>
  <c r="N24" i="4"/>
  <c r="C24" i="4"/>
  <c r="D23" i="4"/>
  <c r="E23" i="4"/>
  <c r="F23" i="4"/>
  <c r="G23" i="4"/>
  <c r="H23" i="4"/>
  <c r="I23" i="4"/>
  <c r="J23" i="4"/>
  <c r="K23" i="4"/>
  <c r="L23" i="4"/>
  <c r="M23" i="4"/>
  <c r="N23" i="4"/>
  <c r="C23" i="4"/>
  <c r="D22" i="4"/>
  <c r="E22" i="4"/>
  <c r="F22" i="4"/>
  <c r="G22" i="4"/>
  <c r="H22" i="4"/>
  <c r="I22" i="4"/>
  <c r="J22" i="4"/>
  <c r="K22" i="4"/>
  <c r="L22" i="4"/>
  <c r="M22" i="4"/>
  <c r="N22" i="4"/>
  <c r="C22" i="4"/>
  <c r="D21" i="4"/>
  <c r="E21" i="4"/>
  <c r="F21" i="4"/>
  <c r="G21" i="4"/>
  <c r="H21" i="4"/>
  <c r="I21" i="4"/>
  <c r="I25" i="4" s="1"/>
  <c r="I26" i="4" s="1"/>
  <c r="J21" i="4"/>
  <c r="K21" i="4"/>
  <c r="K25" i="4" s="1"/>
  <c r="K26" i="4" s="1"/>
  <c r="L21" i="4"/>
  <c r="M21" i="4"/>
  <c r="N21" i="4"/>
  <c r="C21" i="4"/>
  <c r="H25" i="4"/>
  <c r="H26" i="4" s="1"/>
  <c r="G25" i="4"/>
  <c r="G26" i="4" s="1"/>
  <c r="F25" i="4"/>
  <c r="F26" i="4" s="1"/>
  <c r="E25" i="4"/>
  <c r="E26" i="4" s="1"/>
  <c r="P4" i="4"/>
  <c r="P6" i="4"/>
  <c r="P7" i="4"/>
  <c r="P5" i="4"/>
  <c r="P9" i="4"/>
  <c r="P8" i="4"/>
  <c r="N13" i="4"/>
  <c r="G13" i="4"/>
  <c r="H13" i="4"/>
  <c r="I13" i="4"/>
  <c r="J13" i="4"/>
  <c r="F13" i="4"/>
  <c r="D13" i="4"/>
  <c r="C13" i="4"/>
  <c r="O12" i="4"/>
  <c r="N12" i="4"/>
  <c r="M12" i="4"/>
  <c r="L12" i="4"/>
  <c r="L13" i="4" s="1"/>
  <c r="K12" i="4"/>
  <c r="K13" i="4" s="1"/>
  <c r="J12" i="4"/>
  <c r="I12" i="4"/>
  <c r="H12" i="4"/>
  <c r="G12" i="4"/>
  <c r="F12" i="4"/>
  <c r="E12" i="4"/>
  <c r="E13" i="4" s="1"/>
  <c r="D12" i="4"/>
  <c r="C12" i="4"/>
  <c r="M13" i="4"/>
  <c r="P11" i="4"/>
  <c r="P10" i="4"/>
  <c r="G77" i="4" l="1"/>
  <c r="G78" i="4" s="1"/>
  <c r="F77" i="4"/>
  <c r="F78" i="4" s="1"/>
  <c r="J77" i="4"/>
  <c r="J78" i="4" s="1"/>
  <c r="L77" i="4"/>
  <c r="L78" i="4" s="1"/>
  <c r="N77" i="4"/>
  <c r="N78" i="4" s="1"/>
  <c r="I77" i="4"/>
  <c r="I78" i="4" s="1"/>
  <c r="M77" i="4"/>
  <c r="M78" i="4" s="1"/>
  <c r="C77" i="4"/>
  <c r="C78" i="4" s="1"/>
  <c r="N64" i="4"/>
  <c r="N65" i="4" s="1"/>
  <c r="E64" i="4"/>
  <c r="E65" i="4" s="1"/>
  <c r="H64" i="4"/>
  <c r="H65" i="4" s="1"/>
  <c r="K64" i="4"/>
  <c r="K65" i="4" s="1"/>
  <c r="G64" i="4"/>
  <c r="G65" i="4" s="1"/>
  <c r="M64" i="4"/>
  <c r="M65" i="4" s="1"/>
  <c r="I64" i="4"/>
  <c r="I65" i="4" s="1"/>
  <c r="J64" i="4"/>
  <c r="J65" i="4" s="1"/>
  <c r="F64" i="4"/>
  <c r="F65" i="4" s="1"/>
  <c r="O51" i="4"/>
  <c r="E51" i="4"/>
  <c r="E52" i="4" s="1"/>
  <c r="C38" i="4"/>
  <c r="C39" i="4" s="1"/>
  <c r="D25" i="4"/>
  <c r="D26" i="4" s="1"/>
  <c r="C25" i="4"/>
  <c r="N25" i="4"/>
  <c r="N26" i="4" s="1"/>
  <c r="M25" i="4"/>
  <c r="M26" i="4" s="1"/>
  <c r="L25" i="4"/>
  <c r="L26" i="4" s="1"/>
  <c r="H77" i="4" l="1"/>
  <c r="H78" i="4" s="1"/>
  <c r="O77" i="4"/>
  <c r="K77" i="4"/>
  <c r="K78" i="4" s="1"/>
</calcChain>
</file>

<file path=xl/sharedStrings.xml><?xml version="1.0" encoding="utf-8"?>
<sst xmlns="http://schemas.openxmlformats.org/spreadsheetml/2006/main" count="174" uniqueCount="29">
  <si>
    <t>x1</t>
  </si>
  <si>
    <t>x2</t>
  </si>
  <si>
    <t>x3</t>
  </si>
  <si>
    <t>x4</t>
  </si>
  <si>
    <t>s1</t>
  </si>
  <si>
    <t>s2</t>
  </si>
  <si>
    <t>s3</t>
  </si>
  <si>
    <t>s4</t>
  </si>
  <si>
    <t>s5</t>
  </si>
  <si>
    <t>s6</t>
  </si>
  <si>
    <t>s7</t>
  </si>
  <si>
    <t>s8</t>
  </si>
  <si>
    <t>Base</t>
  </si>
  <si>
    <t>CB</t>
  </si>
  <si>
    <t>RHS</t>
  </si>
  <si>
    <t>Ejercicio 1</t>
  </si>
  <si>
    <t>Zj</t>
  </si>
  <si>
    <t>Cj-Zj</t>
  </si>
  <si>
    <t>Ratio</t>
  </si>
  <si>
    <t>notas:</t>
  </si>
  <si>
    <t>Rx2 se queda igual</t>
  </si>
  <si>
    <t>El resto simplemente Rold - OldVal*Rnew</t>
  </si>
  <si>
    <t>Rx1 se queda igual</t>
  </si>
  <si>
    <t>Rx3 se queda igual</t>
  </si>
  <si>
    <t>Rx4 dividido si mismo</t>
  </si>
  <si>
    <t>Rs3 dividido si mismo</t>
  </si>
  <si>
    <t xml:space="preserve">Se terminó, ahora solo falta quitar el 37000. </t>
  </si>
  <si>
    <t>=</t>
  </si>
  <si>
    <t>Z=37000-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</si>
</sst>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1" fillId="0" borderId="0" xfId="0" applyFont="1" applyAlignment="1">
      <alignment vertical="center"/>
    </xf>
    <xf numFmtId="0" fontId="0" fillId="2" borderId="0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4" xfId="0" applyFill="1" applyBorder="1"/>
    <xf numFmtId="0" fontId="0" fillId="4" borderId="5" xfId="0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3" borderId="4" xfId="0" applyFill="1" applyBorder="1"/>
    <xf numFmtId="0" fontId="0" fillId="6" borderId="4" xfId="0" applyFill="1" applyBorder="1"/>
    <xf numFmtId="0" fontId="0" fillId="0" borderId="6" xfId="0" applyFill="1" applyBorder="1"/>
    <xf numFmtId="0" fontId="0" fillId="6" borderId="6" xfId="0" applyFill="1" applyBorder="1"/>
    <xf numFmtId="0" fontId="0" fillId="0" borderId="7" xfId="0" applyFill="1" applyBorder="1"/>
    <xf numFmtId="0" fontId="0" fillId="7" borderId="0" xfId="0" applyFill="1"/>
    <xf numFmtId="0" fontId="0" fillId="7" borderId="1" xfId="0" applyFill="1" applyBorder="1"/>
    <xf numFmtId="0" fontId="0" fillId="7" borderId="0" xfId="0" applyFill="1" applyBorder="1"/>
    <xf numFmtId="0" fontId="0" fillId="7" borderId="2" xfId="0" applyFill="1" applyBorder="1"/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EBEE-A445-409B-959C-08F07E507A56}">
  <dimension ref="A1:R80"/>
  <sheetViews>
    <sheetView tabSelected="1" zoomScale="40" zoomScaleNormal="40" workbookViewId="0">
      <selection activeCell="AM41" sqref="AM41"/>
    </sheetView>
  </sheetViews>
  <sheetFormatPr defaultRowHeight="15"/>
  <sheetData>
    <row r="1" spans="1:18">
      <c r="A1" t="s">
        <v>15</v>
      </c>
    </row>
    <row r="2" spans="1:18">
      <c r="A2" s="5"/>
      <c r="B2" s="9"/>
      <c r="C2" s="5" t="s">
        <v>0</v>
      </c>
      <c r="D2" s="1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9" t="s">
        <v>11</v>
      </c>
      <c r="O2" s="5"/>
      <c r="P2" s="5"/>
    </row>
    <row r="3" spans="1:18">
      <c r="A3" s="6" t="s">
        <v>12</v>
      </c>
      <c r="B3" s="8" t="s">
        <v>13</v>
      </c>
      <c r="C3" s="6">
        <v>45</v>
      </c>
      <c r="D3" s="2">
        <v>60</v>
      </c>
      <c r="E3" s="6">
        <v>30</v>
      </c>
      <c r="F3" s="6">
        <v>18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8">
        <v>0</v>
      </c>
      <c r="O3" s="6" t="s">
        <v>14</v>
      </c>
      <c r="P3" s="5" t="s">
        <v>18</v>
      </c>
    </row>
    <row r="4" spans="1:18">
      <c r="A4" s="7" t="s">
        <v>4</v>
      </c>
      <c r="B4" s="9">
        <v>0</v>
      </c>
      <c r="C4" s="7">
        <v>1</v>
      </c>
      <c r="D4" s="11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9">
        <v>0</v>
      </c>
      <c r="O4" s="7">
        <v>800</v>
      </c>
      <c r="P4" s="5" t="e">
        <f>O4/D4</f>
        <v>#DIV/0!</v>
      </c>
    </row>
    <row r="5" spans="1:18">
      <c r="A5" s="11" t="s">
        <v>5</v>
      </c>
      <c r="B5" s="3">
        <v>0</v>
      </c>
      <c r="C5" s="11">
        <v>0</v>
      </c>
      <c r="D5" s="4">
        <v>1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3">
        <v>0</v>
      </c>
      <c r="O5" s="11">
        <v>750</v>
      </c>
      <c r="P5" s="5">
        <f t="shared" ref="P5:P7" si="0">O5/D5</f>
        <v>750</v>
      </c>
    </row>
    <row r="6" spans="1:18">
      <c r="A6" s="7" t="s">
        <v>6</v>
      </c>
      <c r="B6" s="9">
        <v>0</v>
      </c>
      <c r="C6" s="7">
        <v>0</v>
      </c>
      <c r="D6" s="11">
        <v>0</v>
      </c>
      <c r="E6" s="7">
        <v>1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9">
        <v>0</v>
      </c>
      <c r="O6" s="7">
        <v>600</v>
      </c>
      <c r="P6" s="5" t="e">
        <f t="shared" si="0"/>
        <v>#DIV/0!</v>
      </c>
    </row>
    <row r="7" spans="1:18">
      <c r="A7" s="7" t="s">
        <v>7</v>
      </c>
      <c r="B7" s="9">
        <v>0</v>
      </c>
      <c r="C7" s="7">
        <v>0</v>
      </c>
      <c r="D7" s="11">
        <v>0</v>
      </c>
      <c r="E7" s="7">
        <v>0</v>
      </c>
      <c r="F7" s="7">
        <v>1</v>
      </c>
      <c r="G7" s="7">
        <v>0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  <c r="N7" s="9">
        <v>0</v>
      </c>
      <c r="O7" s="7">
        <v>500</v>
      </c>
      <c r="P7" s="5" t="e">
        <f t="shared" si="0"/>
        <v>#DIV/0!</v>
      </c>
    </row>
    <row r="8" spans="1:18">
      <c r="A8" s="5" t="s">
        <v>8</v>
      </c>
      <c r="B8" s="9">
        <v>0</v>
      </c>
      <c r="C8" s="5">
        <v>0.3</v>
      </c>
      <c r="D8" s="1">
        <v>0.3</v>
      </c>
      <c r="E8" s="5">
        <v>0.25</v>
      </c>
      <c r="F8" s="5">
        <v>0.15</v>
      </c>
      <c r="G8" s="7">
        <v>0</v>
      </c>
      <c r="H8" s="7">
        <v>0</v>
      </c>
      <c r="I8" s="7">
        <v>0</v>
      </c>
      <c r="J8" s="7">
        <v>0</v>
      </c>
      <c r="K8" s="5">
        <v>1</v>
      </c>
      <c r="L8" s="5">
        <v>0</v>
      </c>
      <c r="M8" s="5">
        <v>0</v>
      </c>
      <c r="N8" s="9">
        <v>0</v>
      </c>
      <c r="O8" s="5">
        <v>1000</v>
      </c>
      <c r="P8" s="5">
        <f>O8/D8</f>
        <v>3333.3333333333335</v>
      </c>
    </row>
    <row r="9" spans="1:18">
      <c r="A9" s="5" t="s">
        <v>9</v>
      </c>
      <c r="B9" s="9">
        <v>0</v>
      </c>
      <c r="C9" s="5">
        <v>0.25</v>
      </c>
      <c r="D9" s="1">
        <v>0.35</v>
      </c>
      <c r="E9" s="5">
        <v>0.3</v>
      </c>
      <c r="F9" s="5">
        <v>0.1</v>
      </c>
      <c r="G9" s="7">
        <v>0</v>
      </c>
      <c r="H9" s="7">
        <v>0</v>
      </c>
      <c r="I9" s="7">
        <v>0</v>
      </c>
      <c r="J9" s="7">
        <v>0</v>
      </c>
      <c r="K9" s="5">
        <v>0</v>
      </c>
      <c r="L9" s="5">
        <v>1</v>
      </c>
      <c r="M9" s="5">
        <v>0</v>
      </c>
      <c r="N9" s="9">
        <v>0</v>
      </c>
      <c r="O9" s="5">
        <v>1000</v>
      </c>
      <c r="P9" s="5">
        <f>O9/D9</f>
        <v>2857.1428571428573</v>
      </c>
    </row>
    <row r="10" spans="1:18">
      <c r="A10" s="5" t="s">
        <v>10</v>
      </c>
      <c r="B10" s="9">
        <v>0</v>
      </c>
      <c r="C10" s="5">
        <v>0.45</v>
      </c>
      <c r="D10" s="1">
        <v>0.5</v>
      </c>
      <c r="E10" s="5">
        <v>0.4</v>
      </c>
      <c r="F10" s="5">
        <v>0.22</v>
      </c>
      <c r="G10" s="7">
        <v>0</v>
      </c>
      <c r="H10" s="7">
        <v>0</v>
      </c>
      <c r="I10" s="7">
        <v>0</v>
      </c>
      <c r="J10" s="7">
        <v>0</v>
      </c>
      <c r="K10" s="5">
        <v>0</v>
      </c>
      <c r="L10" s="5">
        <v>0</v>
      </c>
      <c r="M10" s="5">
        <v>1</v>
      </c>
      <c r="N10" s="9">
        <v>0</v>
      </c>
      <c r="O10" s="5">
        <v>1000</v>
      </c>
      <c r="P10" s="5">
        <f>O10/D10</f>
        <v>2000</v>
      </c>
    </row>
    <row r="11" spans="1:18">
      <c r="A11" s="6" t="s">
        <v>11</v>
      </c>
      <c r="B11" s="8">
        <v>0</v>
      </c>
      <c r="C11" s="6">
        <v>0.15</v>
      </c>
      <c r="D11" s="2">
        <v>0.15</v>
      </c>
      <c r="E11" s="6">
        <v>0.1</v>
      </c>
      <c r="F11" s="6">
        <v>0.05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8">
        <v>1</v>
      </c>
      <c r="O11" s="6">
        <v>1000</v>
      </c>
      <c r="P11" s="5">
        <f>O11/D11</f>
        <v>6666.666666666667</v>
      </c>
    </row>
    <row r="12" spans="1:18">
      <c r="A12" s="5"/>
      <c r="B12" s="9" t="s">
        <v>16</v>
      </c>
      <c r="C12" s="5">
        <f>B4*C4+B5*C5+B6*C6+B7*C7+B8*C8+B9*C9+B10*C10+B11*C11</f>
        <v>0</v>
      </c>
      <c r="D12" s="1">
        <f>B4*D4+B5*D5+B6*D6+B7*D7+B8*D8+B9*D9+B10*D10+B11*D11</f>
        <v>0</v>
      </c>
      <c r="E12" s="5">
        <f>B4*E4+B5*E5+B6*E6+B7*E7+B8*E8+B9*E9+B10*E10+B11*E11</f>
        <v>0</v>
      </c>
      <c r="F12">
        <f>B4*F4+B5*F5+B6*F6+B7*F7+B8*F8+B9*F9+B10*F10+B11*F11</f>
        <v>0</v>
      </c>
      <c r="G12">
        <f>B4*G4+B5*G5+B6*G6+B7*G7+B8*G8+B9*G9+B10*G10+B11*G11</f>
        <v>0</v>
      </c>
      <c r="H12">
        <f>B4*H4+B5*H5+B6*H6+B7*H7+B8*H8+B9*H9+B10*H10+B11*H11</f>
        <v>0</v>
      </c>
      <c r="I12">
        <f>B4*I4+B5*I5+B6*I6+B7*I7+B8*I8+B9*I9+B10*I10+B11*I11</f>
        <v>0</v>
      </c>
      <c r="J12">
        <f>B4*J4+B5*J5+B6*J6+B7*J7+B8*J8+B9*J9+B10*J10+B11*J11</f>
        <v>0</v>
      </c>
      <c r="K12">
        <f>B4*K4+B5*K5+B6*K6+B7*K7+B8*K8+B9*K9+B10*K10+B11*K11</f>
        <v>0</v>
      </c>
      <c r="L12">
        <f>B4*L4+B5*L5+B6*L6+B7*L7+B8*L8+B9*L9+B10*L10+B11*L11</f>
        <v>0</v>
      </c>
      <c r="M12">
        <f>B4*M4+B5*M5+B6*M6+B7*M7+B8*M8+B9*M9+B10*M10+B11*M11</f>
        <v>0</v>
      </c>
      <c r="N12">
        <f>B4*N4+B5*N5+B6*N6+B7*N7+B8*N8+B9*N9+B10*N10+B11*N11</f>
        <v>0</v>
      </c>
      <c r="O12" s="10">
        <f>B4*O4+B5*O5+B6*O6+B7*O7+B8*O8+B9*O9+B10*O10+B11*O11</f>
        <v>0</v>
      </c>
      <c r="P12" s="5"/>
    </row>
    <row r="13" spans="1:18">
      <c r="A13" s="5"/>
      <c r="B13" s="9" t="s">
        <v>17</v>
      </c>
      <c r="C13" s="5">
        <f>C3-C12</f>
        <v>45</v>
      </c>
      <c r="D13" s="1">
        <f>D3-D12</f>
        <v>60</v>
      </c>
      <c r="E13" s="5">
        <f>E3-E12</f>
        <v>30</v>
      </c>
      <c r="F13" s="5">
        <f>F3-F12</f>
        <v>18</v>
      </c>
      <c r="G13" s="5">
        <f>G3-G12</f>
        <v>0</v>
      </c>
      <c r="H13" s="5">
        <f t="shared" ref="G13:J13" si="1">H3-H12</f>
        <v>0</v>
      </c>
      <c r="I13" s="5">
        <f t="shared" si="1"/>
        <v>0</v>
      </c>
      <c r="J13" s="5">
        <f t="shared" si="1"/>
        <v>0</v>
      </c>
      <c r="K13" s="5">
        <f>K3-K12</f>
        <v>0</v>
      </c>
      <c r="L13" s="5">
        <f>L3-L12</f>
        <v>0</v>
      </c>
      <c r="M13" s="5">
        <f>M3-M12</f>
        <v>0</v>
      </c>
      <c r="N13" s="5">
        <f>N3-N12</f>
        <v>0</v>
      </c>
      <c r="O13" s="5"/>
      <c r="P13" s="5"/>
    </row>
    <row r="15" spans="1:18">
      <c r="A15" s="5"/>
      <c r="B15" s="9"/>
      <c r="C15" s="16" t="s">
        <v>0</v>
      </c>
      <c r="D15" s="1" t="s">
        <v>1</v>
      </c>
      <c r="E15" s="5" t="s">
        <v>2</v>
      </c>
      <c r="F15" s="5" t="s">
        <v>3</v>
      </c>
      <c r="G15" s="5" t="s">
        <v>4</v>
      </c>
      <c r="H15" s="5" t="s">
        <v>5</v>
      </c>
      <c r="I15" s="5" t="s">
        <v>6</v>
      </c>
      <c r="J15" s="5" t="s">
        <v>7</v>
      </c>
      <c r="K15" s="5" t="s">
        <v>8</v>
      </c>
      <c r="L15" s="5" t="s">
        <v>9</v>
      </c>
      <c r="M15" s="5" t="s">
        <v>10</v>
      </c>
      <c r="N15" s="9" t="s">
        <v>11</v>
      </c>
      <c r="O15" s="5"/>
      <c r="P15" s="5"/>
      <c r="R15" t="s">
        <v>19</v>
      </c>
    </row>
    <row r="16" spans="1:18">
      <c r="A16" s="6" t="s">
        <v>12</v>
      </c>
      <c r="B16" s="8" t="s">
        <v>13</v>
      </c>
      <c r="C16" s="17">
        <v>45</v>
      </c>
      <c r="D16" s="2">
        <v>60</v>
      </c>
      <c r="E16" s="6">
        <v>30</v>
      </c>
      <c r="F16" s="6">
        <v>18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8">
        <v>0</v>
      </c>
      <c r="O16" s="6" t="s">
        <v>14</v>
      </c>
      <c r="P16" s="5" t="s">
        <v>18</v>
      </c>
      <c r="R16" t="s">
        <v>20</v>
      </c>
    </row>
    <row r="17" spans="1:18">
      <c r="A17" s="18" t="s">
        <v>4</v>
      </c>
      <c r="B17" s="19">
        <v>0</v>
      </c>
      <c r="C17" s="20">
        <v>1</v>
      </c>
      <c r="D17" s="18">
        <v>0</v>
      </c>
      <c r="E17" s="18">
        <v>0</v>
      </c>
      <c r="F17" s="18">
        <v>0</v>
      </c>
      <c r="G17" s="18">
        <v>1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9">
        <v>0</v>
      </c>
      <c r="O17" s="18">
        <v>800</v>
      </c>
      <c r="P17" s="5">
        <f>O17/C17</f>
        <v>800</v>
      </c>
      <c r="R17" t="s">
        <v>21</v>
      </c>
    </row>
    <row r="18" spans="1:18">
      <c r="A18" s="11" t="s">
        <v>1</v>
      </c>
      <c r="B18" s="3">
        <v>60</v>
      </c>
      <c r="C18" s="18">
        <v>0</v>
      </c>
      <c r="D18" s="21">
        <v>1</v>
      </c>
      <c r="E18" s="11">
        <v>0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3">
        <v>0</v>
      </c>
      <c r="O18" s="11">
        <v>750</v>
      </c>
      <c r="P18" s="5" t="e">
        <f t="shared" ref="P18:P24" si="2">O18/C18</f>
        <v>#DIV/0!</v>
      </c>
    </row>
    <row r="19" spans="1:18">
      <c r="A19" s="7" t="s">
        <v>6</v>
      </c>
      <c r="B19" s="9">
        <v>0</v>
      </c>
      <c r="C19" s="18">
        <v>0</v>
      </c>
      <c r="D19" s="11">
        <v>0</v>
      </c>
      <c r="E19" s="7">
        <v>1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9">
        <v>0</v>
      </c>
      <c r="O19" s="7">
        <v>600</v>
      </c>
      <c r="P19" s="5" t="e">
        <f t="shared" si="2"/>
        <v>#DIV/0!</v>
      </c>
    </row>
    <row r="20" spans="1:18">
      <c r="A20" s="7" t="s">
        <v>7</v>
      </c>
      <c r="B20" s="9">
        <v>0</v>
      </c>
      <c r="C20" s="18">
        <v>0</v>
      </c>
      <c r="D20" s="11">
        <v>0</v>
      </c>
      <c r="E20" s="7">
        <v>0</v>
      </c>
      <c r="F20" s="7">
        <v>1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9">
        <v>0</v>
      </c>
      <c r="O20" s="7">
        <v>500</v>
      </c>
      <c r="P20" s="5" t="e">
        <f t="shared" si="2"/>
        <v>#DIV/0!</v>
      </c>
    </row>
    <row r="21" spans="1:18">
      <c r="A21" s="5" t="s">
        <v>8</v>
      </c>
      <c r="B21" s="9">
        <v>0</v>
      </c>
      <c r="C21" s="16">
        <f>C8-0.3*C18</f>
        <v>0.3</v>
      </c>
      <c r="D21" s="1">
        <f t="shared" ref="D21:N21" si="3">D8-0.3*D18</f>
        <v>0</v>
      </c>
      <c r="E21" s="5">
        <f t="shared" si="3"/>
        <v>0.25</v>
      </c>
      <c r="F21" s="5">
        <f t="shared" si="3"/>
        <v>0.15</v>
      </c>
      <c r="G21" s="5">
        <f t="shared" si="3"/>
        <v>0</v>
      </c>
      <c r="H21" s="5">
        <f t="shared" si="3"/>
        <v>-0.3</v>
      </c>
      <c r="I21" s="5">
        <f t="shared" si="3"/>
        <v>0</v>
      </c>
      <c r="J21" s="5">
        <f t="shared" si="3"/>
        <v>0</v>
      </c>
      <c r="K21" s="5">
        <f t="shared" si="3"/>
        <v>1</v>
      </c>
      <c r="L21" s="5">
        <f t="shared" si="3"/>
        <v>0</v>
      </c>
      <c r="M21" s="5">
        <f t="shared" si="3"/>
        <v>0</v>
      </c>
      <c r="N21" s="7">
        <f t="shared" si="3"/>
        <v>0</v>
      </c>
      <c r="O21" s="29">
        <f>O8-0.3*O18</f>
        <v>775</v>
      </c>
      <c r="P21" s="5">
        <f t="shared" si="2"/>
        <v>2583.3333333333335</v>
      </c>
    </row>
    <row r="22" spans="1:18">
      <c r="A22" s="5" t="s">
        <v>9</v>
      </c>
      <c r="B22" s="9">
        <v>0</v>
      </c>
      <c r="C22" s="16">
        <f>C9-0.35*C18</f>
        <v>0.25</v>
      </c>
      <c r="D22" s="1">
        <f t="shared" ref="D22:N22" si="4">D9-0.35*D18</f>
        <v>0</v>
      </c>
      <c r="E22" s="5">
        <f t="shared" si="4"/>
        <v>0.3</v>
      </c>
      <c r="F22" s="5">
        <f t="shared" si="4"/>
        <v>0.1</v>
      </c>
      <c r="G22" s="5">
        <f t="shared" si="4"/>
        <v>0</v>
      </c>
      <c r="H22" s="5">
        <f t="shared" si="4"/>
        <v>-0.35</v>
      </c>
      <c r="I22" s="5">
        <f t="shared" si="4"/>
        <v>0</v>
      </c>
      <c r="J22" s="5">
        <f t="shared" si="4"/>
        <v>0</v>
      </c>
      <c r="K22" s="5">
        <f t="shared" si="4"/>
        <v>0</v>
      </c>
      <c r="L22" s="5">
        <f t="shared" si="4"/>
        <v>1</v>
      </c>
      <c r="M22" s="5">
        <f t="shared" si="4"/>
        <v>0</v>
      </c>
      <c r="N22" s="7">
        <f t="shared" si="4"/>
        <v>0</v>
      </c>
      <c r="O22" s="29">
        <f>O9-0.35*O18</f>
        <v>737.5</v>
      </c>
      <c r="P22" s="5">
        <f t="shared" si="2"/>
        <v>2950</v>
      </c>
    </row>
    <row r="23" spans="1:18">
      <c r="A23" s="5" t="s">
        <v>10</v>
      </c>
      <c r="B23" s="9">
        <v>0</v>
      </c>
      <c r="C23" s="16">
        <f>C10-0.5*C18</f>
        <v>0.45</v>
      </c>
      <c r="D23" s="1">
        <f t="shared" ref="D23:N23" si="5">D10-0.5*D18</f>
        <v>0</v>
      </c>
      <c r="E23" s="5">
        <f t="shared" si="5"/>
        <v>0.4</v>
      </c>
      <c r="F23" s="5">
        <f t="shared" si="5"/>
        <v>0.22</v>
      </c>
      <c r="G23" s="5">
        <f t="shared" si="5"/>
        <v>0</v>
      </c>
      <c r="H23" s="5">
        <f t="shared" si="5"/>
        <v>-0.5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1</v>
      </c>
      <c r="N23" s="7">
        <f t="shared" si="5"/>
        <v>0</v>
      </c>
      <c r="O23" s="29">
        <f t="shared" ref="O23" si="6">O10-0.5*O18</f>
        <v>625</v>
      </c>
      <c r="P23" s="5">
        <f t="shared" si="2"/>
        <v>1388.8888888888889</v>
      </c>
    </row>
    <row r="24" spans="1:18">
      <c r="A24" s="6" t="s">
        <v>11</v>
      </c>
      <c r="B24" s="8">
        <v>0</v>
      </c>
      <c r="C24" s="17">
        <f>C11-0.15*C18</f>
        <v>0.15</v>
      </c>
      <c r="D24" s="2">
        <f t="shared" ref="D24:N24" si="7">D11-0.15*D18</f>
        <v>0</v>
      </c>
      <c r="E24" s="6">
        <f t="shared" si="7"/>
        <v>0.1</v>
      </c>
      <c r="F24" s="6">
        <f t="shared" si="7"/>
        <v>0.05</v>
      </c>
      <c r="G24" s="6">
        <f t="shared" si="7"/>
        <v>0</v>
      </c>
      <c r="H24" s="6">
        <f t="shared" si="7"/>
        <v>-0.15</v>
      </c>
      <c r="I24" s="6">
        <f t="shared" si="7"/>
        <v>0</v>
      </c>
      <c r="J24" s="6">
        <f t="shared" si="7"/>
        <v>0</v>
      </c>
      <c r="K24" s="6">
        <f t="shared" si="7"/>
        <v>0</v>
      </c>
      <c r="L24" s="6">
        <f t="shared" si="7"/>
        <v>0</v>
      </c>
      <c r="M24" s="6">
        <f t="shared" si="7"/>
        <v>0</v>
      </c>
      <c r="N24" s="6">
        <f t="shared" si="7"/>
        <v>1</v>
      </c>
      <c r="O24" s="31">
        <f t="shared" ref="O24" si="8">O11-0.15*O18</f>
        <v>887.5</v>
      </c>
      <c r="P24" s="5">
        <f t="shared" si="2"/>
        <v>5916.666666666667</v>
      </c>
    </row>
    <row r="25" spans="1:18">
      <c r="A25" s="5"/>
      <c r="B25" s="9" t="s">
        <v>16</v>
      </c>
      <c r="C25" s="16">
        <f>B17*C17+B18*C18+B19*C19+B20*C20+B21*C21+B22*C22+B23*C23+B24*C24</f>
        <v>0</v>
      </c>
      <c r="D25" s="1">
        <f>B17*D17+B18*D18+B19*D19+B20*D20+B21*D21+B22*D22+B23*D23+B24*D24</f>
        <v>60</v>
      </c>
      <c r="E25" s="5">
        <f>B17*E17+B18*E18+B19*E19+B20*E20+B21*E21+B22*E22+B23*E23+B24*E24</f>
        <v>0</v>
      </c>
      <c r="F25">
        <f>B17*F17+B18*F18+B19*F19+B20*F20+B21*F21+B22*F22+B23*F23+B24*F24</f>
        <v>0</v>
      </c>
      <c r="G25">
        <f>B17*G17+B18*G18+B19*G19+B20*G20+B21*G21+B22*G22+B23*G23+B24*G24</f>
        <v>0</v>
      </c>
      <c r="H25">
        <f>B17*H17+B18*H18+B19*H19+B20*H20+B21*H21+B22*H22+B23*H23+B24*H24</f>
        <v>60</v>
      </c>
      <c r="I25">
        <f>B17*I17+B18*I18+B19*I19+B20*I20+B21*I21+B22*I22+B23*I23+B24*I24</f>
        <v>0</v>
      </c>
      <c r="J25">
        <f>B17*J17+B18*J18+B19*J19+B20*J20+B21*J21+B22*J22+B23*J23+B24*J24</f>
        <v>0</v>
      </c>
      <c r="K25">
        <f>B17*K17+B18*K18+B19*K19+B20*K20+B21*K21+B22*K22+B23*K23+B24*K24</f>
        <v>0</v>
      </c>
      <c r="L25">
        <f>B17*L17+B18*L18+B19*L19+B20*L20+B21*L21+B22*L22+B23*L23+B24*L24</f>
        <v>0</v>
      </c>
      <c r="M25">
        <f>B17*M17+B18*M18+B19*M19+B20*M20+B21*M21+B22*M22+B23*M23+B24*M24</f>
        <v>0</v>
      </c>
      <c r="N25">
        <f>B17*N17+B18*N18+B19*N19+B20*N20+B21*N21+B22*N22+B23*N23+B24*N24</f>
        <v>0</v>
      </c>
      <c r="O25" s="10">
        <f>B17*O17+B18*O18+B19*O19+B20*O20+B21*O21+B22*O22+B23*O23+B24*O24</f>
        <v>45000</v>
      </c>
      <c r="P25" s="5"/>
    </row>
    <row r="26" spans="1:18">
      <c r="A26" s="5"/>
      <c r="B26" s="9" t="s">
        <v>17</v>
      </c>
      <c r="C26" s="16">
        <f>C16-C25</f>
        <v>45</v>
      </c>
      <c r="D26" s="1">
        <f>D16-D25</f>
        <v>0</v>
      </c>
      <c r="E26" s="5">
        <f>E16-E25</f>
        <v>30</v>
      </c>
      <c r="F26" s="5">
        <f>F16-F25</f>
        <v>18</v>
      </c>
      <c r="G26" s="5">
        <f>G16-G25</f>
        <v>0</v>
      </c>
      <c r="H26" s="5">
        <f t="shared" ref="H26" si="9">H16-H25</f>
        <v>-60</v>
      </c>
      <c r="I26" s="5">
        <f t="shared" ref="I26" si="10">I16-I25</f>
        <v>0</v>
      </c>
      <c r="J26" s="5">
        <f t="shared" ref="J26" si="11">J16-J25</f>
        <v>0</v>
      </c>
      <c r="K26" s="5">
        <f>K16-K25</f>
        <v>0</v>
      </c>
      <c r="L26" s="5">
        <f>L16-L25</f>
        <v>0</v>
      </c>
      <c r="M26" s="5">
        <f>M16-M25</f>
        <v>0</v>
      </c>
      <c r="N26" s="5">
        <f>N16-N25</f>
        <v>0</v>
      </c>
      <c r="O26" s="5"/>
      <c r="P26" s="5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8">
      <c r="A28" s="5"/>
      <c r="B28" s="9"/>
      <c r="C28" s="16" t="s">
        <v>0</v>
      </c>
      <c r="D28" s="1" t="s">
        <v>1</v>
      </c>
      <c r="E28" s="12" t="s">
        <v>2</v>
      </c>
      <c r="F28" s="5" t="s">
        <v>3</v>
      </c>
      <c r="G28" s="5" t="s">
        <v>4</v>
      </c>
      <c r="H28" s="5" t="s">
        <v>5</v>
      </c>
      <c r="I28" s="5" t="s">
        <v>6</v>
      </c>
      <c r="J28" s="5" t="s">
        <v>7</v>
      </c>
      <c r="K28" s="5" t="s">
        <v>8</v>
      </c>
      <c r="L28" s="5" t="s">
        <v>9</v>
      </c>
      <c r="M28" s="5" t="s">
        <v>10</v>
      </c>
      <c r="N28" s="9" t="s">
        <v>11</v>
      </c>
      <c r="O28" s="5"/>
      <c r="P28" s="5"/>
      <c r="R28" t="s">
        <v>19</v>
      </c>
    </row>
    <row r="29" spans="1:18">
      <c r="A29" s="6" t="s">
        <v>12</v>
      </c>
      <c r="B29" s="8" t="s">
        <v>13</v>
      </c>
      <c r="C29" s="17">
        <v>45</v>
      </c>
      <c r="D29" s="2">
        <v>60</v>
      </c>
      <c r="E29" s="13">
        <v>30</v>
      </c>
      <c r="F29" s="6">
        <v>18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8">
        <v>0</v>
      </c>
      <c r="O29" s="6" t="s">
        <v>14</v>
      </c>
      <c r="P29" s="5" t="s">
        <v>18</v>
      </c>
      <c r="R29" t="s">
        <v>22</v>
      </c>
    </row>
    <row r="30" spans="1:18">
      <c r="A30" s="18" t="s">
        <v>0</v>
      </c>
      <c r="B30" s="19">
        <v>45</v>
      </c>
      <c r="C30" s="21">
        <v>1</v>
      </c>
      <c r="D30" s="18">
        <v>0</v>
      </c>
      <c r="E30" s="14">
        <v>0</v>
      </c>
      <c r="F30" s="18">
        <v>0</v>
      </c>
      <c r="G30" s="18">
        <v>1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9">
        <v>0</v>
      </c>
      <c r="O30" s="18">
        <v>800</v>
      </c>
      <c r="P30" s="5" t="e">
        <f>O30/E30</f>
        <v>#DIV/0!</v>
      </c>
      <c r="R30" t="s">
        <v>21</v>
      </c>
    </row>
    <row r="31" spans="1:18">
      <c r="A31" s="11" t="s">
        <v>1</v>
      </c>
      <c r="B31" s="3">
        <v>60</v>
      </c>
      <c r="C31" s="18">
        <v>0</v>
      </c>
      <c r="D31" s="11">
        <v>1</v>
      </c>
      <c r="E31" s="14">
        <v>0</v>
      </c>
      <c r="F31" s="11">
        <v>0</v>
      </c>
      <c r="G31" s="11">
        <v>0</v>
      </c>
      <c r="H31" s="11">
        <v>1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3">
        <v>0</v>
      </c>
      <c r="O31" s="11">
        <v>750</v>
      </c>
      <c r="P31" s="5" t="e">
        <f t="shared" ref="P31:P37" si="12">O31/E31</f>
        <v>#DIV/0!</v>
      </c>
    </row>
    <row r="32" spans="1:18">
      <c r="A32" s="14" t="s">
        <v>6</v>
      </c>
      <c r="B32" s="15">
        <v>0</v>
      </c>
      <c r="C32" s="14">
        <v>0</v>
      </c>
      <c r="D32" s="14">
        <v>0</v>
      </c>
      <c r="E32" s="27">
        <v>1</v>
      </c>
      <c r="F32" s="14">
        <v>0</v>
      </c>
      <c r="G32" s="14">
        <v>0</v>
      </c>
      <c r="H32" s="14">
        <v>0</v>
      </c>
      <c r="I32" s="14">
        <v>1</v>
      </c>
      <c r="J32" s="14">
        <v>0</v>
      </c>
      <c r="K32" s="14">
        <v>0</v>
      </c>
      <c r="L32" s="14">
        <v>0</v>
      </c>
      <c r="M32" s="14">
        <v>0</v>
      </c>
      <c r="N32" s="15">
        <v>0</v>
      </c>
      <c r="O32" s="14">
        <v>600</v>
      </c>
      <c r="P32" s="5">
        <f t="shared" si="12"/>
        <v>600</v>
      </c>
    </row>
    <row r="33" spans="1:18">
      <c r="A33" s="7" t="s">
        <v>7</v>
      </c>
      <c r="B33" s="9">
        <v>0</v>
      </c>
      <c r="C33" s="18">
        <v>0</v>
      </c>
      <c r="D33" s="11">
        <v>0</v>
      </c>
      <c r="E33" s="14">
        <v>0</v>
      </c>
      <c r="F33" s="7">
        <v>1</v>
      </c>
      <c r="G33" s="7">
        <v>0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  <c r="N33" s="9">
        <v>0</v>
      </c>
      <c r="O33" s="7">
        <v>500</v>
      </c>
      <c r="P33" s="5" t="e">
        <f t="shared" si="12"/>
        <v>#DIV/0!</v>
      </c>
    </row>
    <row r="34" spans="1:18">
      <c r="A34" s="5" t="s">
        <v>8</v>
      </c>
      <c r="B34" s="9">
        <v>0</v>
      </c>
      <c r="C34" s="16">
        <f>C21-0.3*C30</f>
        <v>0</v>
      </c>
      <c r="D34" s="1">
        <f t="shared" ref="D34:N34" si="13">D21-0.3*D30</f>
        <v>0</v>
      </c>
      <c r="E34" s="12">
        <f t="shared" si="13"/>
        <v>0.25</v>
      </c>
      <c r="F34" s="5">
        <f t="shared" si="13"/>
        <v>0.15</v>
      </c>
      <c r="G34" s="5">
        <f t="shared" si="13"/>
        <v>-0.3</v>
      </c>
      <c r="H34" s="5">
        <f t="shared" si="13"/>
        <v>-0.3</v>
      </c>
      <c r="I34" s="5">
        <f t="shared" si="13"/>
        <v>0</v>
      </c>
      <c r="J34" s="5">
        <f t="shared" si="13"/>
        <v>0</v>
      </c>
      <c r="K34" s="5">
        <f t="shared" si="13"/>
        <v>1</v>
      </c>
      <c r="L34" s="5">
        <f t="shared" si="13"/>
        <v>0</v>
      </c>
      <c r="M34" s="5">
        <f t="shared" si="13"/>
        <v>0</v>
      </c>
      <c r="N34" s="7">
        <f t="shared" si="13"/>
        <v>0</v>
      </c>
      <c r="O34" s="29">
        <f t="shared" ref="O34" si="14">O21-0.3*O30</f>
        <v>535</v>
      </c>
      <c r="P34" s="5">
        <f t="shared" si="12"/>
        <v>2140</v>
      </c>
    </row>
    <row r="35" spans="1:18">
      <c r="A35" s="5" t="s">
        <v>9</v>
      </c>
      <c r="B35" s="9">
        <v>0</v>
      </c>
      <c r="C35" s="16">
        <f>C22-0.25*C30</f>
        <v>0</v>
      </c>
      <c r="D35" s="1">
        <f t="shared" ref="D35:N35" si="15">D22-0.25*D30</f>
        <v>0</v>
      </c>
      <c r="E35" s="12">
        <f t="shared" si="15"/>
        <v>0.3</v>
      </c>
      <c r="F35" s="5">
        <f t="shared" si="15"/>
        <v>0.1</v>
      </c>
      <c r="G35" s="5">
        <f t="shared" si="15"/>
        <v>-0.25</v>
      </c>
      <c r="H35" s="5">
        <f t="shared" si="15"/>
        <v>-0.35</v>
      </c>
      <c r="I35" s="5">
        <f t="shared" si="15"/>
        <v>0</v>
      </c>
      <c r="J35" s="5">
        <f t="shared" si="15"/>
        <v>0</v>
      </c>
      <c r="K35" s="5">
        <f t="shared" si="15"/>
        <v>0</v>
      </c>
      <c r="L35" s="5">
        <f t="shared" si="15"/>
        <v>1</v>
      </c>
      <c r="M35" s="5">
        <f t="shared" si="15"/>
        <v>0</v>
      </c>
      <c r="N35" s="7">
        <f t="shared" si="15"/>
        <v>0</v>
      </c>
      <c r="O35" s="29">
        <f t="shared" ref="O35" si="16">O22-0.25*O30</f>
        <v>537.5</v>
      </c>
      <c r="P35" s="5">
        <f t="shared" si="12"/>
        <v>1791.6666666666667</v>
      </c>
    </row>
    <row r="36" spans="1:18">
      <c r="A36" s="5" t="s">
        <v>10</v>
      </c>
      <c r="B36" s="9">
        <v>0</v>
      </c>
      <c r="C36" s="16">
        <f>C23-0.45*C30</f>
        <v>0</v>
      </c>
      <c r="D36" s="1">
        <f t="shared" ref="D36:N36" si="17">D23-0.45*D30</f>
        <v>0</v>
      </c>
      <c r="E36" s="12">
        <f t="shared" si="17"/>
        <v>0.4</v>
      </c>
      <c r="F36" s="5">
        <f t="shared" si="17"/>
        <v>0.22</v>
      </c>
      <c r="G36" s="5">
        <f t="shared" si="17"/>
        <v>-0.45</v>
      </c>
      <c r="H36" s="5">
        <f t="shared" si="17"/>
        <v>-0.5</v>
      </c>
      <c r="I36" s="5">
        <f t="shared" si="17"/>
        <v>0</v>
      </c>
      <c r="J36" s="5">
        <f t="shared" si="17"/>
        <v>0</v>
      </c>
      <c r="K36" s="5">
        <f t="shared" si="17"/>
        <v>0</v>
      </c>
      <c r="L36" s="5">
        <f t="shared" si="17"/>
        <v>0</v>
      </c>
      <c r="M36" s="5">
        <f t="shared" si="17"/>
        <v>1</v>
      </c>
      <c r="N36" s="7">
        <f t="shared" si="17"/>
        <v>0</v>
      </c>
      <c r="O36" s="29">
        <f t="shared" ref="O36" si="18">O23-0.45*O30</f>
        <v>265</v>
      </c>
      <c r="P36" s="5">
        <f t="shared" si="12"/>
        <v>662.5</v>
      </c>
    </row>
    <row r="37" spans="1:18">
      <c r="A37" s="6" t="s">
        <v>11</v>
      </c>
      <c r="B37" s="8">
        <v>0</v>
      </c>
      <c r="C37" s="17">
        <f>C24-0.15*C30</f>
        <v>0</v>
      </c>
      <c r="D37" s="2">
        <f t="shared" ref="D37:N37" si="19">D24-0.15*D30</f>
        <v>0</v>
      </c>
      <c r="E37" s="13">
        <f t="shared" si="19"/>
        <v>0.1</v>
      </c>
      <c r="F37" s="6">
        <f t="shared" si="19"/>
        <v>0.05</v>
      </c>
      <c r="G37" s="6">
        <f t="shared" si="19"/>
        <v>-0.15</v>
      </c>
      <c r="H37" s="6">
        <f t="shared" si="19"/>
        <v>-0.15</v>
      </c>
      <c r="I37" s="6">
        <f t="shared" si="19"/>
        <v>0</v>
      </c>
      <c r="J37" s="6">
        <f t="shared" si="19"/>
        <v>0</v>
      </c>
      <c r="K37" s="6">
        <f t="shared" si="19"/>
        <v>0</v>
      </c>
      <c r="L37" s="6">
        <f t="shared" si="19"/>
        <v>0</v>
      </c>
      <c r="M37" s="6">
        <f t="shared" si="19"/>
        <v>0</v>
      </c>
      <c r="N37" s="6">
        <f t="shared" si="19"/>
        <v>1</v>
      </c>
      <c r="O37" s="31">
        <f t="shared" ref="O37" si="20">O24-0.15*O30</f>
        <v>767.5</v>
      </c>
      <c r="P37" s="5">
        <f t="shared" si="12"/>
        <v>7675</v>
      </c>
    </row>
    <row r="38" spans="1:18">
      <c r="A38" s="5"/>
      <c r="B38" s="9" t="s">
        <v>16</v>
      </c>
      <c r="C38" s="16">
        <f>B30*C30+B31*C31+B32*C32+B33*C33+B34*C34+B35*C35+B36*C36+B37*C37</f>
        <v>45</v>
      </c>
      <c r="D38" s="1">
        <f>B30*D30+B31*D31+B32*D32+B33*D33+B34*D34+B35*D35+B36*D36+B37*D37</f>
        <v>60</v>
      </c>
      <c r="E38" s="12">
        <f>B30*E30+B31*E31+B32*E32+B33*E33+B34*E34+B35*E35+B36*E36+B37*E37</f>
        <v>0</v>
      </c>
      <c r="F38">
        <f>B30*F30+B31*F31+B32*F32+B33*F33+B34*F34+B35*F35+B36*F36+B37*F37</f>
        <v>0</v>
      </c>
      <c r="G38">
        <f>B30*G30+B31*G31+B32*G32+B33*G33+B34*G34+B35*G35+B36*G36+B37*G37</f>
        <v>45</v>
      </c>
      <c r="H38">
        <f>B30*H30+B31*H31+B32*H32+B33*H33+B34*H34+B35*H35+B36*H36+B37*H37</f>
        <v>60</v>
      </c>
      <c r="I38">
        <f>B30*I30+B31*I31+B32*I32+B33*I33+B34*I34+B35*I35+B36*I36+B37*I37</f>
        <v>0</v>
      </c>
      <c r="J38">
        <f>B30*J30+B31*J31+B32*J32+B33*J33+B34*J34+B35*J35+B36*J36+B37*J37</f>
        <v>0</v>
      </c>
      <c r="K38">
        <f>B30*K30+B31*K31+B32*K32+B33*K33+B34*K34+B35*K35+B36*K36+B37*K37</f>
        <v>0</v>
      </c>
      <c r="L38">
        <f>B30*L30+B31*L31+B32*L32+B33*L33+B34*L34+B35*L35+B36*L36+B37*L37</f>
        <v>0</v>
      </c>
      <c r="M38">
        <f>B30*M30+B31*M31+B32*M32+B33*M33+B34*M34+B35*M35+B36*M36+B37*M37</f>
        <v>0</v>
      </c>
      <c r="N38">
        <f>B30*N30+B31*N31+B32*N32+B33*N33+B34*N34+B35*N35+B36*N36+B37*N37</f>
        <v>0</v>
      </c>
      <c r="O38" s="10">
        <f>B30*O30+B31*O31+B32*O32+B33*O33+B34*O34+B35*O35+B36*O36+B37*O37</f>
        <v>81000</v>
      </c>
      <c r="P38" s="5"/>
    </row>
    <row r="39" spans="1:18">
      <c r="A39" s="5"/>
      <c r="B39" s="9" t="s">
        <v>17</v>
      </c>
      <c r="C39" s="16">
        <f>C29-C38</f>
        <v>0</v>
      </c>
      <c r="D39" s="1">
        <f>D29-D38</f>
        <v>0</v>
      </c>
      <c r="E39" s="12">
        <f>E29-E38</f>
        <v>30</v>
      </c>
      <c r="F39" s="5">
        <f>F29-F38</f>
        <v>18</v>
      </c>
      <c r="G39" s="5">
        <f>G29-G38</f>
        <v>-45</v>
      </c>
      <c r="H39" s="5">
        <f t="shared" ref="H39" si="21">H29-H38</f>
        <v>-60</v>
      </c>
      <c r="I39" s="5">
        <f t="shared" ref="I39" si="22">I29-I38</f>
        <v>0</v>
      </c>
      <c r="J39" s="5">
        <f t="shared" ref="J39" si="23">J29-J38</f>
        <v>0</v>
      </c>
      <c r="K39" s="5">
        <f>K29-K38</f>
        <v>0</v>
      </c>
      <c r="L39" s="5">
        <f>L29-L38</f>
        <v>0</v>
      </c>
      <c r="M39" s="5">
        <f>M29-M38</f>
        <v>0</v>
      </c>
      <c r="N39" s="5">
        <f>N29-N38</f>
        <v>0</v>
      </c>
      <c r="O39" s="5"/>
      <c r="P39" s="5"/>
    </row>
    <row r="41" spans="1:18">
      <c r="A41" s="5"/>
      <c r="B41" s="9"/>
      <c r="C41" s="16" t="s">
        <v>0</v>
      </c>
      <c r="D41" s="1" t="s">
        <v>1</v>
      </c>
      <c r="E41" s="12" t="s">
        <v>2</v>
      </c>
      <c r="F41" s="23" t="s">
        <v>3</v>
      </c>
      <c r="G41" s="5" t="s">
        <v>4</v>
      </c>
      <c r="H41" s="5" t="s">
        <v>5</v>
      </c>
      <c r="I41" s="5" t="s">
        <v>6</v>
      </c>
      <c r="J41" s="5" t="s">
        <v>7</v>
      </c>
      <c r="K41" s="5" t="s">
        <v>8</v>
      </c>
      <c r="L41" s="5" t="s">
        <v>9</v>
      </c>
      <c r="M41" s="5" t="s">
        <v>10</v>
      </c>
      <c r="N41" s="9" t="s">
        <v>11</v>
      </c>
      <c r="O41" s="5"/>
      <c r="P41" s="5"/>
      <c r="R41" t="s">
        <v>19</v>
      </c>
    </row>
    <row r="42" spans="1:18">
      <c r="A42" s="6" t="s">
        <v>12</v>
      </c>
      <c r="B42" s="8" t="s">
        <v>13</v>
      </c>
      <c r="C42" s="18">
        <v>45</v>
      </c>
      <c r="D42" s="2">
        <v>60</v>
      </c>
      <c r="E42" s="13">
        <v>30</v>
      </c>
      <c r="F42" s="24">
        <v>18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8">
        <v>0</v>
      </c>
      <c r="O42" s="6" t="s">
        <v>14</v>
      </c>
      <c r="P42" s="5" t="s">
        <v>18</v>
      </c>
      <c r="R42" t="s">
        <v>23</v>
      </c>
    </row>
    <row r="43" spans="1:18">
      <c r="A43" s="18" t="s">
        <v>0</v>
      </c>
      <c r="B43" s="18">
        <v>45</v>
      </c>
      <c r="C43" s="22">
        <v>1</v>
      </c>
      <c r="D43" s="18">
        <v>0</v>
      </c>
      <c r="E43" s="14">
        <v>0</v>
      </c>
      <c r="F43" s="25">
        <v>0</v>
      </c>
      <c r="G43" s="18">
        <v>1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9">
        <v>0</v>
      </c>
      <c r="O43" s="18">
        <v>800</v>
      </c>
      <c r="P43" s="5" t="e">
        <f>O43/F43</f>
        <v>#DIV/0!</v>
      </c>
      <c r="R43" t="s">
        <v>21</v>
      </c>
    </row>
    <row r="44" spans="1:18">
      <c r="A44" s="11" t="s">
        <v>1</v>
      </c>
      <c r="B44" s="3">
        <v>60</v>
      </c>
      <c r="C44" s="18">
        <v>0</v>
      </c>
      <c r="D44" s="11">
        <v>1</v>
      </c>
      <c r="E44" s="14">
        <v>0</v>
      </c>
      <c r="F44" s="25">
        <v>0</v>
      </c>
      <c r="G44" s="11">
        <v>0</v>
      </c>
      <c r="H44" s="11">
        <v>1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3">
        <v>0</v>
      </c>
      <c r="O44" s="11">
        <v>750</v>
      </c>
      <c r="P44" s="5" t="e">
        <f>O44/F44</f>
        <v>#DIV/0!</v>
      </c>
    </row>
    <row r="45" spans="1:18">
      <c r="A45" s="14" t="s">
        <v>2</v>
      </c>
      <c r="B45" s="15">
        <v>30</v>
      </c>
      <c r="C45" s="14">
        <v>0</v>
      </c>
      <c r="D45" s="14">
        <v>0</v>
      </c>
      <c r="E45" s="21">
        <v>1</v>
      </c>
      <c r="F45" s="25">
        <v>0</v>
      </c>
      <c r="G45" s="14">
        <v>0</v>
      </c>
      <c r="H45" s="14">
        <v>0</v>
      </c>
      <c r="I45" s="14">
        <v>1</v>
      </c>
      <c r="J45" s="14">
        <v>0</v>
      </c>
      <c r="K45" s="14">
        <v>0</v>
      </c>
      <c r="L45" s="14">
        <v>0</v>
      </c>
      <c r="M45" s="14">
        <v>0</v>
      </c>
      <c r="N45" s="15">
        <v>0</v>
      </c>
      <c r="O45" s="14">
        <v>600</v>
      </c>
      <c r="P45" s="5" t="e">
        <f>O45/F45</f>
        <v>#DIV/0!</v>
      </c>
    </row>
    <row r="46" spans="1:18">
      <c r="A46" s="7" t="s">
        <v>7</v>
      </c>
      <c r="B46" s="9">
        <v>0</v>
      </c>
      <c r="C46" s="18">
        <v>0</v>
      </c>
      <c r="D46" s="11">
        <v>0</v>
      </c>
      <c r="E46" s="14">
        <v>0</v>
      </c>
      <c r="F46" s="25">
        <v>1</v>
      </c>
      <c r="G46" s="7">
        <v>0</v>
      </c>
      <c r="H46" s="7">
        <v>0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9">
        <v>0</v>
      </c>
      <c r="O46" s="7">
        <v>500</v>
      </c>
      <c r="P46" s="5">
        <f>O46/F46</f>
        <v>500</v>
      </c>
    </row>
    <row r="47" spans="1:18">
      <c r="A47" s="5" t="s">
        <v>8</v>
      </c>
      <c r="B47" s="9">
        <v>0</v>
      </c>
      <c r="C47" s="16">
        <f>C34-0.25*C45</f>
        <v>0</v>
      </c>
      <c r="D47" s="1">
        <f t="shared" ref="D47:N47" si="24">D34-0.25*D45</f>
        <v>0</v>
      </c>
      <c r="E47" s="12">
        <f t="shared" si="24"/>
        <v>0</v>
      </c>
      <c r="F47" s="23">
        <f t="shared" si="24"/>
        <v>0.15</v>
      </c>
      <c r="G47" s="5">
        <f t="shared" si="24"/>
        <v>-0.3</v>
      </c>
      <c r="H47" s="5">
        <f t="shared" si="24"/>
        <v>-0.3</v>
      </c>
      <c r="I47" s="5">
        <f t="shared" si="24"/>
        <v>-0.25</v>
      </c>
      <c r="J47" s="5">
        <f t="shared" si="24"/>
        <v>0</v>
      </c>
      <c r="K47" s="5">
        <f t="shared" si="24"/>
        <v>1</v>
      </c>
      <c r="L47" s="5">
        <f t="shared" si="24"/>
        <v>0</v>
      </c>
      <c r="M47" s="5">
        <f t="shared" si="24"/>
        <v>0</v>
      </c>
      <c r="N47" s="7">
        <f t="shared" si="24"/>
        <v>0</v>
      </c>
      <c r="O47" s="29">
        <f t="shared" ref="O47" si="25">O34-0.25*O45</f>
        <v>385</v>
      </c>
      <c r="P47" s="5">
        <f>O47/F47</f>
        <v>2566.666666666667</v>
      </c>
    </row>
    <row r="48" spans="1:18">
      <c r="A48" s="5" t="s">
        <v>9</v>
      </c>
      <c r="B48" s="9">
        <v>0</v>
      </c>
      <c r="C48" s="16">
        <f>C35-0.3*C45</f>
        <v>0</v>
      </c>
      <c r="D48" s="1">
        <f t="shared" ref="D48:N48" si="26">D35-0.3*D45</f>
        <v>0</v>
      </c>
      <c r="E48" s="12">
        <f t="shared" si="26"/>
        <v>0</v>
      </c>
      <c r="F48" s="23">
        <f t="shared" si="26"/>
        <v>0.1</v>
      </c>
      <c r="G48" s="5">
        <f t="shared" si="26"/>
        <v>-0.25</v>
      </c>
      <c r="H48" s="5">
        <f t="shared" si="26"/>
        <v>-0.35</v>
      </c>
      <c r="I48" s="5">
        <f t="shared" si="26"/>
        <v>-0.3</v>
      </c>
      <c r="J48" s="5">
        <f t="shared" si="26"/>
        <v>0</v>
      </c>
      <c r="K48" s="5">
        <f t="shared" si="26"/>
        <v>0</v>
      </c>
      <c r="L48" s="5">
        <f t="shared" si="26"/>
        <v>1</v>
      </c>
      <c r="M48" s="5">
        <f t="shared" si="26"/>
        <v>0</v>
      </c>
      <c r="N48" s="7">
        <f t="shared" si="26"/>
        <v>0</v>
      </c>
      <c r="O48" s="29">
        <f t="shared" ref="O48" si="27">O35-0.3*O45</f>
        <v>357.5</v>
      </c>
      <c r="P48" s="5">
        <f t="shared" ref="P48" si="28">O48/F47</f>
        <v>2383.3333333333335</v>
      </c>
    </row>
    <row r="49" spans="1:18">
      <c r="A49" s="23" t="s">
        <v>10</v>
      </c>
      <c r="B49" s="26">
        <v>0</v>
      </c>
      <c r="C49" s="23">
        <f>C36-0.4*C45</f>
        <v>0</v>
      </c>
      <c r="D49" s="23">
        <f t="shared" ref="D49:N49" si="29">D36-0.4*D45</f>
        <v>0</v>
      </c>
      <c r="E49" s="23">
        <f t="shared" si="29"/>
        <v>0</v>
      </c>
      <c r="F49" s="28">
        <f t="shared" si="29"/>
        <v>0.22</v>
      </c>
      <c r="G49" s="23">
        <f t="shared" si="29"/>
        <v>-0.45</v>
      </c>
      <c r="H49" s="23">
        <f t="shared" si="29"/>
        <v>-0.5</v>
      </c>
      <c r="I49" s="23">
        <f t="shared" si="29"/>
        <v>-0.4</v>
      </c>
      <c r="J49" s="23">
        <f t="shared" si="29"/>
        <v>0</v>
      </c>
      <c r="K49" s="23">
        <f t="shared" si="29"/>
        <v>0</v>
      </c>
      <c r="L49" s="23">
        <f t="shared" si="29"/>
        <v>0</v>
      </c>
      <c r="M49" s="23">
        <f t="shared" si="29"/>
        <v>1</v>
      </c>
      <c r="N49" s="25">
        <f t="shared" si="29"/>
        <v>0</v>
      </c>
      <c r="O49" s="30">
        <f t="shared" ref="O49" si="30">O36-0.4*O45</f>
        <v>25</v>
      </c>
      <c r="P49" s="5">
        <f t="shared" ref="P49" si="31">O49/F49</f>
        <v>113.63636363636364</v>
      </c>
    </row>
    <row r="50" spans="1:18">
      <c r="A50" s="6" t="s">
        <v>11</v>
      </c>
      <c r="B50" s="8">
        <v>0</v>
      </c>
      <c r="C50" s="17">
        <f>C37-0.1*C45</f>
        <v>0</v>
      </c>
      <c r="D50" s="2">
        <f t="shared" ref="D50:N50" si="32">D37-0.1*D45</f>
        <v>0</v>
      </c>
      <c r="E50" s="13">
        <f t="shared" si="32"/>
        <v>0</v>
      </c>
      <c r="F50" s="24">
        <f t="shared" si="32"/>
        <v>0.05</v>
      </c>
      <c r="G50" s="6">
        <f t="shared" si="32"/>
        <v>-0.15</v>
      </c>
      <c r="H50" s="6">
        <f t="shared" si="32"/>
        <v>-0.15</v>
      </c>
      <c r="I50" s="6">
        <f t="shared" si="32"/>
        <v>-0.1</v>
      </c>
      <c r="J50" s="6">
        <f t="shared" si="32"/>
        <v>0</v>
      </c>
      <c r="K50" s="6">
        <f t="shared" si="32"/>
        <v>0</v>
      </c>
      <c r="L50" s="6">
        <f t="shared" si="32"/>
        <v>0</v>
      </c>
      <c r="M50" s="6">
        <f t="shared" si="32"/>
        <v>0</v>
      </c>
      <c r="N50" s="6">
        <f t="shared" si="32"/>
        <v>1</v>
      </c>
      <c r="O50" s="31">
        <f t="shared" ref="O50" si="33">O37-0.1*O45</f>
        <v>707.5</v>
      </c>
      <c r="P50" s="5">
        <f t="shared" ref="P50" si="34">O50/F49</f>
        <v>3215.909090909091</v>
      </c>
    </row>
    <row r="51" spans="1:18">
      <c r="A51" s="5"/>
      <c r="B51" s="9" t="s">
        <v>16</v>
      </c>
      <c r="C51" s="16">
        <f>B43*C43+B44*C44+B45*C45+B46*C46+B47*C47+B48*C48+B49*C49+B50*C50</f>
        <v>45</v>
      </c>
      <c r="D51" s="1">
        <f>B43*D43+B44*D44+B45*D45+B46*D46+B47*D47+B48*D48+B49*D49+B50*D50</f>
        <v>60</v>
      </c>
      <c r="E51" s="12">
        <f>B43*E43+B44*E44+B45*E45+B46*E46+B47*E47+B48*E48+B49*E49+B50*E50</f>
        <v>30</v>
      </c>
      <c r="F51" s="23">
        <f>B43*F43+B44*F44+B45*F45+B46*F46+B47*F47+B48*F48+B49*F49+B50*F50</f>
        <v>0</v>
      </c>
      <c r="G51">
        <f>B43*G43+B44*G44+B45*G45+B46*G46+B47*G47+B48*G48+B49*G49+B50*G50</f>
        <v>45</v>
      </c>
      <c r="H51">
        <f>B43*H43+B44*H44+B45*H45+B46*H46+B47*H47+B48*H48+B49*H49+B50*H50</f>
        <v>60</v>
      </c>
      <c r="I51">
        <f>B43*I43+B44*I44+B45*I45+B46*I46+B47*I47+B48*I48+B49*I49+B50*I50</f>
        <v>30</v>
      </c>
      <c r="J51">
        <f>B43*J43+B44*J44+B45*J45+B46*J46+B47*J47+B48*J48+B49*J49+B50*J50</f>
        <v>0</v>
      </c>
      <c r="K51">
        <f>B43*K43+B44*K44+B45*K45+B46*K46+B47*K47+B48*K48+B49*K49+B50*K50</f>
        <v>0</v>
      </c>
      <c r="L51">
        <f>B43*L43+B44*L44+B45*L45+B46*L46+B47*L47+B48*L48+B49*L49+B50*L50</f>
        <v>0</v>
      </c>
      <c r="M51">
        <f>B43*M43+B44*M44+B45*M45+B46*M46+B47*M47+B48*M48+B49*M49+B50*M50</f>
        <v>0</v>
      </c>
      <c r="N51">
        <f>B43*N43+B44*N44+B45*N45+B46*N46+B47*N47+B48*N48+B49*N49+B50*N50</f>
        <v>0</v>
      </c>
      <c r="O51" s="10">
        <f>B43*O43+B44*O44+B45*O45+B46*O46+B47*O47+B48*O48+B49*O49+B50*O50</f>
        <v>99000</v>
      </c>
      <c r="P51" s="5"/>
    </row>
    <row r="52" spans="1:18">
      <c r="A52" s="5"/>
      <c r="B52" s="9" t="s">
        <v>17</v>
      </c>
      <c r="C52" s="16">
        <f>C42-C51</f>
        <v>0</v>
      </c>
      <c r="D52" s="1">
        <f>D42-D51</f>
        <v>0</v>
      </c>
      <c r="E52" s="12">
        <f>E42-E51</f>
        <v>0</v>
      </c>
      <c r="F52" s="23">
        <f>F42-F51</f>
        <v>18</v>
      </c>
      <c r="G52" s="5">
        <f>G42-G51</f>
        <v>-45</v>
      </c>
      <c r="H52" s="5">
        <f t="shared" ref="H52" si="35">H42-H51</f>
        <v>-60</v>
      </c>
      <c r="I52" s="5">
        <f t="shared" ref="I52" si="36">I42-I51</f>
        <v>-30</v>
      </c>
      <c r="J52" s="5">
        <f t="shared" ref="J52" si="37">J42-J51</f>
        <v>0</v>
      </c>
      <c r="K52" s="5">
        <f>K42-K51</f>
        <v>0</v>
      </c>
      <c r="L52" s="5">
        <f>L42-L51</f>
        <v>0</v>
      </c>
      <c r="M52" s="5">
        <f>M42-M51</f>
        <v>0</v>
      </c>
      <c r="N52" s="5">
        <f>N42-N51</f>
        <v>0</v>
      </c>
      <c r="O52" s="5"/>
      <c r="P52" s="5"/>
    </row>
    <row r="54" spans="1:18">
      <c r="A54" s="5"/>
      <c r="B54" s="9"/>
      <c r="C54" s="16" t="s">
        <v>0</v>
      </c>
      <c r="D54" s="1" t="s">
        <v>1</v>
      </c>
      <c r="E54" s="12" t="s">
        <v>2</v>
      </c>
      <c r="F54" s="23" t="s">
        <v>3</v>
      </c>
      <c r="G54" s="5" t="s">
        <v>4</v>
      </c>
      <c r="H54" s="5" t="s">
        <v>5</v>
      </c>
      <c r="I54" s="32" t="s">
        <v>6</v>
      </c>
      <c r="J54" s="5" t="s">
        <v>7</v>
      </c>
      <c r="K54" s="5" t="s">
        <v>8</v>
      </c>
      <c r="L54" s="5" t="s">
        <v>9</v>
      </c>
      <c r="M54" s="5" t="s">
        <v>10</v>
      </c>
      <c r="N54" s="9" t="s">
        <v>11</v>
      </c>
      <c r="O54" s="5"/>
      <c r="P54" s="5"/>
      <c r="R54" t="s">
        <v>19</v>
      </c>
    </row>
    <row r="55" spans="1:18">
      <c r="A55" s="6" t="s">
        <v>12</v>
      </c>
      <c r="B55" s="8" t="s">
        <v>13</v>
      </c>
      <c r="C55" s="18">
        <v>45</v>
      </c>
      <c r="D55" s="2">
        <v>60</v>
      </c>
      <c r="E55" s="13">
        <v>30</v>
      </c>
      <c r="F55" s="24">
        <v>18</v>
      </c>
      <c r="G55" s="6">
        <v>0</v>
      </c>
      <c r="H55" s="6">
        <v>0</v>
      </c>
      <c r="I55" s="33">
        <v>0</v>
      </c>
      <c r="J55" s="6">
        <v>0</v>
      </c>
      <c r="K55" s="6">
        <v>0</v>
      </c>
      <c r="L55" s="6">
        <v>0</v>
      </c>
      <c r="M55" s="6">
        <v>0</v>
      </c>
      <c r="N55" s="8">
        <v>0</v>
      </c>
      <c r="O55" s="6" t="s">
        <v>14</v>
      </c>
      <c r="P55" s="5" t="s">
        <v>18</v>
      </c>
      <c r="R55" t="s">
        <v>24</v>
      </c>
    </row>
    <row r="56" spans="1:18">
      <c r="A56" s="18" t="s">
        <v>0</v>
      </c>
      <c r="B56" s="18">
        <v>45</v>
      </c>
      <c r="C56" s="22">
        <v>1</v>
      </c>
      <c r="D56" s="18">
        <v>0</v>
      </c>
      <c r="E56" s="14">
        <v>0</v>
      </c>
      <c r="F56" s="25">
        <v>0</v>
      </c>
      <c r="G56" s="18">
        <v>1</v>
      </c>
      <c r="H56" s="18">
        <v>0</v>
      </c>
      <c r="I56" s="34">
        <v>0</v>
      </c>
      <c r="J56" s="18">
        <v>0</v>
      </c>
      <c r="K56" s="18">
        <v>0</v>
      </c>
      <c r="L56" s="18">
        <v>0</v>
      </c>
      <c r="M56" s="18">
        <v>0</v>
      </c>
      <c r="N56" s="19">
        <v>0</v>
      </c>
      <c r="O56" s="18">
        <v>800</v>
      </c>
      <c r="P56" s="5" t="e">
        <f>O56/I56</f>
        <v>#DIV/0!</v>
      </c>
      <c r="R56" t="s">
        <v>21</v>
      </c>
    </row>
    <row r="57" spans="1:18">
      <c r="A57" s="11" t="s">
        <v>1</v>
      </c>
      <c r="B57" s="3">
        <v>60</v>
      </c>
      <c r="C57" s="18">
        <v>0</v>
      </c>
      <c r="D57" s="11">
        <v>1</v>
      </c>
      <c r="E57" s="14">
        <v>0</v>
      </c>
      <c r="F57" s="25">
        <v>0</v>
      </c>
      <c r="G57" s="11">
        <v>0</v>
      </c>
      <c r="H57" s="11">
        <v>1</v>
      </c>
      <c r="I57" s="34">
        <v>0</v>
      </c>
      <c r="J57" s="11">
        <v>0</v>
      </c>
      <c r="K57" s="11">
        <v>0</v>
      </c>
      <c r="L57" s="11">
        <v>0</v>
      </c>
      <c r="M57" s="11">
        <v>0</v>
      </c>
      <c r="N57" s="3">
        <v>0</v>
      </c>
      <c r="O57" s="11">
        <v>750</v>
      </c>
      <c r="P57" s="5" t="e">
        <f t="shared" ref="P57:P63" si="38">O57/I57</f>
        <v>#DIV/0!</v>
      </c>
    </row>
    <row r="58" spans="1:18">
      <c r="A58" s="14" t="s">
        <v>2</v>
      </c>
      <c r="B58" s="15">
        <v>30</v>
      </c>
      <c r="C58" s="14">
        <v>0</v>
      </c>
      <c r="D58" s="14">
        <v>0</v>
      </c>
      <c r="E58" s="14">
        <v>1</v>
      </c>
      <c r="F58" s="25">
        <v>0</v>
      </c>
      <c r="G58" s="14">
        <v>0</v>
      </c>
      <c r="H58" s="14">
        <v>0</v>
      </c>
      <c r="I58" s="34">
        <v>1</v>
      </c>
      <c r="J58" s="14">
        <v>0</v>
      </c>
      <c r="K58" s="14">
        <v>0</v>
      </c>
      <c r="L58" s="14">
        <v>0</v>
      </c>
      <c r="M58" s="14">
        <v>0</v>
      </c>
      <c r="N58" s="15">
        <v>0</v>
      </c>
      <c r="O58" s="14">
        <v>600</v>
      </c>
      <c r="P58" s="5">
        <f t="shared" si="38"/>
        <v>600</v>
      </c>
    </row>
    <row r="59" spans="1:18">
      <c r="A59" s="34" t="s">
        <v>7</v>
      </c>
      <c r="B59" s="35">
        <v>0</v>
      </c>
      <c r="C59" s="34">
        <f>C46-C62</f>
        <v>0</v>
      </c>
      <c r="D59" s="34">
        <f t="shared" ref="D59:O59" si="39">D46-D62</f>
        <v>0</v>
      </c>
      <c r="E59" s="34">
        <f t="shared" si="39"/>
        <v>0</v>
      </c>
      <c r="F59" s="34">
        <f t="shared" si="39"/>
        <v>0</v>
      </c>
      <c r="G59" s="34">
        <f t="shared" si="39"/>
        <v>2.0454545454545454</v>
      </c>
      <c r="H59" s="34">
        <f t="shared" si="39"/>
        <v>2.2727272727272729</v>
      </c>
      <c r="I59" s="36">
        <f t="shared" si="39"/>
        <v>1.8181818181818183</v>
      </c>
      <c r="J59" s="34">
        <f t="shared" si="39"/>
        <v>1</v>
      </c>
      <c r="K59" s="34">
        <f t="shared" si="39"/>
        <v>0</v>
      </c>
      <c r="L59" s="34">
        <f t="shared" si="39"/>
        <v>0</v>
      </c>
      <c r="M59" s="34">
        <f t="shared" si="39"/>
        <v>-4.5454545454545459</v>
      </c>
      <c r="N59" s="35">
        <f t="shared" si="39"/>
        <v>0</v>
      </c>
      <c r="O59" s="34">
        <f t="shared" si="39"/>
        <v>386.36363636363637</v>
      </c>
      <c r="P59" s="32">
        <f t="shared" si="38"/>
        <v>212.5</v>
      </c>
    </row>
    <row r="60" spans="1:18">
      <c r="A60" s="5" t="s">
        <v>8</v>
      </c>
      <c r="B60" s="9">
        <v>0</v>
      </c>
      <c r="C60" s="16">
        <f>C47-0.15*C62</f>
        <v>0</v>
      </c>
      <c r="D60" s="1">
        <f t="shared" ref="D60:O60" si="40">D47-0.15*D62</f>
        <v>0</v>
      </c>
      <c r="E60" s="12">
        <f t="shared" si="40"/>
        <v>0</v>
      </c>
      <c r="F60" s="23">
        <f t="shared" si="40"/>
        <v>0</v>
      </c>
      <c r="G60" s="5">
        <f t="shared" si="40"/>
        <v>6.8181818181818343E-3</v>
      </c>
      <c r="H60" s="5">
        <f t="shared" si="40"/>
        <v>4.090909090909095E-2</v>
      </c>
      <c r="I60" s="32">
        <f t="shared" si="40"/>
        <v>2.2727272727272763E-2</v>
      </c>
      <c r="J60" s="5">
        <f t="shared" si="40"/>
        <v>0</v>
      </c>
      <c r="K60" s="5">
        <f t="shared" si="40"/>
        <v>1</v>
      </c>
      <c r="L60" s="5">
        <f t="shared" si="40"/>
        <v>0</v>
      </c>
      <c r="M60" s="5">
        <f t="shared" si="40"/>
        <v>-0.68181818181818188</v>
      </c>
      <c r="N60" s="9">
        <f t="shared" si="40"/>
        <v>0</v>
      </c>
      <c r="O60" s="5">
        <f t="shared" si="40"/>
        <v>367.95454545454544</v>
      </c>
      <c r="P60" s="5">
        <f t="shared" si="38"/>
        <v>16189.999999999975</v>
      </c>
    </row>
    <row r="61" spans="1:18">
      <c r="A61" s="5" t="s">
        <v>9</v>
      </c>
      <c r="B61" s="9">
        <v>0</v>
      </c>
      <c r="C61" s="16">
        <f>C48-0.1*C62</f>
        <v>0</v>
      </c>
      <c r="D61" s="1">
        <f t="shared" ref="D61:O61" si="41">D48-0.1*D62</f>
        <v>0</v>
      </c>
      <c r="E61" s="12">
        <f t="shared" si="41"/>
        <v>0</v>
      </c>
      <c r="F61" s="23">
        <f t="shared" si="41"/>
        <v>0</v>
      </c>
      <c r="G61" s="5">
        <f t="shared" si="41"/>
        <v>-4.5454545454545442E-2</v>
      </c>
      <c r="H61" s="5">
        <f t="shared" si="41"/>
        <v>-0.12272727272727268</v>
      </c>
      <c r="I61" s="32">
        <f t="shared" si="41"/>
        <v>-0.11818181818181814</v>
      </c>
      <c r="J61" s="5">
        <f t="shared" si="41"/>
        <v>0</v>
      </c>
      <c r="K61" s="5">
        <f t="shared" si="41"/>
        <v>0</v>
      </c>
      <c r="L61" s="5">
        <f t="shared" si="41"/>
        <v>1</v>
      </c>
      <c r="M61" s="5">
        <f t="shared" si="41"/>
        <v>-0.45454545454545459</v>
      </c>
      <c r="N61" s="9">
        <f t="shared" si="41"/>
        <v>0</v>
      </c>
      <c r="O61" s="5">
        <f t="shared" si="41"/>
        <v>346.13636363636363</v>
      </c>
      <c r="P61" s="5">
        <f t="shared" si="38"/>
        <v>-2928.8461538461547</v>
      </c>
    </row>
    <row r="62" spans="1:18">
      <c r="A62" s="23" t="s">
        <v>3</v>
      </c>
      <c r="B62" s="26">
        <v>18</v>
      </c>
      <c r="C62" s="23">
        <f>C49/0.22</f>
        <v>0</v>
      </c>
      <c r="D62" s="23">
        <f t="shared" ref="D62:O62" si="42">D49/0.22</f>
        <v>0</v>
      </c>
      <c r="E62" s="23">
        <f t="shared" si="42"/>
        <v>0</v>
      </c>
      <c r="F62" s="21">
        <f t="shared" si="42"/>
        <v>1</v>
      </c>
      <c r="G62" s="23">
        <f t="shared" si="42"/>
        <v>-2.0454545454545454</v>
      </c>
      <c r="H62" s="23">
        <f t="shared" si="42"/>
        <v>-2.2727272727272729</v>
      </c>
      <c r="I62" s="34">
        <f t="shared" si="42"/>
        <v>-1.8181818181818183</v>
      </c>
      <c r="J62" s="23">
        <f t="shared" si="42"/>
        <v>0</v>
      </c>
      <c r="K62" s="23">
        <f t="shared" si="42"/>
        <v>0</v>
      </c>
      <c r="L62" s="23">
        <f t="shared" si="42"/>
        <v>0</v>
      </c>
      <c r="M62" s="23">
        <f t="shared" si="42"/>
        <v>4.5454545454545459</v>
      </c>
      <c r="N62" s="26">
        <f t="shared" si="42"/>
        <v>0</v>
      </c>
      <c r="O62" s="23">
        <f t="shared" si="42"/>
        <v>113.63636363636364</v>
      </c>
      <c r="P62" s="5">
        <f t="shared" si="38"/>
        <v>-62.5</v>
      </c>
    </row>
    <row r="63" spans="1:18">
      <c r="A63" s="6" t="s">
        <v>11</v>
      </c>
      <c r="B63" s="8">
        <v>0</v>
      </c>
      <c r="C63" s="17">
        <f>C50-0.05*C62</f>
        <v>0</v>
      </c>
      <c r="D63" s="2">
        <f t="shared" ref="D63:O63" si="43">D50-0.05*D62</f>
        <v>0</v>
      </c>
      <c r="E63" s="13">
        <f t="shared" si="43"/>
        <v>0</v>
      </c>
      <c r="F63" s="24">
        <f t="shared" si="43"/>
        <v>0</v>
      </c>
      <c r="G63" s="6">
        <f t="shared" si="43"/>
        <v>-4.7727272727272715E-2</v>
      </c>
      <c r="H63" s="6">
        <f t="shared" si="43"/>
        <v>-3.6363636363636348E-2</v>
      </c>
      <c r="I63" s="33">
        <f t="shared" si="43"/>
        <v>-9.0909090909090801E-3</v>
      </c>
      <c r="J63" s="6">
        <f t="shared" si="43"/>
        <v>0</v>
      </c>
      <c r="K63" s="6">
        <f t="shared" si="43"/>
        <v>0</v>
      </c>
      <c r="L63" s="6">
        <f t="shared" si="43"/>
        <v>0</v>
      </c>
      <c r="M63" s="6">
        <f t="shared" si="43"/>
        <v>-0.22727272727272729</v>
      </c>
      <c r="N63" s="8">
        <f t="shared" si="43"/>
        <v>1</v>
      </c>
      <c r="O63" s="6">
        <f t="shared" si="43"/>
        <v>701.81818181818187</v>
      </c>
      <c r="P63" s="5">
        <f t="shared" si="38"/>
        <v>-77200.000000000102</v>
      </c>
    </row>
    <row r="64" spans="1:18">
      <c r="A64" s="5"/>
      <c r="B64" s="9" t="s">
        <v>16</v>
      </c>
      <c r="C64" s="16">
        <f>B56*C56+B57*C57+B58*C58+B59*C59+B60*C60+B61*C61+B62*C62+B63*C63</f>
        <v>45</v>
      </c>
      <c r="D64" s="1">
        <f>B56*D56+B57*D57+B58*D58+B59*D59+B60*D60+B61*D61+B62*D62+B63*D63</f>
        <v>60</v>
      </c>
      <c r="E64" s="12">
        <f>B56*E56+B57*E57+B58*E58+B59*E59+B60*E60+B61*E61+B62*E62+B63*E63</f>
        <v>30</v>
      </c>
      <c r="F64" s="23">
        <f>B56*F56+B57*F57+B58*F58+B59*F59+B60*F60+B61*F61+B62*F62+B63*F63</f>
        <v>18</v>
      </c>
      <c r="G64">
        <f>B56*G56+B57*G57+B58*G58+B59*G59+B60*G60+B61*G61+B62*G62+B63*G63</f>
        <v>8.1818181818181799</v>
      </c>
      <c r="H64">
        <f>B56*H56+B57*H57+B58*H58+B59*H59+B60*H60+B61*H61+B62*H62+B63*H63</f>
        <v>19.090909090909086</v>
      </c>
      <c r="I64" s="32">
        <f>B56*I56+B57*I57+B58*I58+B59*I59+B60*I60+B61*I61+B62*I62+B63*I63</f>
        <v>-2.7272727272727337</v>
      </c>
      <c r="J64">
        <f>B56*J56+B57*J57+B58*J58+B59*J59+B60*J60+B61*J61+B62*J62+B63*J63</f>
        <v>0</v>
      </c>
      <c r="K64">
        <f>B56*K56+B57*K57+B58*K58+B59*K59+B60*K60+B61*K61+B62*K62+B63*K63</f>
        <v>0</v>
      </c>
      <c r="L64">
        <f>B56*L56+B57*L57+B58*L58+B59*L59+B60*L60+B61*L61+B62*L62+B63*L63</f>
        <v>0</v>
      </c>
      <c r="M64">
        <f>B56*M56+B57*M57+B58*M58+B59*M59+B60*M60+B61*M61+B62*M62+B63*M63</f>
        <v>81.818181818181827</v>
      </c>
      <c r="N64">
        <f>B56*N56+B57*N57+B58*N58+B59*N59+B60*N60+B61*N61+B62*N62+B63*N63</f>
        <v>0</v>
      </c>
      <c r="O64" s="10">
        <f>B56*O56+B57*O57+B58*O58+B59*O59+B60*O60+B61*O61+B62*O62+B63*O63</f>
        <v>101045.45454545454</v>
      </c>
      <c r="P64" s="5"/>
    </row>
    <row r="65" spans="1:18">
      <c r="A65" s="5"/>
      <c r="B65" s="9" t="s">
        <v>17</v>
      </c>
      <c r="C65" s="16">
        <f>C55-C64</f>
        <v>0</v>
      </c>
      <c r="D65" s="1">
        <f>D55-D64</f>
        <v>0</v>
      </c>
      <c r="E65" s="12">
        <f>E55-E64</f>
        <v>0</v>
      </c>
      <c r="F65" s="23">
        <f>F55-F64</f>
        <v>0</v>
      </c>
      <c r="G65" s="5">
        <f>G55-G64</f>
        <v>-8.1818181818181799</v>
      </c>
      <c r="H65" s="5">
        <f t="shared" ref="H65" si="44">H55-H64</f>
        <v>-19.090909090909086</v>
      </c>
      <c r="I65" s="32">
        <f t="shared" ref="I65" si="45">I55-I64</f>
        <v>2.7272727272727337</v>
      </c>
      <c r="J65" s="5">
        <f t="shared" ref="J65" si="46">J55-J64</f>
        <v>0</v>
      </c>
      <c r="K65" s="5">
        <f>K55-K64</f>
        <v>0</v>
      </c>
      <c r="L65" s="5">
        <f>L55-L64</f>
        <v>0</v>
      </c>
      <c r="M65" s="5">
        <f>M55-M64</f>
        <v>-81.818181818181827</v>
      </c>
      <c r="N65" s="5">
        <f>N55-N64</f>
        <v>0</v>
      </c>
      <c r="O65" s="5"/>
      <c r="P65" s="5"/>
    </row>
    <row r="67" spans="1:18">
      <c r="A67" s="5"/>
      <c r="B67" s="9"/>
      <c r="C67" s="16" t="s">
        <v>0</v>
      </c>
      <c r="D67" s="1" t="s">
        <v>1</v>
      </c>
      <c r="E67" s="12" t="s">
        <v>2</v>
      </c>
      <c r="F67" s="23" t="s">
        <v>3</v>
      </c>
      <c r="G67" s="5" t="s">
        <v>4</v>
      </c>
      <c r="H67" s="5" t="s">
        <v>5</v>
      </c>
      <c r="I67" s="32" t="s">
        <v>6</v>
      </c>
      <c r="J67" s="5" t="s">
        <v>7</v>
      </c>
      <c r="K67" s="5" t="s">
        <v>8</v>
      </c>
      <c r="L67" s="5" t="s">
        <v>9</v>
      </c>
      <c r="M67" s="5" t="s">
        <v>10</v>
      </c>
      <c r="N67" s="9" t="s">
        <v>11</v>
      </c>
      <c r="O67" s="5"/>
      <c r="P67" s="5"/>
      <c r="R67" t="s">
        <v>19</v>
      </c>
    </row>
    <row r="68" spans="1:18">
      <c r="A68" s="6" t="s">
        <v>12</v>
      </c>
      <c r="B68" s="8" t="s">
        <v>13</v>
      </c>
      <c r="C68" s="18">
        <v>45</v>
      </c>
      <c r="D68" s="2">
        <v>60</v>
      </c>
      <c r="E68" s="13">
        <v>30</v>
      </c>
      <c r="F68" s="24">
        <v>18</v>
      </c>
      <c r="G68" s="6">
        <v>0</v>
      </c>
      <c r="H68" s="6">
        <v>0</v>
      </c>
      <c r="I68" s="33">
        <v>0</v>
      </c>
      <c r="J68" s="6">
        <v>0</v>
      </c>
      <c r="K68" s="6">
        <v>0</v>
      </c>
      <c r="L68" s="6">
        <v>0</v>
      </c>
      <c r="M68" s="6">
        <v>0</v>
      </c>
      <c r="N68" s="8">
        <v>0</v>
      </c>
      <c r="O68" s="6" t="s">
        <v>14</v>
      </c>
      <c r="P68" s="5"/>
      <c r="R68" t="s">
        <v>25</v>
      </c>
    </row>
    <row r="69" spans="1:18">
      <c r="A69" s="18" t="s">
        <v>0</v>
      </c>
      <c r="B69" s="18">
        <v>45</v>
      </c>
      <c r="C69" s="22">
        <v>1</v>
      </c>
      <c r="D69" s="18">
        <v>0</v>
      </c>
      <c r="E69" s="14">
        <v>0</v>
      </c>
      <c r="F69" s="25">
        <v>0</v>
      </c>
      <c r="G69" s="18">
        <v>1</v>
      </c>
      <c r="H69" s="18">
        <v>0</v>
      </c>
      <c r="I69" s="34">
        <v>0</v>
      </c>
      <c r="J69" s="18">
        <v>0</v>
      </c>
      <c r="K69" s="18">
        <v>0</v>
      </c>
      <c r="L69" s="18">
        <v>0</v>
      </c>
      <c r="M69" s="18">
        <v>0</v>
      </c>
      <c r="N69" s="19">
        <v>0</v>
      </c>
      <c r="O69" s="18">
        <v>800</v>
      </c>
      <c r="P69" s="5"/>
      <c r="R69" t="s">
        <v>21</v>
      </c>
    </row>
    <row r="70" spans="1:18">
      <c r="A70" s="11" t="s">
        <v>1</v>
      </c>
      <c r="B70" s="3">
        <v>60</v>
      </c>
      <c r="C70" s="18">
        <v>0</v>
      </c>
      <c r="D70" s="11">
        <v>1</v>
      </c>
      <c r="E70" s="14">
        <v>0</v>
      </c>
      <c r="F70" s="25">
        <v>0</v>
      </c>
      <c r="G70" s="11">
        <v>0</v>
      </c>
      <c r="H70" s="11">
        <v>1</v>
      </c>
      <c r="I70" s="34">
        <v>0</v>
      </c>
      <c r="J70" s="11">
        <v>0</v>
      </c>
      <c r="K70" s="11">
        <v>0</v>
      </c>
      <c r="L70" s="11">
        <v>0</v>
      </c>
      <c r="M70" s="11">
        <v>0</v>
      </c>
      <c r="N70" s="3">
        <v>0</v>
      </c>
      <c r="O70" s="11">
        <v>750</v>
      </c>
      <c r="P70" s="5"/>
    </row>
    <row r="71" spans="1:18">
      <c r="A71" s="14" t="s">
        <v>2</v>
      </c>
      <c r="B71" s="15">
        <v>30</v>
      </c>
      <c r="C71" s="14">
        <f>C58-C72</f>
        <v>0</v>
      </c>
      <c r="D71" s="14">
        <f t="shared" ref="D71:O71" si="47">D58-D72</f>
        <v>0</v>
      </c>
      <c r="E71" s="14">
        <f t="shared" si="47"/>
        <v>1</v>
      </c>
      <c r="F71" s="25">
        <f t="shared" si="47"/>
        <v>0</v>
      </c>
      <c r="G71" s="14">
        <f t="shared" si="47"/>
        <v>-1.1250011250011251</v>
      </c>
      <c r="H71" s="14">
        <f t="shared" si="47"/>
        <v>-1.2500012500012503</v>
      </c>
      <c r="I71" s="34">
        <f t="shared" si="47"/>
        <v>0</v>
      </c>
      <c r="J71" s="14">
        <f t="shared" si="47"/>
        <v>-0.55000055000055004</v>
      </c>
      <c r="K71" s="14">
        <f t="shared" si="47"/>
        <v>0</v>
      </c>
      <c r="L71" s="14">
        <f t="shared" si="47"/>
        <v>0</v>
      </c>
      <c r="M71" s="14">
        <f t="shared" si="47"/>
        <v>2.5000025000025006</v>
      </c>
      <c r="N71" s="14">
        <f t="shared" si="47"/>
        <v>0</v>
      </c>
      <c r="O71" s="14">
        <f t="shared" si="47"/>
        <v>387.49978749978749</v>
      </c>
      <c r="P71" s="5"/>
    </row>
    <row r="72" spans="1:18">
      <c r="A72" s="34" t="s">
        <v>6</v>
      </c>
      <c r="B72" s="35">
        <v>0</v>
      </c>
      <c r="C72" s="34">
        <f>C59/1.81818</f>
        <v>0</v>
      </c>
      <c r="D72" s="34">
        <f t="shared" ref="D72:O72" si="48">D59/1.81818</f>
        <v>0</v>
      </c>
      <c r="E72" s="34">
        <f t="shared" si="48"/>
        <v>0</v>
      </c>
      <c r="F72" s="34">
        <f t="shared" si="48"/>
        <v>0</v>
      </c>
      <c r="G72" s="34">
        <f t="shared" si="48"/>
        <v>1.1250011250011251</v>
      </c>
      <c r="H72" s="34">
        <f t="shared" si="48"/>
        <v>1.2500012500012503</v>
      </c>
      <c r="I72" s="21">
        <v>1</v>
      </c>
      <c r="J72" s="34">
        <f t="shared" si="48"/>
        <v>0.55000055000055004</v>
      </c>
      <c r="K72" s="34">
        <f t="shared" si="48"/>
        <v>0</v>
      </c>
      <c r="L72" s="34">
        <f t="shared" si="48"/>
        <v>0</v>
      </c>
      <c r="M72" s="34">
        <f t="shared" si="48"/>
        <v>-2.5000025000025006</v>
      </c>
      <c r="N72" s="34">
        <f t="shared" si="48"/>
        <v>0</v>
      </c>
      <c r="O72" s="34">
        <f t="shared" si="48"/>
        <v>212.50021250021251</v>
      </c>
      <c r="P72" s="32"/>
    </row>
    <row r="73" spans="1:18">
      <c r="A73" s="5" t="s">
        <v>8</v>
      </c>
      <c r="B73" s="9">
        <v>0</v>
      </c>
      <c r="C73" s="16">
        <f>C60-0.02273*C72</f>
        <v>0</v>
      </c>
      <c r="D73" s="1">
        <f t="shared" ref="D73:O73" si="49">D60-0.02273*D72</f>
        <v>0</v>
      </c>
      <c r="E73" s="12">
        <f t="shared" si="49"/>
        <v>0</v>
      </c>
      <c r="F73" s="23">
        <f t="shared" si="49"/>
        <v>0</v>
      </c>
      <c r="G73" s="5">
        <f t="shared" si="49"/>
        <v>-1.8753093753093742E-2</v>
      </c>
      <c r="H73" s="5">
        <f t="shared" si="49"/>
        <v>1.249656249656253E-2</v>
      </c>
      <c r="I73" s="32">
        <v>0</v>
      </c>
      <c r="J73" s="5">
        <f t="shared" si="49"/>
        <v>-1.2501512501512503E-2</v>
      </c>
      <c r="K73" s="5">
        <f t="shared" si="49"/>
        <v>1</v>
      </c>
      <c r="L73" s="5">
        <f t="shared" si="49"/>
        <v>0</v>
      </c>
      <c r="M73" s="5">
        <f t="shared" si="49"/>
        <v>-0.62499312499312509</v>
      </c>
      <c r="N73" s="5">
        <f t="shared" si="49"/>
        <v>0</v>
      </c>
      <c r="O73" s="5">
        <f t="shared" si="49"/>
        <v>363.12441562441563</v>
      </c>
      <c r="P73" s="5"/>
    </row>
    <row r="74" spans="1:18">
      <c r="A74" s="5" t="s">
        <v>9</v>
      </c>
      <c r="B74" s="9">
        <v>0</v>
      </c>
      <c r="C74" s="16">
        <f>C61+0.11818*C72</f>
        <v>0</v>
      </c>
      <c r="D74" s="1">
        <f t="shared" ref="D74:O74" si="50">D61+0.11818*D72</f>
        <v>0</v>
      </c>
      <c r="E74" s="12">
        <f t="shared" si="50"/>
        <v>0</v>
      </c>
      <c r="F74" s="23">
        <f t="shared" si="50"/>
        <v>0</v>
      </c>
      <c r="G74" s="5">
        <f t="shared" si="50"/>
        <v>8.7498087498087518E-2</v>
      </c>
      <c r="H74" s="5">
        <f t="shared" si="50"/>
        <v>2.4997874997875064E-2</v>
      </c>
      <c r="I74" s="32">
        <v>0</v>
      </c>
      <c r="J74" s="5">
        <f t="shared" si="50"/>
        <v>6.4999064999065007E-2</v>
      </c>
      <c r="K74" s="5">
        <f t="shared" si="50"/>
        <v>0</v>
      </c>
      <c r="L74" s="5">
        <f t="shared" si="50"/>
        <v>1</v>
      </c>
      <c r="M74" s="5">
        <f t="shared" si="50"/>
        <v>-0.74999574999575014</v>
      </c>
      <c r="N74" s="5">
        <f t="shared" si="50"/>
        <v>0</v>
      </c>
      <c r="O74" s="5">
        <f t="shared" si="50"/>
        <v>371.24963874963873</v>
      </c>
      <c r="P74" s="5"/>
    </row>
    <row r="75" spans="1:18">
      <c r="A75" s="23" t="s">
        <v>3</v>
      </c>
      <c r="B75" s="26">
        <v>18</v>
      </c>
      <c r="C75" s="16">
        <f>C62+1.81818*C72</f>
        <v>0</v>
      </c>
      <c r="D75" s="1">
        <f t="shared" ref="D75:O75" si="51">D62+1.81818*D72</f>
        <v>0</v>
      </c>
      <c r="E75" s="12">
        <f t="shared" si="51"/>
        <v>0</v>
      </c>
      <c r="F75" s="23">
        <f t="shared" si="51"/>
        <v>1</v>
      </c>
      <c r="G75" s="5">
        <f t="shared" si="51"/>
        <v>0</v>
      </c>
      <c r="H75" s="5">
        <f t="shared" si="51"/>
        <v>0</v>
      </c>
      <c r="I75" s="32">
        <v>0</v>
      </c>
      <c r="J75" s="5">
        <f t="shared" si="51"/>
        <v>1</v>
      </c>
      <c r="K75" s="5">
        <f t="shared" si="51"/>
        <v>0</v>
      </c>
      <c r="L75" s="5">
        <f t="shared" si="51"/>
        <v>0</v>
      </c>
      <c r="M75" s="5">
        <f t="shared" si="51"/>
        <v>0</v>
      </c>
      <c r="N75" s="5">
        <f t="shared" si="51"/>
        <v>0</v>
      </c>
      <c r="O75" s="5">
        <f t="shared" si="51"/>
        <v>500</v>
      </c>
      <c r="P75" s="5"/>
    </row>
    <row r="76" spans="1:18">
      <c r="A76" s="6" t="s">
        <v>11</v>
      </c>
      <c r="B76" s="8">
        <v>0</v>
      </c>
      <c r="C76" s="17">
        <f>C63+0.00909*C72</f>
        <v>0</v>
      </c>
      <c r="D76" s="2">
        <f t="shared" ref="D76:O76" si="52">D63+0.00909*D72</f>
        <v>0</v>
      </c>
      <c r="E76" s="13">
        <f t="shared" si="52"/>
        <v>0</v>
      </c>
      <c r="F76" s="24">
        <f t="shared" si="52"/>
        <v>0</v>
      </c>
      <c r="G76" s="6">
        <f t="shared" si="52"/>
        <v>-3.7501012501012489E-2</v>
      </c>
      <c r="H76" s="6">
        <f t="shared" si="52"/>
        <v>-2.5001125001124981E-2</v>
      </c>
      <c r="I76" s="33">
        <v>0</v>
      </c>
      <c r="J76" s="6">
        <f t="shared" si="52"/>
        <v>4.9995049995050006E-3</v>
      </c>
      <c r="K76" s="6">
        <f t="shared" si="52"/>
        <v>0</v>
      </c>
      <c r="L76" s="6">
        <f t="shared" si="52"/>
        <v>0</v>
      </c>
      <c r="M76" s="6">
        <f t="shared" si="52"/>
        <v>-0.24999774999775004</v>
      </c>
      <c r="N76" s="6">
        <f t="shared" si="52"/>
        <v>1</v>
      </c>
      <c r="O76" s="6">
        <f t="shared" si="52"/>
        <v>703.74980874980884</v>
      </c>
      <c r="P76" s="5"/>
    </row>
    <row r="77" spans="1:18">
      <c r="A77" s="5"/>
      <c r="B77" s="9" t="s">
        <v>16</v>
      </c>
      <c r="C77" s="16">
        <f>B69*C69+B70*C70+B71*C71+B72*C72+B73*C73+B74*C74+B75*C75+B76*C76</f>
        <v>45</v>
      </c>
      <c r="D77" s="1">
        <f>B69*D69+B70*D70+B71*D71+B72*D72+B73*D73+B74*D74+B75*D75+B76*D76</f>
        <v>60</v>
      </c>
      <c r="E77" s="12">
        <f>B69*E69+B70*E70+B71*E71+B72*E72+B73*E73+B74*E74+B75*E75+B76*E76</f>
        <v>30</v>
      </c>
      <c r="F77" s="23">
        <f>B69*F69+B70*F70+B71*F71+B72*F72+B73*F73+B74*F74+B75*F75+B76*F76</f>
        <v>18</v>
      </c>
      <c r="G77">
        <f>B69*G69+B70*G70+B71*G71+B72*G72+B73*G73+B74*G74+B75*G75+B76*G76</f>
        <v>11.249966249966249</v>
      </c>
      <c r="H77">
        <f>B69*H69+B70*H70+B71*H71+B72*H72+B73*H73+B74*H74+B75*H75+B76*H76</f>
        <v>22.499962499962493</v>
      </c>
      <c r="I77" s="32">
        <f>B69*I69+B70*I70+B71*I71+B72*I72+B73*I73+B74*I74+B75*I75+B76*I76</f>
        <v>0</v>
      </c>
      <c r="J77">
        <f>B69*J69+B70*J70+B71*J71+B72*J72+B73*J73+B74*J74+B75*J75+B76*J76</f>
        <v>1.4999834999835002</v>
      </c>
      <c r="K77">
        <f>B69*K69+B70*K70+B71*K71+B72*K72+B73*K73+B74*K74+B75*K75+B76*K76</f>
        <v>0</v>
      </c>
      <c r="L77">
        <f>B69*L69+B70*L70+B71*L71+B72*L72+B73*L73+B74*L74+B75*L75+B76*L76</f>
        <v>0</v>
      </c>
      <c r="M77">
        <f>B69*M69+B70*M70+B71*M71+B72*M72+B73*M73+B74*M74+B75*M75+B76*M76</f>
        <v>75.000075000075014</v>
      </c>
      <c r="N77">
        <f>B69*N69+B70*N70+B71*N71+B72*N72+B73*N73+B74*N74+B75*N75+B76*N76</f>
        <v>0</v>
      </c>
      <c r="O77" s="10">
        <f>B69*O69+B70*O70+B71*O71+B72*O72+B73*O73+B74*O74+B75*O75+B76*O76</f>
        <v>101624.99362499363</v>
      </c>
      <c r="P77" s="5"/>
    </row>
    <row r="78" spans="1:18">
      <c r="A78" s="5"/>
      <c r="B78" s="9" t="s">
        <v>17</v>
      </c>
      <c r="C78" s="16">
        <f>C68-C77</f>
        <v>0</v>
      </c>
      <c r="D78" s="1">
        <f>D68-D77</f>
        <v>0</v>
      </c>
      <c r="E78" s="12">
        <f>E68-E77</f>
        <v>0</v>
      </c>
      <c r="F78" s="23">
        <f>F68-F77</f>
        <v>0</v>
      </c>
      <c r="G78" s="5">
        <f>G68-G77</f>
        <v>-11.249966249966249</v>
      </c>
      <c r="H78" s="5">
        <f t="shared" ref="H78" si="53">H68-H77</f>
        <v>-22.499962499962493</v>
      </c>
      <c r="I78" s="32">
        <f t="shared" ref="I78" si="54">I68-I77</f>
        <v>0</v>
      </c>
      <c r="J78" s="5">
        <f t="shared" ref="J78" si="55">J68-J77</f>
        <v>-1.4999834999835002</v>
      </c>
      <c r="K78" s="5">
        <f>K68-K77</f>
        <v>0</v>
      </c>
      <c r="L78" s="5">
        <f>L68-L77</f>
        <v>0</v>
      </c>
      <c r="M78" s="5">
        <f>M68-M77</f>
        <v>-75.000075000075014</v>
      </c>
      <c r="N78" s="5">
        <f>N68-N77</f>
        <v>0</v>
      </c>
      <c r="O78" s="5"/>
      <c r="P78" s="5"/>
    </row>
    <row r="80" spans="1:18">
      <c r="A80" t="s">
        <v>26</v>
      </c>
      <c r="N80" t="s">
        <v>28</v>
      </c>
      <c r="O80">
        <v>101625</v>
      </c>
      <c r="P80" t="s">
        <v>27</v>
      </c>
      <c r="Q80">
        <f>O80-37000</f>
        <v>64625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CHAMALE RAC, SAMUEL ALEJANDRO</dc:creator>
  <cp:lastModifiedBy>CHAMALE RAC, SAMUEL ALEJANDRO</cp:lastModifiedBy>
  <dcterms:created xsi:type="dcterms:W3CDTF">2024-09-27T01:52:23Z</dcterms:created>
  <dcterms:modified xsi:type="dcterms:W3CDTF">2024-10-02T03:31:41Z</dcterms:modified>
</cp:coreProperties>
</file>