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.sharepoint.com/sites/og_nsf_leap-hi_2021start/Shared Documents/General/Project (funded) documents/Thrusts/T5 System dynamics/Working Documents/"/>
    </mc:Choice>
  </mc:AlternateContent>
  <xr:revisionPtr revIDLastSave="1207" documentId="13_ncr:1_{4C01AD98-7DE9-4738-A05C-1A6D33D315A2}" xr6:coauthVersionLast="47" xr6:coauthVersionMax="47" xr10:uidLastSave="{C11816EB-E386-4D7D-B9D1-40B6CFC78E66}"/>
  <bookViews>
    <workbookView xWindow="-9870" yWindow="-8475" windowWidth="9870" windowHeight="15600" tabRatio="860" firstSheet="9" activeTab="10" xr2:uid="{00000000-000D-0000-FFFF-FFFF00000000}"/>
  </bookViews>
  <sheets>
    <sheet name="ASUs" sheetId="2" r:id="rId1"/>
    <sheet name="PublicDemand" sheetId="4" r:id="rId2"/>
    <sheet name="RoadwayTraffic" sheetId="5" r:id="rId3"/>
    <sheet name="TransitOperations" sheetId="6" r:id="rId4"/>
    <sheet name="TripGen" sheetId="13" r:id="rId5"/>
    <sheet name="MS-Drive" sheetId="7" r:id="rId6"/>
    <sheet name="MS-Transit" sheetId="9" r:id="rId7"/>
    <sheet name="MS-NMT" sheetId="10" r:id="rId8"/>
    <sheet name="Multipliers" sheetId="11" r:id="rId9"/>
    <sheet name="VMTCalculations" sheetId="14" r:id="rId10"/>
    <sheet name="LogisticFunctionVariables" sheetId="12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2" l="1"/>
  <c r="A21" i="2"/>
  <c r="A22" i="2"/>
  <c r="A23" i="2"/>
  <c r="A24" i="2"/>
  <c r="A20" i="2"/>
  <c r="A15" i="2"/>
  <c r="A16" i="2"/>
  <c r="A17" i="2"/>
  <c r="A18" i="2"/>
  <c r="A14" i="2"/>
  <c r="A9" i="2"/>
  <c r="A10" i="2"/>
  <c r="A11" i="2"/>
  <c r="A8" i="2"/>
</calcChain>
</file>

<file path=xl/sharedStrings.xml><?xml version="1.0" encoding="utf-8"?>
<sst xmlns="http://schemas.openxmlformats.org/spreadsheetml/2006/main" count="325" uniqueCount="162">
  <si>
    <t>Variable</t>
  </si>
  <si>
    <t>Units</t>
  </si>
  <si>
    <t>Value</t>
  </si>
  <si>
    <t>ASU Commercial ConstructionTime</t>
  </si>
  <si>
    <t>ASU Commercial AvgProjectMileage</t>
  </si>
  <si>
    <t>ASU Commercial BaseLaneMiles</t>
  </si>
  <si>
    <t>ASU Commercial Lifespan</t>
  </si>
  <si>
    <t>$/week</t>
  </si>
  <si>
    <t>weeks</t>
  </si>
  <si>
    <t>lane-miles</t>
  </si>
  <si>
    <t>$</t>
  </si>
  <si>
    <t>Min</t>
  </si>
  <si>
    <t>Max</t>
  </si>
  <si>
    <t>Increment</t>
  </si>
  <si>
    <t>SensPD-C PS-Commercial</t>
  </si>
  <si>
    <t>SensPD-C ASU-Commercial</t>
  </si>
  <si>
    <t>SensPD-N ASU-NMT</t>
  </si>
  <si>
    <t>Sens PD-N MS-NMT</t>
  </si>
  <si>
    <t>SensPD-N MS-Transit</t>
  </si>
  <si>
    <t>SensPD-SR ASU-SocRec</t>
  </si>
  <si>
    <t>SensPD-SR PS-SocRec</t>
  </si>
  <si>
    <t>SensPD-T ASU-Transit</t>
  </si>
  <si>
    <t>SensPD-T MS-NMT</t>
  </si>
  <si>
    <t>SensPD-T MS-Transit</t>
  </si>
  <si>
    <t>SensPD-T TQR</t>
  </si>
  <si>
    <t>Baseline Roadway LaneMiles</t>
  </si>
  <si>
    <t>Frac ASU Removing Travel Lane</t>
  </si>
  <si>
    <t>Traffic Calming Factor</t>
  </si>
  <si>
    <t>Roadway Free-Flow Reference Speed</t>
  </si>
  <si>
    <t>Roadway Critical Density</t>
  </si>
  <si>
    <t>LambdaJam</t>
  </si>
  <si>
    <t>Avg NumTrips(Pax) per Drive Vehicle</t>
  </si>
  <si>
    <t>Frac Transit Trips by Bus</t>
  </si>
  <si>
    <t>SensFracBusInTransitLane ASU-Transit</t>
  </si>
  <si>
    <t>FracBusInTrLane MaxLimit</t>
  </si>
  <si>
    <t>-</t>
  </si>
  <si>
    <t>miles/hour</t>
  </si>
  <si>
    <t>vehicles/mile</t>
  </si>
  <si>
    <t>1/hour</t>
  </si>
  <si>
    <t>trips/vehicle</t>
  </si>
  <si>
    <t>ASU-Commercial LFS</t>
  </si>
  <si>
    <t>ASU-NMT LFS</t>
  </si>
  <si>
    <t>ASU-SocRec LFS</t>
  </si>
  <si>
    <t>ASU-Transit LFS</t>
  </si>
  <si>
    <t>TrVRM LFS Fraction of Baseline TrVRM</t>
  </si>
  <si>
    <t>OEperVRM LFS</t>
  </si>
  <si>
    <t>Avg Fare per Transit Trip</t>
  </si>
  <si>
    <t>Federal and State Grants</t>
  </si>
  <si>
    <t>Total Local Sales Tax Revenue</t>
  </si>
  <si>
    <t>Perc Retail Sales Tax to Transit</t>
  </si>
  <si>
    <t>Perc Total Sales Tax</t>
  </si>
  <si>
    <t>Baseline Transit Service Capacity (VRM)</t>
  </si>
  <si>
    <t>Transit Service Capacity Adjustment Interval</t>
  </si>
  <si>
    <t>Avg Pax-Miles per Trip</t>
  </si>
  <si>
    <t>TSCM Upper Threshold</t>
  </si>
  <si>
    <t>TSCM Lower Threshold</t>
  </si>
  <si>
    <t>TSCM Increase</t>
  </si>
  <si>
    <t>TSCM Decrease</t>
  </si>
  <si>
    <t>OE per VRM</t>
  </si>
  <si>
    <t>SensTQR-Congestion</t>
  </si>
  <si>
    <t>SensTQR-OE</t>
  </si>
  <si>
    <t>SensTQR-VRM</t>
  </si>
  <si>
    <t>SensTQR-ASUTransit</t>
  </si>
  <si>
    <t>$/trip</t>
  </si>
  <si>
    <t>%</t>
  </si>
  <si>
    <t>Transit Service Capacity Limit (VRM)</t>
  </si>
  <si>
    <t>miles/trip</t>
  </si>
  <si>
    <t>$/VRM</t>
  </si>
  <si>
    <t>VRM/week</t>
  </si>
  <si>
    <t>Baseline NumTrips (AllModes)</t>
  </si>
  <si>
    <t>Frac TrOverflow as DriveTrips</t>
  </si>
  <si>
    <t>Population Growth Rate</t>
  </si>
  <si>
    <t>trips/week</t>
  </si>
  <si>
    <t>% p.a.</t>
  </si>
  <si>
    <t>SensMPS-D-H Congestion</t>
  </si>
  <si>
    <t>SensMPS-D-WS Congestion</t>
  </si>
  <si>
    <t>SensMPS-D-C Congestion</t>
  </si>
  <si>
    <t>SensMPS-D-SR Congestion</t>
  </si>
  <si>
    <t>SensMPS-D-EE Congestion</t>
  </si>
  <si>
    <t>SensMPS-T-H Congestion</t>
  </si>
  <si>
    <t>Sens-MPS-T-H TQR</t>
  </si>
  <si>
    <t>SensMPS-T-H VRM</t>
  </si>
  <si>
    <t>SensMPS-T-WS Congestion</t>
  </si>
  <si>
    <t>SensMPS-T-WS VRM</t>
  </si>
  <si>
    <t>SensMPS-T-WS TQR</t>
  </si>
  <si>
    <t>SensMPS-T-C Congestion</t>
  </si>
  <si>
    <t>SensMPS-T-C VRM</t>
  </si>
  <si>
    <t>SensMPS-T-C TQR</t>
  </si>
  <si>
    <t>SensMPS-T-C ASU-Commercial</t>
  </si>
  <si>
    <t>SensMPS-T-SR Congestion</t>
  </si>
  <si>
    <t>SensMPS-T-SR VRM</t>
  </si>
  <si>
    <t>SensMPS-T-SR TQR</t>
  </si>
  <si>
    <t>SensMPS-T-SR ASU-SocRec</t>
  </si>
  <si>
    <t>SensMPS-T-EE Congestion</t>
  </si>
  <si>
    <t>SensMPS-T-EE VRM</t>
  </si>
  <si>
    <t>SensMPS-T-EE TQR</t>
  </si>
  <si>
    <t>SensMPS-N-H Congestion</t>
  </si>
  <si>
    <t>SensMPS-N-H ASU-NMT</t>
  </si>
  <si>
    <t>SensMPS-N-WS Congestion</t>
  </si>
  <si>
    <t>SensMPS-N-WS ASU-NMT</t>
  </si>
  <si>
    <t>SensMPS-N-C Congestion</t>
  </si>
  <si>
    <t>SensMPS-N-C ASU-NMT</t>
  </si>
  <si>
    <t>SensMPS-N-C ASU-Commercial</t>
  </si>
  <si>
    <t>SensMPS-N-SR Congestion</t>
  </si>
  <si>
    <t>SensMPS-N-SR ASU-NMT</t>
  </si>
  <si>
    <t>SensMPS-N-SR ASU-SocRec</t>
  </si>
  <si>
    <t>SensMPS-N-EE Congestion</t>
  </si>
  <si>
    <t>SensMPS-N-EE ASU-NMT</t>
  </si>
  <si>
    <t>SensMPS-N-EE ASU-Commercial</t>
  </si>
  <si>
    <t>SensMPS-N-EE ASU-SocRec</t>
  </si>
  <si>
    <t>Transit Agency Baseline Resources</t>
  </si>
  <si>
    <t>Uneven Spatial Distribution</t>
  </si>
  <si>
    <t>Uneven Temporal Distribution</t>
  </si>
  <si>
    <t>SensMS-T TransitFare</t>
  </si>
  <si>
    <t>MS-T TransitFareLFS</t>
  </si>
  <si>
    <t>CongestionLFS</t>
  </si>
  <si>
    <t>ASU Commercial FundingCostRatio</t>
  </si>
  <si>
    <t>TQR Multiplier</t>
  </si>
  <si>
    <t>PS Home Multiplier</t>
  </si>
  <si>
    <t>PS Commercial Multiplier</t>
  </si>
  <si>
    <t>PS SocRec Multiplier</t>
  </si>
  <si>
    <t>SensMS-T ASU-Transit</t>
  </si>
  <si>
    <t>MS Transit Multiplier</t>
  </si>
  <si>
    <t>MS NMT Multiplier</t>
  </si>
  <si>
    <t>ModeTransit LFS</t>
  </si>
  <si>
    <t>ModeNMT LFS</t>
  </si>
  <si>
    <t>PurposeSocRecLFS</t>
  </si>
  <si>
    <t>PurposeCommercialLFS</t>
  </si>
  <si>
    <t>TQR LFS</t>
  </si>
  <si>
    <t>TrafficVolume TravelTime Elasticity</t>
  </si>
  <si>
    <t>Baseline Congestion</t>
  </si>
  <si>
    <t>D-H Med-Trip-Miles</t>
  </si>
  <si>
    <t>D-WS Med-Trip-Miles</t>
  </si>
  <si>
    <t>D-C Med-Trip-Miles</t>
  </si>
  <si>
    <t>D-SR Med-Trip-Miles</t>
  </si>
  <si>
    <t>D-EE Med-Trip-Miles</t>
  </si>
  <si>
    <t>Data gathered from PSRC HTS 2019</t>
  </si>
  <si>
    <t>MS Drive</t>
  </si>
  <si>
    <t>MS NMT</t>
  </si>
  <si>
    <t>MS Transit</t>
  </si>
  <si>
    <t>PS Commercial</t>
  </si>
  <si>
    <t>PS ErrandEscort</t>
  </si>
  <si>
    <t>PS Home</t>
  </si>
  <si>
    <t>PS WorkSchool</t>
  </si>
  <si>
    <t>PS SocRec</t>
  </si>
  <si>
    <t>Drive-Comm</t>
  </si>
  <si>
    <t>Drive-Errand</t>
  </si>
  <si>
    <t>Drive-Home</t>
  </si>
  <si>
    <t>Drive-WS</t>
  </si>
  <si>
    <t>Drive-SR</t>
  </si>
  <si>
    <t>NMT-Comm</t>
  </si>
  <si>
    <t>NMT-Errand</t>
  </si>
  <si>
    <t>NMT-Home</t>
  </si>
  <si>
    <t>NMT-WS</t>
  </si>
  <si>
    <t>NMT-SR</t>
  </si>
  <si>
    <t>Transit-Comm</t>
  </si>
  <si>
    <t>Transit-Errand</t>
  </si>
  <si>
    <t>Transit-Home</t>
  </si>
  <si>
    <t>Transit-WS</t>
  </si>
  <si>
    <t>Transit-SR</t>
  </si>
  <si>
    <t>Should this be 120? (117 lane-miles of bike lanes, source: https://hub.arcgis.com/maps/bf36bd11b499489d8cc1d491b72eb712/about)</t>
  </si>
  <si>
    <t>Avg Trips(Pax) Capacity per Transit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</si>
</sst>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1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70476-F5A0-413A-B297-59E221DBC27D}">
  <dimension ref="A1:I55"/>
  <sheetViews>
    <sheetView zoomScale="115" zoomScaleNormal="115" workbookViewId="0">
      <pane ySplit="1" topLeftCell="A2" activePane="bottomLeft" state="frozen"/>
      <selection pane="bottomLeft" activeCell="A9" sqref="A9"/>
    </sheetView>
  </sheetViews>
  <sheetFormatPr defaultRowHeight="14.4" x14ac:dyDescent="0.3"/>
  <cols>
    <col min="1" max="1" width="33.88671875" customWidth="1"/>
    <col min="2" max="6" width="12.77734375" customWidth="1"/>
    <col min="9" max="9" width="63.44140625" bestFit="1" customWidth="1"/>
  </cols>
  <sheetData>
    <row r="1" spans="1:8" s="5" customFormat="1" x14ac:dyDescent="0.3">
      <c r="A1" s="5" t="s">
        <v>0</v>
      </c>
      <c r="B1" s="5" t="s">
        <v>1</v>
      </c>
      <c r="C1" s="5" t="s">
        <v>2</v>
      </c>
      <c r="D1" s="5" t="s">
        <v>11</v>
      </c>
      <c r="E1" s="5" t="s">
        <v>12</v>
      </c>
      <c r="F1" s="5" t="s">
        <v>13</v>
      </c>
    </row>
    <row r="2" spans="1:8" x14ac:dyDescent="0.3">
      <c r="A2" t="s">
        <v>116</v>
      </c>
      <c r="B2" t="s">
        <v>35</v>
      </c>
      <c r="C2">
        <v>6.65</v>
      </c>
      <c r="D2">
        <v>0</v>
      </c>
      <c r="E2">
        <v>500</v>
      </c>
      <c r="F2">
        <v>0.01</v>
      </c>
    </row>
    <row r="3" spans="1:8" x14ac:dyDescent="0.3">
      <c r="A3" t="s">
        <v>3</v>
      </c>
      <c r="B3" t="s">
        <v>8</v>
      </c>
      <c r="C3">
        <v>4</v>
      </c>
      <c r="D3">
        <v>1</v>
      </c>
      <c r="E3">
        <v>13</v>
      </c>
      <c r="F3">
        <v>1</v>
      </c>
    </row>
    <row r="4" spans="1:8" x14ac:dyDescent="0.3">
      <c r="A4" t="s">
        <v>4</v>
      </c>
      <c r="B4" t="s">
        <v>9</v>
      </c>
      <c r="C4">
        <v>4.0000000000000001E-3</v>
      </c>
      <c r="D4">
        <v>2E-3</v>
      </c>
      <c r="E4">
        <v>0.02</v>
      </c>
      <c r="F4">
        <v>1E-3</v>
      </c>
    </row>
    <row r="5" spans="1:8" x14ac:dyDescent="0.3">
      <c r="A5" t="s">
        <v>5</v>
      </c>
      <c r="B5" t="s">
        <v>9</v>
      </c>
      <c r="C5">
        <v>2.4</v>
      </c>
      <c r="D5">
        <v>0</v>
      </c>
      <c r="E5">
        <v>4</v>
      </c>
      <c r="F5">
        <v>0.1</v>
      </c>
    </row>
    <row r="6" spans="1:8" x14ac:dyDescent="0.3">
      <c r="A6" t="s">
        <v>6</v>
      </c>
      <c r="B6" t="s">
        <v>8</v>
      </c>
      <c r="C6">
        <v>156</v>
      </c>
      <c r="D6">
        <v>1</v>
      </c>
      <c r="E6">
        <v>260</v>
      </c>
      <c r="F6">
        <v>1</v>
      </c>
    </row>
    <row r="8" spans="1:8" x14ac:dyDescent="0.3">
      <c r="A8" t="str">
        <f>SUBSTITUTE(A2,"Commercial","NMT")</f>
        <v>ASU NMT FundingCostRatio</v>
      </c>
      <c r="B8" t="s">
        <v>35</v>
      </c>
      <c r="C8">
        <v>0.122</v>
      </c>
      <c r="D8">
        <v>0</v>
      </c>
      <c r="E8">
        <v>500</v>
      </c>
      <c r="F8">
        <v>0.01</v>
      </c>
    </row>
    <row r="9" spans="1:8" x14ac:dyDescent="0.3">
      <c r="A9" t="str">
        <f>SUBSTITUTE(A3,"Commercial","NMT")</f>
        <v>ASU NMT ConstructionTime</v>
      </c>
      <c r="B9" t="s">
        <v>8</v>
      </c>
      <c r="C9">
        <v>4</v>
      </c>
      <c r="D9">
        <v>1</v>
      </c>
      <c r="E9">
        <v>12</v>
      </c>
      <c r="F9">
        <v>1</v>
      </c>
    </row>
    <row r="10" spans="1:8" x14ac:dyDescent="0.3">
      <c r="A10" t="str">
        <f>SUBSTITUTE(A4,"Commercial","NMT")</f>
        <v>ASU NMT AvgProjectMileage</v>
      </c>
      <c r="B10" t="s">
        <v>9</v>
      </c>
      <c r="C10">
        <v>0.8</v>
      </c>
      <c r="D10">
        <v>0.1</v>
      </c>
      <c r="E10">
        <v>3</v>
      </c>
      <c r="F10">
        <v>0.1</v>
      </c>
    </row>
    <row r="11" spans="1:8" x14ac:dyDescent="0.3">
      <c r="A11" t="str">
        <f t="shared" ref="A11:A12" si="0">SUBSTITUTE(A5,"Commercial","NMT")</f>
        <v>ASU NMT BaseLaneMiles</v>
      </c>
      <c r="B11" t="s">
        <v>9</v>
      </c>
      <c r="C11">
        <v>6</v>
      </c>
      <c r="D11">
        <v>0</v>
      </c>
      <c r="E11">
        <v>20</v>
      </c>
      <c r="F11">
        <v>1</v>
      </c>
      <c r="H11" t="s">
        <v>160</v>
      </c>
    </row>
    <row r="12" spans="1:8" x14ac:dyDescent="0.3">
      <c r="A12" t="str">
        <f t="shared" si="0"/>
        <v>ASU NMT Lifespan</v>
      </c>
      <c r="B12" t="s">
        <v>8</v>
      </c>
      <c r="C12">
        <v>104</v>
      </c>
      <c r="D12">
        <v>52</v>
      </c>
      <c r="E12">
        <v>260</v>
      </c>
      <c r="F12">
        <v>26</v>
      </c>
    </row>
    <row r="14" spans="1:8" x14ac:dyDescent="0.3">
      <c r="A14" t="str">
        <f>SUBSTITUTE(A2,"Commercial","SocRec")</f>
        <v>ASU SocRec FundingCostRatio</v>
      </c>
      <c r="B14" t="s">
        <v>35</v>
      </c>
      <c r="C14">
        <v>0.27900000000000003</v>
      </c>
      <c r="D14">
        <v>0</v>
      </c>
      <c r="E14">
        <v>500</v>
      </c>
      <c r="F14">
        <v>0.01</v>
      </c>
    </row>
    <row r="15" spans="1:8" x14ac:dyDescent="0.3">
      <c r="A15" t="str">
        <f>SUBSTITUTE(A3,"Commercial","SocRec")</f>
        <v>ASU SocRec ConstructionTime</v>
      </c>
      <c r="B15" t="s">
        <v>8</v>
      </c>
      <c r="C15">
        <v>8</v>
      </c>
      <c r="D15">
        <v>2</v>
      </c>
      <c r="E15">
        <v>26</v>
      </c>
      <c r="F15">
        <v>2</v>
      </c>
    </row>
    <row r="16" spans="1:8" x14ac:dyDescent="0.3">
      <c r="A16" t="str">
        <f>SUBSTITUTE(A4,"Commercial","SocRec")</f>
        <v>ASU SocRec AvgProjectMileage</v>
      </c>
      <c r="B16" t="s">
        <v>9</v>
      </c>
      <c r="C16">
        <v>4.0000000000000001E-3</v>
      </c>
      <c r="D16">
        <v>2E-3</v>
      </c>
      <c r="E16">
        <v>0.02</v>
      </c>
      <c r="F16">
        <v>1E-3</v>
      </c>
    </row>
    <row r="17" spans="1:9" x14ac:dyDescent="0.3">
      <c r="A17" t="str">
        <f t="shared" ref="A17:A18" si="1">SUBSTITUTE(A5,"Commercial","SocRec")</f>
        <v>ASU SocRec BaseLaneMiles</v>
      </c>
      <c r="B17" t="s">
        <v>9</v>
      </c>
      <c r="C17">
        <v>0.1</v>
      </c>
      <c r="D17">
        <v>0</v>
      </c>
      <c r="E17">
        <v>2</v>
      </c>
      <c r="F17">
        <v>0.1</v>
      </c>
    </row>
    <row r="18" spans="1:9" x14ac:dyDescent="0.3">
      <c r="A18" t="str">
        <f t="shared" si="1"/>
        <v>ASU SocRec Lifespan</v>
      </c>
      <c r="B18" t="s">
        <v>8</v>
      </c>
      <c r="C18">
        <v>104</v>
      </c>
      <c r="D18">
        <v>26</v>
      </c>
      <c r="E18">
        <v>260</v>
      </c>
      <c r="F18">
        <v>13</v>
      </c>
    </row>
    <row r="20" spans="1:9" x14ac:dyDescent="0.3">
      <c r="A20" t="str">
        <f>SUBSTITUTE(A2,"Commercial","Transit")</f>
        <v>ASU Transit FundingCostRatio</v>
      </c>
      <c r="B20" t="s">
        <v>35</v>
      </c>
      <c r="C20">
        <v>6.8999999999999999E-3</v>
      </c>
      <c r="D20">
        <v>0</v>
      </c>
      <c r="E20">
        <v>10</v>
      </c>
      <c r="F20">
        <v>1E-4</v>
      </c>
    </row>
    <row r="21" spans="1:9" x14ac:dyDescent="0.3">
      <c r="A21" t="str">
        <f>SUBSTITUTE(A3,"Commercial","Transit")</f>
        <v>ASU Transit ConstructionTime</v>
      </c>
      <c r="B21" t="s">
        <v>8</v>
      </c>
      <c r="C21">
        <v>8</v>
      </c>
      <c r="D21">
        <v>1</v>
      </c>
      <c r="E21">
        <v>52</v>
      </c>
      <c r="F21">
        <v>1</v>
      </c>
    </row>
    <row r="22" spans="1:9" x14ac:dyDescent="0.3">
      <c r="A22" t="str">
        <f>SUBSTITUTE(A4,"Commercial","Transit")</f>
        <v>ASU Transit AvgProjectMileage</v>
      </c>
      <c r="B22" t="s">
        <v>9</v>
      </c>
      <c r="C22">
        <v>2</v>
      </c>
      <c r="D22">
        <v>0.2</v>
      </c>
      <c r="E22">
        <v>5</v>
      </c>
      <c r="F22">
        <v>0.2</v>
      </c>
    </row>
    <row r="23" spans="1:9" x14ac:dyDescent="0.3">
      <c r="A23" t="str">
        <f t="shared" ref="A23:A24" si="2">SUBSTITUTE(A5,"Commercial","Transit")</f>
        <v>ASU Transit BaseLaneMiles</v>
      </c>
      <c r="B23" t="s">
        <v>9</v>
      </c>
      <c r="C23">
        <v>35</v>
      </c>
      <c r="D23">
        <v>10</v>
      </c>
      <c r="E23">
        <v>400</v>
      </c>
      <c r="F23">
        <v>1</v>
      </c>
    </row>
    <row r="24" spans="1:9" x14ac:dyDescent="0.3">
      <c r="A24" t="str">
        <f t="shared" si="2"/>
        <v>ASU Transit Lifespan</v>
      </c>
      <c r="B24" t="s">
        <v>8</v>
      </c>
      <c r="C24">
        <v>520</v>
      </c>
      <c r="D24">
        <v>52</v>
      </c>
      <c r="E24">
        <v>260</v>
      </c>
      <c r="F24">
        <v>26</v>
      </c>
    </row>
    <row r="27" spans="1:9" x14ac:dyDescent="0.3">
      <c r="I27" s="4"/>
    </row>
    <row r="28" spans="1:9" x14ac:dyDescent="0.3">
      <c r="I28" s="4"/>
    </row>
    <row r="29" spans="1:9" x14ac:dyDescent="0.3">
      <c r="I29" s="4"/>
    </row>
    <row r="30" spans="1:9" x14ac:dyDescent="0.3">
      <c r="I30" s="4"/>
    </row>
    <row r="31" spans="1:9" x14ac:dyDescent="0.3">
      <c r="I31" s="4"/>
    </row>
    <row r="33" spans="1:1" x14ac:dyDescent="0.3">
      <c r="A33" s="2"/>
    </row>
    <row r="37" spans="1:1" x14ac:dyDescent="0.3">
      <c r="A37" s="2"/>
    </row>
    <row r="41" spans="1:1" x14ac:dyDescent="0.3">
      <c r="A41" s="2"/>
    </row>
    <row r="48" spans="1:1" x14ac:dyDescent="0.3">
      <c r="A48" s="2"/>
    </row>
    <row r="51" spans="1:1" x14ac:dyDescent="0.3">
      <c r="A51" s="2"/>
    </row>
    <row r="55" spans="1:1" x14ac:dyDescent="0.3">
      <c r="A55" s="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99B95-FF0D-4E23-9D33-9CE0F04BFC77}">
  <dimension ref="A1:I62"/>
  <sheetViews>
    <sheetView zoomScale="115" zoomScaleNormal="115" workbookViewId="0">
      <selection activeCell="E29" sqref="E29"/>
    </sheetView>
  </sheetViews>
  <sheetFormatPr defaultRowHeight="14.4" x14ac:dyDescent="0.3"/>
  <cols>
    <col min="1" max="1" width="40.77734375" customWidth="1"/>
    <col min="2" max="6" width="12.77734375" customWidth="1"/>
    <col min="9" max="9" width="63.44140625" bestFit="1" customWidth="1"/>
  </cols>
  <sheetData>
    <row r="1" spans="1:6" s="5" customFormat="1" x14ac:dyDescent="0.3">
      <c r="A1" s="5" t="s">
        <v>0</v>
      </c>
      <c r="B1" s="5" t="s">
        <v>1</v>
      </c>
      <c r="C1" s="5" t="s">
        <v>2</v>
      </c>
      <c r="D1" s="5" t="s">
        <v>11</v>
      </c>
      <c r="E1" s="5" t="s">
        <v>12</v>
      </c>
      <c r="F1" s="5" t="s">
        <v>13</v>
      </c>
    </row>
    <row r="2" spans="1:6" x14ac:dyDescent="0.3">
      <c r="A2" t="s">
        <v>131</v>
      </c>
      <c r="B2" t="s">
        <v>66</v>
      </c>
      <c r="C2">
        <v>3.14</v>
      </c>
    </row>
    <row r="3" spans="1:6" x14ac:dyDescent="0.3">
      <c r="A3" t="s">
        <v>132</v>
      </c>
      <c r="B3" t="s">
        <v>66</v>
      </c>
      <c r="C3">
        <v>4.78</v>
      </c>
    </row>
    <row r="4" spans="1:6" x14ac:dyDescent="0.3">
      <c r="A4" t="s">
        <v>133</v>
      </c>
      <c r="B4" t="s">
        <v>66</v>
      </c>
      <c r="C4">
        <v>2.35</v>
      </c>
    </row>
    <row r="5" spans="1:6" x14ac:dyDescent="0.3">
      <c r="A5" t="s">
        <v>134</v>
      </c>
      <c r="B5" t="s">
        <v>66</v>
      </c>
      <c r="C5">
        <v>4.21</v>
      </c>
    </row>
    <row r="6" spans="1:6" x14ac:dyDescent="0.3">
      <c r="A6" t="s">
        <v>135</v>
      </c>
      <c r="B6" t="s">
        <v>66</v>
      </c>
      <c r="C6">
        <v>2.12</v>
      </c>
    </row>
    <row r="8" spans="1:6" x14ac:dyDescent="0.3">
      <c r="A8" t="s">
        <v>136</v>
      </c>
    </row>
    <row r="18" spans="1:9" x14ac:dyDescent="0.3">
      <c r="A18" s="1"/>
    </row>
    <row r="19" spans="1:9" x14ac:dyDescent="0.3">
      <c r="A19" s="2"/>
    </row>
    <row r="20" spans="1:9" x14ac:dyDescent="0.3">
      <c r="I20" s="1"/>
    </row>
    <row r="25" spans="1:9" x14ac:dyDescent="0.3">
      <c r="A25" s="2"/>
    </row>
    <row r="26" spans="1:9" x14ac:dyDescent="0.3">
      <c r="A26" s="3"/>
    </row>
    <row r="27" spans="1:9" x14ac:dyDescent="0.3">
      <c r="A27" s="3"/>
      <c r="I27" s="1"/>
    </row>
    <row r="29" spans="1:9" x14ac:dyDescent="0.3">
      <c r="I29" s="4"/>
    </row>
    <row r="30" spans="1:9" x14ac:dyDescent="0.3">
      <c r="I30" s="4"/>
    </row>
    <row r="31" spans="1:9" x14ac:dyDescent="0.3">
      <c r="I31" s="4"/>
    </row>
    <row r="32" spans="1:9" x14ac:dyDescent="0.3">
      <c r="I32" s="4"/>
    </row>
    <row r="33" spans="1:9" x14ac:dyDescent="0.3">
      <c r="I33" s="4"/>
    </row>
    <row r="35" spans="1:9" x14ac:dyDescent="0.3">
      <c r="A35" s="2"/>
    </row>
    <row r="39" spans="1:9" x14ac:dyDescent="0.3">
      <c r="A39" s="2"/>
    </row>
    <row r="43" spans="1:9" x14ac:dyDescent="0.3">
      <c r="A43" s="2"/>
    </row>
    <row r="44" spans="1:9" x14ac:dyDescent="0.3">
      <c r="I44" s="1"/>
    </row>
    <row r="50" spans="1:9" x14ac:dyDescent="0.3">
      <c r="A50" s="2"/>
    </row>
    <row r="53" spans="1:9" x14ac:dyDescent="0.3">
      <c r="A53" s="2"/>
    </row>
    <row r="57" spans="1:9" x14ac:dyDescent="0.3">
      <c r="A57" s="2"/>
    </row>
    <row r="58" spans="1:9" x14ac:dyDescent="0.3">
      <c r="I58" s="1"/>
    </row>
    <row r="62" spans="1:9" x14ac:dyDescent="0.3">
      <c r="A62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5A4F5-68F4-455C-86B7-B47FDCFEC785}">
  <dimension ref="A1:I67"/>
  <sheetViews>
    <sheetView tabSelected="1" zoomScale="115" zoomScaleNormal="115" workbookViewId="0">
      <pane ySplit="1" topLeftCell="A2" activePane="bottomLeft" state="frozen"/>
      <selection pane="bottomLeft" activeCell="C11" sqref="C11"/>
    </sheetView>
  </sheetViews>
  <sheetFormatPr defaultRowHeight="14.4" x14ac:dyDescent="0.3"/>
  <cols>
    <col min="1" max="1" width="40.77734375" customWidth="1"/>
    <col min="2" max="6" width="12.77734375" customWidth="1"/>
    <col min="9" max="9" width="63.44140625" bestFit="1" customWidth="1"/>
  </cols>
  <sheetData>
    <row r="1" spans="1:6" s="5" customFormat="1" x14ac:dyDescent="0.3">
      <c r="A1" s="5" t="s">
        <v>0</v>
      </c>
      <c r="B1" s="5" t="s">
        <v>1</v>
      </c>
      <c r="C1" s="5" t="s">
        <v>2</v>
      </c>
      <c r="D1" s="5" t="s">
        <v>11</v>
      </c>
      <c r="E1" s="5" t="s">
        <v>12</v>
      </c>
      <c r="F1" s="5" t="s">
        <v>13</v>
      </c>
    </row>
    <row r="2" spans="1:6" x14ac:dyDescent="0.3">
      <c r="A2" t="s">
        <v>115</v>
      </c>
      <c r="B2" t="s">
        <v>35</v>
      </c>
      <c r="C2">
        <v>0</v>
      </c>
      <c r="D2">
        <v>0</v>
      </c>
      <c r="E2">
        <v>1</v>
      </c>
      <c r="F2">
        <v>0.05</v>
      </c>
    </row>
    <row r="3" spans="1:6" x14ac:dyDescent="0.3">
      <c r="A3" t="s">
        <v>124</v>
      </c>
      <c r="B3" t="s">
        <v>35</v>
      </c>
      <c r="C3">
        <v>0.04</v>
      </c>
      <c r="D3">
        <v>-0.1</v>
      </c>
      <c r="E3">
        <v>0.1</v>
      </c>
      <c r="F3">
        <v>0.01</v>
      </c>
    </row>
    <row r="4" spans="1:6" x14ac:dyDescent="0.3">
      <c r="A4" t="s">
        <v>125</v>
      </c>
      <c r="B4" t="s">
        <v>35</v>
      </c>
      <c r="C4">
        <v>7.0000000000000007E-2</v>
      </c>
      <c r="D4">
        <v>-0.1</v>
      </c>
      <c r="E4">
        <v>0.5</v>
      </c>
      <c r="F4">
        <v>0.01</v>
      </c>
    </row>
    <row r="5" spans="1:6" x14ac:dyDescent="0.3">
      <c r="A5" t="s">
        <v>126</v>
      </c>
      <c r="B5" t="s">
        <v>35</v>
      </c>
      <c r="C5">
        <v>0.08</v>
      </c>
      <c r="D5">
        <v>0</v>
      </c>
      <c r="E5">
        <v>0.2</v>
      </c>
      <c r="F5">
        <v>0.01</v>
      </c>
    </row>
    <row r="6" spans="1:6" x14ac:dyDescent="0.3">
      <c r="A6" t="s">
        <v>127</v>
      </c>
      <c r="B6" t="s">
        <v>35</v>
      </c>
      <c r="C6">
        <v>0.15</v>
      </c>
      <c r="D6">
        <v>0</v>
      </c>
      <c r="E6">
        <v>0.3</v>
      </c>
      <c r="F6">
        <v>0.01</v>
      </c>
    </row>
    <row r="7" spans="1:6" x14ac:dyDescent="0.3">
      <c r="A7" t="s">
        <v>128</v>
      </c>
      <c r="B7" t="s">
        <v>35</v>
      </c>
      <c r="C7">
        <v>0.5</v>
      </c>
      <c r="D7">
        <v>0</v>
      </c>
      <c r="E7">
        <v>1</v>
      </c>
      <c r="F7">
        <v>0.1</v>
      </c>
    </row>
    <row r="9" spans="1:6" x14ac:dyDescent="0.3">
      <c r="A9" t="s">
        <v>40</v>
      </c>
      <c r="B9" t="s">
        <v>35</v>
      </c>
      <c r="C9">
        <v>2.5</v>
      </c>
      <c r="D9">
        <v>0.5</v>
      </c>
      <c r="E9">
        <v>6</v>
      </c>
      <c r="F9">
        <v>0.1</v>
      </c>
    </row>
    <row r="10" spans="1:6" x14ac:dyDescent="0.3">
      <c r="A10" t="s">
        <v>41</v>
      </c>
      <c r="B10" t="s">
        <v>35</v>
      </c>
      <c r="C10">
        <v>100</v>
      </c>
      <c r="D10">
        <v>1</v>
      </c>
      <c r="E10">
        <v>10</v>
      </c>
      <c r="F10">
        <v>0.1</v>
      </c>
    </row>
    <row r="11" spans="1:6" x14ac:dyDescent="0.3">
      <c r="A11" t="s">
        <v>42</v>
      </c>
      <c r="B11" t="s">
        <v>35</v>
      </c>
      <c r="C11">
        <v>0.2</v>
      </c>
      <c r="D11">
        <v>-0.2</v>
      </c>
      <c r="E11">
        <v>2</v>
      </c>
      <c r="F11">
        <v>0.1</v>
      </c>
    </row>
    <row r="12" spans="1:6" x14ac:dyDescent="0.3">
      <c r="A12" t="s">
        <v>43</v>
      </c>
      <c r="B12" t="s">
        <v>35</v>
      </c>
      <c r="C12">
        <v>25</v>
      </c>
      <c r="D12">
        <v>20</v>
      </c>
      <c r="E12">
        <v>200</v>
      </c>
      <c r="F12">
        <v>5</v>
      </c>
    </row>
    <row r="14" spans="1:6" x14ac:dyDescent="0.3">
      <c r="A14" t="s">
        <v>44</v>
      </c>
      <c r="B14" t="s">
        <v>35</v>
      </c>
      <c r="C14">
        <v>0.7</v>
      </c>
      <c r="D14">
        <v>0.4</v>
      </c>
      <c r="E14">
        <v>1</v>
      </c>
      <c r="F14">
        <v>0.05</v>
      </c>
    </row>
    <row r="15" spans="1:6" x14ac:dyDescent="0.3">
      <c r="A15" t="s">
        <v>45</v>
      </c>
      <c r="B15" t="s">
        <v>35</v>
      </c>
      <c r="C15">
        <v>15</v>
      </c>
      <c r="D15">
        <v>10</v>
      </c>
      <c r="E15">
        <v>30</v>
      </c>
      <c r="F15">
        <v>1</v>
      </c>
    </row>
    <row r="23" spans="1:9" x14ac:dyDescent="0.3">
      <c r="A23" s="1"/>
    </row>
    <row r="24" spans="1:9" x14ac:dyDescent="0.3">
      <c r="A24" s="2"/>
    </row>
    <row r="25" spans="1:9" x14ac:dyDescent="0.3">
      <c r="I25" s="1"/>
    </row>
    <row r="30" spans="1:9" x14ac:dyDescent="0.3">
      <c r="A30" s="2"/>
    </row>
    <row r="31" spans="1:9" x14ac:dyDescent="0.3">
      <c r="A31" s="3"/>
    </row>
    <row r="32" spans="1:9" x14ac:dyDescent="0.3">
      <c r="A32" s="3"/>
      <c r="I32" s="1"/>
    </row>
    <row r="34" spans="1:9" x14ac:dyDescent="0.3">
      <c r="I34" s="4"/>
    </row>
    <row r="35" spans="1:9" x14ac:dyDescent="0.3">
      <c r="I35" s="4"/>
    </row>
    <row r="36" spans="1:9" x14ac:dyDescent="0.3">
      <c r="I36" s="4"/>
    </row>
    <row r="37" spans="1:9" x14ac:dyDescent="0.3">
      <c r="I37" s="4"/>
    </row>
    <row r="38" spans="1:9" x14ac:dyDescent="0.3">
      <c r="I38" s="4"/>
    </row>
    <row r="40" spans="1:9" x14ac:dyDescent="0.3">
      <c r="A40" s="2"/>
    </row>
    <row r="44" spans="1:9" x14ac:dyDescent="0.3">
      <c r="A44" s="2"/>
    </row>
    <row r="48" spans="1:9" x14ac:dyDescent="0.3">
      <c r="A48" s="2"/>
    </row>
    <row r="49" spans="1:9" x14ac:dyDescent="0.3">
      <c r="I49" s="1"/>
    </row>
    <row r="55" spans="1:9" x14ac:dyDescent="0.3">
      <c r="A55" s="2"/>
    </row>
    <row r="58" spans="1:9" x14ac:dyDescent="0.3">
      <c r="A58" s="2"/>
    </row>
    <row r="62" spans="1:9" x14ac:dyDescent="0.3">
      <c r="A62" s="2"/>
    </row>
    <row r="63" spans="1:9" x14ac:dyDescent="0.3">
      <c r="I63" s="1"/>
    </row>
    <row r="67" spans="1:1" x14ac:dyDescent="0.3">
      <c r="A6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82EED-7C87-474A-A2B8-60825B9A85AB}">
  <dimension ref="A1:I56"/>
  <sheetViews>
    <sheetView zoomScale="115" zoomScaleNormal="115" workbookViewId="0">
      <pane ySplit="1" topLeftCell="A2" activePane="bottomLeft" state="frozen"/>
      <selection pane="bottomLeft" activeCell="G10" sqref="G10"/>
    </sheetView>
  </sheetViews>
  <sheetFormatPr defaultRowHeight="14.4" x14ac:dyDescent="0.3"/>
  <cols>
    <col min="1" max="1" width="40.77734375" customWidth="1"/>
    <col min="2" max="6" width="12.77734375" customWidth="1"/>
    <col min="9" max="9" width="63.44140625" bestFit="1" customWidth="1"/>
  </cols>
  <sheetData>
    <row r="1" spans="1:9" s="5" customFormat="1" x14ac:dyDescent="0.3">
      <c r="A1" s="5" t="s">
        <v>0</v>
      </c>
      <c r="B1" s="5" t="s">
        <v>1</v>
      </c>
      <c r="C1" s="5" t="s">
        <v>2</v>
      </c>
      <c r="D1" s="5" t="s">
        <v>11</v>
      </c>
      <c r="E1" s="5" t="s">
        <v>12</v>
      </c>
      <c r="F1" s="5" t="s">
        <v>13</v>
      </c>
    </row>
    <row r="2" spans="1:9" x14ac:dyDescent="0.3">
      <c r="A2" t="s">
        <v>15</v>
      </c>
      <c r="C2">
        <v>-0.5</v>
      </c>
      <c r="D2">
        <v>-2</v>
      </c>
      <c r="E2">
        <v>-0.1</v>
      </c>
      <c r="F2">
        <v>0.05</v>
      </c>
    </row>
    <row r="3" spans="1:9" x14ac:dyDescent="0.3">
      <c r="A3" t="s">
        <v>14</v>
      </c>
      <c r="C3">
        <v>20</v>
      </c>
      <c r="D3">
        <v>5</v>
      </c>
      <c r="E3">
        <v>50</v>
      </c>
      <c r="F3">
        <v>1</v>
      </c>
    </row>
    <row r="5" spans="1:9" x14ac:dyDescent="0.3">
      <c r="A5" t="s">
        <v>16</v>
      </c>
      <c r="C5">
        <v>-0.2</v>
      </c>
      <c r="D5">
        <v>-1</v>
      </c>
      <c r="E5">
        <v>-0.08</v>
      </c>
      <c r="F5">
        <v>0.02</v>
      </c>
    </row>
    <row r="6" spans="1:9" x14ac:dyDescent="0.3">
      <c r="A6" t="s">
        <v>17</v>
      </c>
      <c r="C6">
        <v>20</v>
      </c>
      <c r="D6">
        <v>10</v>
      </c>
      <c r="E6">
        <v>50</v>
      </c>
      <c r="F6">
        <v>1</v>
      </c>
    </row>
    <row r="7" spans="1:9" x14ac:dyDescent="0.3">
      <c r="A7" t="s">
        <v>18</v>
      </c>
      <c r="C7">
        <v>10</v>
      </c>
      <c r="D7">
        <v>1</v>
      </c>
      <c r="E7">
        <v>40</v>
      </c>
      <c r="F7">
        <v>1</v>
      </c>
    </row>
    <row r="9" spans="1:9" x14ac:dyDescent="0.3">
      <c r="A9" t="s">
        <v>19</v>
      </c>
      <c r="C9">
        <v>-3</v>
      </c>
      <c r="D9">
        <v>-10</v>
      </c>
      <c r="E9">
        <v>-0.1</v>
      </c>
      <c r="F9">
        <v>0.1</v>
      </c>
    </row>
    <row r="10" spans="1:9" x14ac:dyDescent="0.3">
      <c r="A10" t="s">
        <v>20</v>
      </c>
      <c r="C10">
        <v>30</v>
      </c>
      <c r="D10">
        <v>10</v>
      </c>
      <c r="E10">
        <v>50</v>
      </c>
      <c r="F10">
        <v>1</v>
      </c>
    </row>
    <row r="12" spans="1:9" x14ac:dyDescent="0.3">
      <c r="A12" t="s">
        <v>21</v>
      </c>
      <c r="C12">
        <v>-0.01</v>
      </c>
      <c r="D12">
        <v>-0.08</v>
      </c>
      <c r="E12">
        <v>-5.0000000000000001E-3</v>
      </c>
      <c r="F12">
        <v>1E-3</v>
      </c>
    </row>
    <row r="13" spans="1:9" x14ac:dyDescent="0.3">
      <c r="A13" t="s">
        <v>22</v>
      </c>
      <c r="C13">
        <v>10</v>
      </c>
      <c r="D13">
        <v>1</v>
      </c>
      <c r="E13">
        <v>40</v>
      </c>
      <c r="F13">
        <v>1</v>
      </c>
    </row>
    <row r="14" spans="1:9" x14ac:dyDescent="0.3">
      <c r="A14" t="s">
        <v>23</v>
      </c>
      <c r="C14">
        <v>20</v>
      </c>
      <c r="D14">
        <v>10</v>
      </c>
      <c r="E14">
        <v>50</v>
      </c>
      <c r="F14">
        <v>0.1</v>
      </c>
      <c r="I14" s="1"/>
    </row>
    <row r="15" spans="1:9" x14ac:dyDescent="0.3">
      <c r="A15" t="s">
        <v>24</v>
      </c>
      <c r="C15">
        <v>3</v>
      </c>
      <c r="D15">
        <v>1</v>
      </c>
      <c r="E15">
        <v>8</v>
      </c>
      <c r="F15">
        <v>0.1</v>
      </c>
    </row>
    <row r="19" spans="1:9" x14ac:dyDescent="0.3">
      <c r="A19" s="2"/>
    </row>
    <row r="20" spans="1:9" x14ac:dyDescent="0.3">
      <c r="A20" s="3"/>
    </row>
    <row r="21" spans="1:9" x14ac:dyDescent="0.3">
      <c r="A21" s="3"/>
      <c r="I21" s="1"/>
    </row>
    <row r="23" spans="1:9" x14ac:dyDescent="0.3">
      <c r="I23" s="4"/>
    </row>
    <row r="24" spans="1:9" x14ac:dyDescent="0.3">
      <c r="I24" s="4"/>
    </row>
    <row r="25" spans="1:9" x14ac:dyDescent="0.3">
      <c r="I25" s="4"/>
    </row>
    <row r="26" spans="1:9" x14ac:dyDescent="0.3">
      <c r="I26" s="4"/>
    </row>
    <row r="27" spans="1:9" x14ac:dyDescent="0.3">
      <c r="I27" s="4"/>
    </row>
    <row r="29" spans="1:9" x14ac:dyDescent="0.3">
      <c r="A29" s="2"/>
    </row>
    <row r="33" spans="1:9" x14ac:dyDescent="0.3">
      <c r="A33" s="2"/>
    </row>
    <row r="37" spans="1:9" x14ac:dyDescent="0.3">
      <c r="A37" s="2"/>
    </row>
    <row r="38" spans="1:9" x14ac:dyDescent="0.3">
      <c r="I38" s="1"/>
    </row>
    <row r="44" spans="1:9" x14ac:dyDescent="0.3">
      <c r="A44" s="2"/>
    </row>
    <row r="47" spans="1:9" x14ac:dyDescent="0.3">
      <c r="A47" s="2"/>
    </row>
    <row r="51" spans="1:9" x14ac:dyDescent="0.3">
      <c r="A51" s="2"/>
    </row>
    <row r="52" spans="1:9" x14ac:dyDescent="0.3">
      <c r="I52" s="1"/>
    </row>
    <row r="56" spans="1:9" x14ac:dyDescent="0.3">
      <c r="A56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CB7E6-908E-4AD9-B288-A34F4647E0B6}">
  <dimension ref="A1:I59"/>
  <sheetViews>
    <sheetView zoomScale="115" zoomScaleNormal="115" workbookViewId="0">
      <pane ySplit="1" topLeftCell="A2" activePane="bottomLeft" state="frozen"/>
      <selection pane="bottomLeft" activeCell="C11" sqref="C11"/>
    </sheetView>
  </sheetViews>
  <sheetFormatPr defaultRowHeight="14.4" x14ac:dyDescent="0.3"/>
  <cols>
    <col min="1" max="1" width="40.77734375" customWidth="1"/>
    <col min="2" max="6" width="12.77734375" customWidth="1"/>
    <col min="9" max="9" width="63.44140625" bestFit="1" customWidth="1"/>
  </cols>
  <sheetData>
    <row r="1" spans="1:6" s="5" customFormat="1" x14ac:dyDescent="0.3">
      <c r="A1" s="5" t="s">
        <v>0</v>
      </c>
      <c r="B1" s="5" t="s">
        <v>1</v>
      </c>
      <c r="C1" s="5" t="s">
        <v>2</v>
      </c>
      <c r="D1" s="5" t="s">
        <v>11</v>
      </c>
      <c r="E1" s="5" t="s">
        <v>12</v>
      </c>
      <c r="F1" s="5" t="s">
        <v>13</v>
      </c>
    </row>
    <row r="2" spans="1:6" x14ac:dyDescent="0.3">
      <c r="A2" t="s">
        <v>25</v>
      </c>
      <c r="B2" t="s">
        <v>9</v>
      </c>
      <c r="C2">
        <v>3952</v>
      </c>
    </row>
    <row r="3" spans="1:6" x14ac:dyDescent="0.3">
      <c r="A3" t="s">
        <v>26</v>
      </c>
      <c r="B3" t="s">
        <v>35</v>
      </c>
      <c r="C3">
        <v>0.9</v>
      </c>
      <c r="D3">
        <v>0.5</v>
      </c>
      <c r="E3">
        <v>0.99</v>
      </c>
      <c r="F3">
        <v>0.01</v>
      </c>
    </row>
    <row r="4" spans="1:6" x14ac:dyDescent="0.3">
      <c r="A4" t="s">
        <v>27</v>
      </c>
      <c r="B4" t="s">
        <v>35</v>
      </c>
      <c r="C4">
        <v>0.7</v>
      </c>
      <c r="D4">
        <v>0.5</v>
      </c>
      <c r="E4">
        <v>1</v>
      </c>
      <c r="F4">
        <v>0.05</v>
      </c>
    </row>
    <row r="6" spans="1:6" x14ac:dyDescent="0.3">
      <c r="A6" t="s">
        <v>28</v>
      </c>
      <c r="B6" t="s">
        <v>36</v>
      </c>
      <c r="C6">
        <v>25</v>
      </c>
      <c r="D6">
        <v>20</v>
      </c>
      <c r="E6">
        <v>60</v>
      </c>
      <c r="F6">
        <v>1</v>
      </c>
    </row>
    <row r="7" spans="1:6" x14ac:dyDescent="0.3">
      <c r="A7" t="s">
        <v>29</v>
      </c>
      <c r="B7" t="s">
        <v>37</v>
      </c>
      <c r="C7">
        <v>190</v>
      </c>
      <c r="D7">
        <v>150</v>
      </c>
      <c r="E7">
        <v>300</v>
      </c>
      <c r="F7">
        <v>10</v>
      </c>
    </row>
    <row r="8" spans="1:6" x14ac:dyDescent="0.3">
      <c r="A8" t="s">
        <v>30</v>
      </c>
      <c r="B8" t="s">
        <v>38</v>
      </c>
      <c r="C8">
        <v>2850</v>
      </c>
      <c r="D8">
        <v>1500</v>
      </c>
      <c r="E8">
        <v>3000</v>
      </c>
      <c r="F8">
        <v>50</v>
      </c>
    </row>
    <row r="10" spans="1:6" x14ac:dyDescent="0.3">
      <c r="A10" t="s">
        <v>31</v>
      </c>
      <c r="B10" t="s">
        <v>39</v>
      </c>
      <c r="C10">
        <v>1.6668000000000001</v>
      </c>
      <c r="D10">
        <v>1</v>
      </c>
      <c r="E10">
        <v>3</v>
      </c>
      <c r="F10">
        <v>0.01</v>
      </c>
    </row>
    <row r="11" spans="1:6" x14ac:dyDescent="0.3">
      <c r="A11" t="s">
        <v>32</v>
      </c>
      <c r="B11" t="s">
        <v>35</v>
      </c>
      <c r="C11">
        <v>0.85</v>
      </c>
      <c r="D11">
        <v>0.5</v>
      </c>
      <c r="E11">
        <v>1</v>
      </c>
      <c r="F11">
        <v>0.01</v>
      </c>
    </row>
    <row r="12" spans="1:6" x14ac:dyDescent="0.3">
      <c r="A12" t="s">
        <v>33</v>
      </c>
      <c r="B12" t="s">
        <v>35</v>
      </c>
      <c r="C12">
        <v>0.02</v>
      </c>
      <c r="D12">
        <v>5.0000000000000001E-3</v>
      </c>
      <c r="E12">
        <v>0.2</v>
      </c>
      <c r="F12">
        <v>5.0000000000000001E-3</v>
      </c>
    </row>
    <row r="13" spans="1:6" x14ac:dyDescent="0.3">
      <c r="A13" t="s">
        <v>34</v>
      </c>
      <c r="B13" t="s">
        <v>35</v>
      </c>
      <c r="C13">
        <v>0.5</v>
      </c>
      <c r="D13">
        <v>0</v>
      </c>
      <c r="E13">
        <v>1</v>
      </c>
      <c r="F13">
        <v>0.01</v>
      </c>
    </row>
    <row r="15" spans="1:6" x14ac:dyDescent="0.3">
      <c r="A15" s="1"/>
    </row>
    <row r="16" spans="1:6" x14ac:dyDescent="0.3">
      <c r="A16" s="2"/>
    </row>
    <row r="17" spans="1:9" x14ac:dyDescent="0.3">
      <c r="I17" s="1"/>
    </row>
    <row r="22" spans="1:9" x14ac:dyDescent="0.3">
      <c r="A22" s="2"/>
    </row>
    <row r="23" spans="1:9" x14ac:dyDescent="0.3">
      <c r="A23" s="3"/>
    </row>
    <row r="24" spans="1:9" x14ac:dyDescent="0.3">
      <c r="A24" s="3"/>
      <c r="I24" s="1"/>
    </row>
    <row r="26" spans="1:9" x14ac:dyDescent="0.3">
      <c r="I26" s="4"/>
    </row>
    <row r="27" spans="1:9" x14ac:dyDescent="0.3">
      <c r="I27" s="4"/>
    </row>
    <row r="28" spans="1:9" x14ac:dyDescent="0.3">
      <c r="I28" s="4"/>
    </row>
    <row r="29" spans="1:9" x14ac:dyDescent="0.3">
      <c r="I29" s="4"/>
    </row>
    <row r="30" spans="1:9" x14ac:dyDescent="0.3">
      <c r="I30" s="4"/>
    </row>
    <row r="32" spans="1:9" x14ac:dyDescent="0.3">
      <c r="A32" s="2"/>
    </row>
    <row r="36" spans="1:9" x14ac:dyDescent="0.3">
      <c r="A36" s="2"/>
    </row>
    <row r="40" spans="1:9" x14ac:dyDescent="0.3">
      <c r="A40" s="2"/>
    </row>
    <row r="41" spans="1:9" x14ac:dyDescent="0.3">
      <c r="I41" s="1"/>
    </row>
    <row r="47" spans="1:9" x14ac:dyDescent="0.3">
      <c r="A47" s="2"/>
    </row>
    <row r="50" spans="1:9" x14ac:dyDescent="0.3">
      <c r="A50" s="2"/>
    </row>
    <row r="54" spans="1:9" x14ac:dyDescent="0.3">
      <c r="A54" s="2"/>
    </row>
    <row r="55" spans="1:9" x14ac:dyDescent="0.3">
      <c r="I55" s="1"/>
    </row>
    <row r="59" spans="1:9" x14ac:dyDescent="0.3">
      <c r="A59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DA4F-162E-4921-8FA4-79352809CAA3}">
  <dimension ref="A1:I58"/>
  <sheetViews>
    <sheetView zoomScale="115" zoomScaleNormal="115" workbookViewId="0">
      <pane ySplit="1" topLeftCell="A2" activePane="bottomLeft" state="frozen"/>
      <selection pane="bottomLeft" activeCell="A12" sqref="A12"/>
    </sheetView>
  </sheetViews>
  <sheetFormatPr defaultRowHeight="14.4" x14ac:dyDescent="0.3"/>
  <cols>
    <col min="1" max="1" width="40.77734375" customWidth="1"/>
    <col min="2" max="6" width="12.77734375" customWidth="1"/>
    <col min="9" max="9" width="63.44140625" bestFit="1" customWidth="1"/>
  </cols>
  <sheetData>
    <row r="1" spans="1:6" s="5" customFormat="1" x14ac:dyDescent="0.3">
      <c r="A1" s="5" t="s">
        <v>0</v>
      </c>
      <c r="B1" s="5" t="s">
        <v>1</v>
      </c>
      <c r="C1" s="5" t="s">
        <v>2</v>
      </c>
      <c r="D1" s="5" t="s">
        <v>11</v>
      </c>
      <c r="E1" s="5" t="s">
        <v>12</v>
      </c>
      <c r="F1" s="5" t="s">
        <v>13</v>
      </c>
    </row>
    <row r="2" spans="1:6" x14ac:dyDescent="0.3">
      <c r="A2" t="s">
        <v>46</v>
      </c>
      <c r="B2" t="s">
        <v>63</v>
      </c>
      <c r="C2">
        <v>1.2</v>
      </c>
      <c r="D2">
        <v>0</v>
      </c>
      <c r="E2">
        <v>5</v>
      </c>
      <c r="F2">
        <v>0.1</v>
      </c>
    </row>
    <row r="3" spans="1:6" x14ac:dyDescent="0.3">
      <c r="A3" t="s">
        <v>47</v>
      </c>
      <c r="B3" t="s">
        <v>7</v>
      </c>
      <c r="C3">
        <v>3000000</v>
      </c>
      <c r="D3">
        <v>500000</v>
      </c>
      <c r="E3">
        <v>6000000</v>
      </c>
      <c r="F3">
        <v>100000</v>
      </c>
    </row>
    <row r="4" spans="1:6" x14ac:dyDescent="0.3">
      <c r="A4" t="s">
        <v>48</v>
      </c>
      <c r="B4" t="s">
        <v>7</v>
      </c>
      <c r="C4">
        <v>3800000</v>
      </c>
      <c r="D4">
        <v>500000</v>
      </c>
      <c r="E4">
        <v>6000000</v>
      </c>
      <c r="F4">
        <v>100000</v>
      </c>
    </row>
    <row r="5" spans="1:6" x14ac:dyDescent="0.3">
      <c r="A5" t="s">
        <v>49</v>
      </c>
      <c r="B5" t="s">
        <v>64</v>
      </c>
      <c r="C5">
        <v>2.2999999999999998</v>
      </c>
      <c r="D5">
        <v>0</v>
      </c>
      <c r="E5">
        <v>5</v>
      </c>
      <c r="F5">
        <v>0.1</v>
      </c>
    </row>
    <row r="6" spans="1:6" x14ac:dyDescent="0.3">
      <c r="A6" t="s">
        <v>50</v>
      </c>
      <c r="B6" t="s">
        <v>64</v>
      </c>
      <c r="C6">
        <v>10.199999999999999</v>
      </c>
      <c r="D6">
        <v>0</v>
      </c>
      <c r="E6">
        <v>15</v>
      </c>
      <c r="F6">
        <v>0.1</v>
      </c>
    </row>
    <row r="7" spans="1:6" x14ac:dyDescent="0.3">
      <c r="A7" t="s">
        <v>110</v>
      </c>
      <c r="B7" t="s">
        <v>10</v>
      </c>
      <c r="C7" s="8">
        <v>100000000</v>
      </c>
      <c r="D7">
        <v>0</v>
      </c>
      <c r="E7" s="8">
        <v>1000000000</v>
      </c>
      <c r="F7" s="8">
        <v>10000000</v>
      </c>
    </row>
    <row r="9" spans="1:6" x14ac:dyDescent="0.3">
      <c r="A9" t="s">
        <v>65</v>
      </c>
      <c r="B9" t="s">
        <v>68</v>
      </c>
      <c r="C9" s="7">
        <v>1250000</v>
      </c>
      <c r="D9">
        <v>500000</v>
      </c>
      <c r="E9">
        <v>2500000</v>
      </c>
      <c r="F9">
        <v>50000</v>
      </c>
    </row>
    <row r="10" spans="1:6" x14ac:dyDescent="0.3">
      <c r="A10" t="s">
        <v>51</v>
      </c>
      <c r="B10" t="s">
        <v>68</v>
      </c>
      <c r="C10" s="7">
        <v>800000</v>
      </c>
    </row>
    <row r="11" spans="1:6" x14ac:dyDescent="0.3">
      <c r="A11" t="s">
        <v>161</v>
      </c>
      <c r="B11" t="s">
        <v>39</v>
      </c>
      <c r="C11" s="7">
        <v>90</v>
      </c>
      <c r="D11">
        <v>30</v>
      </c>
      <c r="E11">
        <v>120</v>
      </c>
      <c r="F11">
        <v>5</v>
      </c>
    </row>
    <row r="12" spans="1:6" x14ac:dyDescent="0.3">
      <c r="A12" t="s">
        <v>53</v>
      </c>
      <c r="B12" t="s">
        <v>66</v>
      </c>
      <c r="C12">
        <v>4</v>
      </c>
      <c r="D12">
        <v>1</v>
      </c>
      <c r="E12">
        <v>20</v>
      </c>
      <c r="F12">
        <v>0.5</v>
      </c>
    </row>
    <row r="13" spans="1:6" x14ac:dyDescent="0.3">
      <c r="A13" t="s">
        <v>52</v>
      </c>
      <c r="B13" t="s">
        <v>8</v>
      </c>
      <c r="C13">
        <v>26</v>
      </c>
      <c r="D13">
        <v>13</v>
      </c>
      <c r="E13">
        <v>52</v>
      </c>
      <c r="F13">
        <v>13</v>
      </c>
    </row>
    <row r="14" spans="1:6" x14ac:dyDescent="0.3">
      <c r="A14" t="s">
        <v>54</v>
      </c>
      <c r="B14" t="s">
        <v>35</v>
      </c>
      <c r="C14">
        <v>0.5</v>
      </c>
      <c r="D14">
        <v>0.4</v>
      </c>
      <c r="E14">
        <v>1</v>
      </c>
      <c r="F14">
        <v>0.02</v>
      </c>
    </row>
    <row r="15" spans="1:6" x14ac:dyDescent="0.3">
      <c r="A15" t="s">
        <v>55</v>
      </c>
      <c r="B15" t="s">
        <v>35</v>
      </c>
      <c r="C15">
        <v>0.1</v>
      </c>
      <c r="D15">
        <v>0.06</v>
      </c>
      <c r="E15">
        <v>0.4</v>
      </c>
      <c r="F15">
        <v>0.02</v>
      </c>
    </row>
    <row r="16" spans="1:6" x14ac:dyDescent="0.3">
      <c r="A16" t="s">
        <v>56</v>
      </c>
      <c r="B16" t="s">
        <v>35</v>
      </c>
      <c r="C16">
        <v>1.25</v>
      </c>
      <c r="D16">
        <v>1.1000000000000001</v>
      </c>
      <c r="E16">
        <v>1.5</v>
      </c>
      <c r="F16">
        <v>0.01</v>
      </c>
    </row>
    <row r="17" spans="1:9" x14ac:dyDescent="0.3">
      <c r="A17" t="s">
        <v>57</v>
      </c>
      <c r="B17" t="s">
        <v>35</v>
      </c>
      <c r="C17">
        <v>0.75</v>
      </c>
      <c r="D17">
        <v>0.5</v>
      </c>
      <c r="E17">
        <v>0.9</v>
      </c>
      <c r="F17">
        <v>0.01</v>
      </c>
    </row>
    <row r="19" spans="1:9" x14ac:dyDescent="0.3">
      <c r="A19" t="s">
        <v>58</v>
      </c>
      <c r="B19" t="s">
        <v>67</v>
      </c>
      <c r="C19">
        <v>20</v>
      </c>
      <c r="D19">
        <v>10</v>
      </c>
      <c r="E19">
        <v>40</v>
      </c>
      <c r="F19">
        <v>0.5</v>
      </c>
    </row>
    <row r="20" spans="1:9" x14ac:dyDescent="0.3">
      <c r="A20" t="s">
        <v>59</v>
      </c>
      <c r="B20" t="s">
        <v>35</v>
      </c>
      <c r="C20">
        <v>-3</v>
      </c>
      <c r="D20">
        <v>-8</v>
      </c>
      <c r="E20">
        <v>-1</v>
      </c>
      <c r="F20">
        <v>0.1</v>
      </c>
      <c r="I20" s="1"/>
    </row>
    <row r="21" spans="1:9" x14ac:dyDescent="0.3">
      <c r="A21" t="s">
        <v>60</v>
      </c>
      <c r="B21" t="s">
        <v>35</v>
      </c>
      <c r="C21">
        <v>0.3</v>
      </c>
      <c r="D21">
        <v>0.1</v>
      </c>
      <c r="E21">
        <v>0.6</v>
      </c>
      <c r="F21">
        <v>0.05</v>
      </c>
    </row>
    <row r="22" spans="1:9" x14ac:dyDescent="0.3">
      <c r="A22" t="s">
        <v>61</v>
      </c>
      <c r="B22" t="s">
        <v>35</v>
      </c>
      <c r="C22">
        <v>3.9999999999999998E-6</v>
      </c>
      <c r="D22">
        <v>9.9999999999999995E-7</v>
      </c>
      <c r="E22">
        <v>7.9999999999999996E-6</v>
      </c>
      <c r="F22">
        <v>4.9999999999999998E-7</v>
      </c>
    </row>
    <row r="23" spans="1:9" x14ac:dyDescent="0.3">
      <c r="A23" t="s">
        <v>62</v>
      </c>
      <c r="B23" t="s">
        <v>35</v>
      </c>
      <c r="C23">
        <v>0.05</v>
      </c>
      <c r="D23">
        <v>0.01</v>
      </c>
      <c r="E23">
        <v>0.08</v>
      </c>
      <c r="F23">
        <v>5.0000000000000001E-3</v>
      </c>
    </row>
    <row r="24" spans="1:9" x14ac:dyDescent="0.3">
      <c r="A24" t="s">
        <v>117</v>
      </c>
      <c r="B24" t="s">
        <v>35</v>
      </c>
      <c r="C24">
        <v>0.8</v>
      </c>
      <c r="D24">
        <v>0</v>
      </c>
      <c r="E24">
        <v>2</v>
      </c>
      <c r="F24">
        <v>0.1</v>
      </c>
    </row>
    <row r="26" spans="1:9" x14ac:dyDescent="0.3">
      <c r="A26" s="6"/>
    </row>
    <row r="27" spans="1:9" x14ac:dyDescent="0.3">
      <c r="A27" s="6"/>
      <c r="I27" s="1"/>
    </row>
    <row r="29" spans="1:9" x14ac:dyDescent="0.3">
      <c r="I29" s="4"/>
    </row>
    <row r="30" spans="1:9" x14ac:dyDescent="0.3">
      <c r="I30" s="4"/>
    </row>
    <row r="31" spans="1:9" x14ac:dyDescent="0.3">
      <c r="I31" s="4"/>
    </row>
    <row r="32" spans="1:9" x14ac:dyDescent="0.3">
      <c r="I32" s="4"/>
    </row>
    <row r="33" spans="9:9" x14ac:dyDescent="0.3">
      <c r="I33" s="4"/>
    </row>
    <row r="44" spans="9:9" x14ac:dyDescent="0.3">
      <c r="I44" s="1"/>
    </row>
    <row r="58" spans="9:9" x14ac:dyDescent="0.3">
      <c r="I58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AA38-8B0B-4A34-AA77-B397D6DF95F1}">
  <dimension ref="A1:I57"/>
  <sheetViews>
    <sheetView zoomScale="115" zoomScaleNormal="115" workbookViewId="0">
      <pane ySplit="1" topLeftCell="A2" activePane="bottomLeft" state="frozen"/>
      <selection pane="bottomLeft" activeCell="C3" sqref="C3"/>
    </sheetView>
  </sheetViews>
  <sheetFormatPr defaultRowHeight="14.4" x14ac:dyDescent="0.3"/>
  <cols>
    <col min="1" max="1" width="40.77734375" customWidth="1"/>
    <col min="2" max="6" width="12.77734375" customWidth="1"/>
    <col min="9" max="9" width="63.44140625" bestFit="1" customWidth="1"/>
  </cols>
  <sheetData>
    <row r="1" spans="1:6" s="5" customFormat="1" x14ac:dyDescent="0.3">
      <c r="A1" s="5" t="s">
        <v>0</v>
      </c>
      <c r="B1" s="5" t="s">
        <v>1</v>
      </c>
      <c r="C1" s="5" t="s">
        <v>2</v>
      </c>
      <c r="D1" s="5" t="s">
        <v>11</v>
      </c>
      <c r="E1" s="5" t="s">
        <v>12</v>
      </c>
      <c r="F1" s="5" t="s">
        <v>13</v>
      </c>
    </row>
    <row r="2" spans="1:6" x14ac:dyDescent="0.3">
      <c r="A2" t="s">
        <v>69</v>
      </c>
      <c r="B2" t="s">
        <v>72</v>
      </c>
      <c r="C2" s="8">
        <v>18518137</v>
      </c>
    </row>
    <row r="3" spans="1:6" x14ac:dyDescent="0.3">
      <c r="A3" t="s">
        <v>71</v>
      </c>
      <c r="B3" t="s">
        <v>73</v>
      </c>
      <c r="C3">
        <v>1.2</v>
      </c>
      <c r="D3">
        <v>-2</v>
      </c>
      <c r="E3">
        <v>10</v>
      </c>
      <c r="F3">
        <v>0.2</v>
      </c>
    </row>
    <row r="4" spans="1:6" x14ac:dyDescent="0.3">
      <c r="A4" t="s">
        <v>70</v>
      </c>
      <c r="B4" t="s">
        <v>35</v>
      </c>
      <c r="C4">
        <v>0.5</v>
      </c>
      <c r="D4">
        <v>0</v>
      </c>
      <c r="E4">
        <v>1</v>
      </c>
      <c r="F4">
        <v>0.02</v>
      </c>
    </row>
    <row r="5" spans="1:6" x14ac:dyDescent="0.3">
      <c r="A5" t="s">
        <v>111</v>
      </c>
      <c r="B5" t="s">
        <v>35</v>
      </c>
      <c r="C5">
        <v>0.05</v>
      </c>
      <c r="D5">
        <v>0.01</v>
      </c>
      <c r="E5">
        <v>1</v>
      </c>
      <c r="F5">
        <v>0.01</v>
      </c>
    </row>
    <row r="6" spans="1:6" x14ac:dyDescent="0.3">
      <c r="A6" t="s">
        <v>112</v>
      </c>
      <c r="B6" t="s">
        <v>35</v>
      </c>
      <c r="C6">
        <v>0.09</v>
      </c>
      <c r="D6">
        <v>0.01</v>
      </c>
      <c r="E6">
        <v>1</v>
      </c>
      <c r="F6">
        <v>0.01</v>
      </c>
    </row>
    <row r="8" spans="1:6" x14ac:dyDescent="0.3">
      <c r="A8" t="s">
        <v>129</v>
      </c>
      <c r="B8" t="s">
        <v>35</v>
      </c>
      <c r="C8">
        <v>-0.56999999999999995</v>
      </c>
    </row>
    <row r="9" spans="1:6" x14ac:dyDescent="0.3">
      <c r="A9" t="s">
        <v>130</v>
      </c>
      <c r="B9" t="s">
        <v>35</v>
      </c>
      <c r="C9" s="7">
        <v>0.24574499999999999</v>
      </c>
    </row>
    <row r="10" spans="1:6" x14ac:dyDescent="0.3">
      <c r="C10" s="7"/>
    </row>
    <row r="19" spans="1:9" x14ac:dyDescent="0.3">
      <c r="I19" s="1"/>
    </row>
    <row r="25" spans="1:9" x14ac:dyDescent="0.3">
      <c r="A25" s="6"/>
    </row>
    <row r="26" spans="1:9" x14ac:dyDescent="0.3">
      <c r="A26" s="6"/>
      <c r="I26" s="1"/>
    </row>
    <row r="28" spans="1:9" x14ac:dyDescent="0.3">
      <c r="I28" s="4"/>
    </row>
    <row r="29" spans="1:9" x14ac:dyDescent="0.3">
      <c r="I29" s="4"/>
    </row>
    <row r="30" spans="1:9" x14ac:dyDescent="0.3">
      <c r="I30" s="4"/>
    </row>
    <row r="31" spans="1:9" x14ac:dyDescent="0.3">
      <c r="I31" s="4"/>
    </row>
    <row r="32" spans="1:9" x14ac:dyDescent="0.3">
      <c r="I32" s="4"/>
    </row>
    <row r="43" spans="9:9" x14ac:dyDescent="0.3">
      <c r="I43" s="1"/>
    </row>
    <row r="57" spans="9:9" x14ac:dyDescent="0.3">
      <c r="I57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89ED-9AB3-4DA6-976C-70E58E744412}">
  <dimension ref="A1:I62"/>
  <sheetViews>
    <sheetView zoomScale="115" zoomScaleNormal="115" workbookViewId="0">
      <pane ySplit="1" topLeftCell="A2" activePane="bottomLeft" state="frozen"/>
      <selection pane="bottomLeft" activeCell="C11" sqref="C11"/>
    </sheetView>
  </sheetViews>
  <sheetFormatPr defaultRowHeight="14.4" x14ac:dyDescent="0.3"/>
  <cols>
    <col min="1" max="1" width="40.77734375" customWidth="1"/>
    <col min="2" max="6" width="12.77734375" customWidth="1"/>
    <col min="9" max="9" width="63.44140625" bestFit="1" customWidth="1"/>
  </cols>
  <sheetData>
    <row r="1" spans="1:6" s="5" customFormat="1" x14ac:dyDescent="0.3">
      <c r="A1" s="5" t="s">
        <v>0</v>
      </c>
      <c r="B1" s="5" t="s">
        <v>1</v>
      </c>
      <c r="C1" s="5" t="s">
        <v>2</v>
      </c>
      <c r="D1" s="5" t="s">
        <v>11</v>
      </c>
      <c r="E1" s="5" t="s">
        <v>12</v>
      </c>
      <c r="F1" s="5" t="s">
        <v>13</v>
      </c>
    </row>
    <row r="2" spans="1:6" x14ac:dyDescent="0.3">
      <c r="A2" t="s">
        <v>74</v>
      </c>
      <c r="B2" t="s">
        <v>35</v>
      </c>
      <c r="C2">
        <v>-4</v>
      </c>
      <c r="D2">
        <v>-8</v>
      </c>
      <c r="E2">
        <v>-1</v>
      </c>
      <c r="F2">
        <v>0.1</v>
      </c>
    </row>
    <row r="3" spans="1:6" x14ac:dyDescent="0.3">
      <c r="A3" t="s">
        <v>75</v>
      </c>
      <c r="B3" t="s">
        <v>35</v>
      </c>
      <c r="C3">
        <v>-6</v>
      </c>
      <c r="D3">
        <v>-8</v>
      </c>
      <c r="E3">
        <v>-1</v>
      </c>
      <c r="F3">
        <v>0.1</v>
      </c>
    </row>
    <row r="4" spans="1:6" x14ac:dyDescent="0.3">
      <c r="A4" t="s">
        <v>76</v>
      </c>
      <c r="B4" t="s">
        <v>35</v>
      </c>
      <c r="C4">
        <v>-5</v>
      </c>
      <c r="D4">
        <v>-8</v>
      </c>
      <c r="E4">
        <v>-1</v>
      </c>
      <c r="F4">
        <v>0.1</v>
      </c>
    </row>
    <row r="5" spans="1:6" x14ac:dyDescent="0.3">
      <c r="A5" t="s">
        <v>77</v>
      </c>
      <c r="B5" t="s">
        <v>35</v>
      </c>
      <c r="C5">
        <v>-5</v>
      </c>
      <c r="D5">
        <v>-8</v>
      </c>
      <c r="E5">
        <v>-1</v>
      </c>
      <c r="F5">
        <v>0.1</v>
      </c>
    </row>
    <row r="6" spans="1:6" x14ac:dyDescent="0.3">
      <c r="A6" t="s">
        <v>78</v>
      </c>
      <c r="B6" t="s">
        <v>35</v>
      </c>
      <c r="C6">
        <v>-5</v>
      </c>
      <c r="D6">
        <v>-8</v>
      </c>
      <c r="E6">
        <v>-1</v>
      </c>
      <c r="F6">
        <v>0.1</v>
      </c>
    </row>
    <row r="8" spans="1:6" x14ac:dyDescent="0.3">
      <c r="A8" t="s">
        <v>118</v>
      </c>
      <c r="B8" t="s">
        <v>35</v>
      </c>
      <c r="C8">
        <v>1.64</v>
      </c>
      <c r="D8">
        <v>1</v>
      </c>
      <c r="E8">
        <v>2</v>
      </c>
      <c r="F8">
        <v>0.1</v>
      </c>
    </row>
    <row r="9" spans="1:6" x14ac:dyDescent="0.3">
      <c r="A9" t="s">
        <v>119</v>
      </c>
      <c r="B9" t="s">
        <v>35</v>
      </c>
      <c r="C9">
        <v>0.8</v>
      </c>
      <c r="D9">
        <v>1</v>
      </c>
      <c r="E9">
        <v>5</v>
      </c>
      <c r="F9">
        <v>0.1</v>
      </c>
    </row>
    <row r="10" spans="1:6" x14ac:dyDescent="0.3">
      <c r="A10" t="s">
        <v>120</v>
      </c>
      <c r="B10" t="s">
        <v>35</v>
      </c>
      <c r="C10">
        <v>0.56000000000000005</v>
      </c>
      <c r="D10">
        <v>0.2</v>
      </c>
      <c r="E10">
        <v>1</v>
      </c>
      <c r="F10">
        <v>0.05</v>
      </c>
    </row>
    <row r="18" spans="1:9" x14ac:dyDescent="0.3">
      <c r="A18" s="1"/>
    </row>
    <row r="19" spans="1:9" x14ac:dyDescent="0.3">
      <c r="A19" s="2"/>
    </row>
    <row r="20" spans="1:9" x14ac:dyDescent="0.3">
      <c r="I20" s="1"/>
    </row>
    <row r="25" spans="1:9" x14ac:dyDescent="0.3">
      <c r="A25" s="2"/>
    </row>
    <row r="26" spans="1:9" x14ac:dyDescent="0.3">
      <c r="A26" s="3"/>
    </row>
    <row r="27" spans="1:9" x14ac:dyDescent="0.3">
      <c r="A27" s="3"/>
      <c r="I27" s="1"/>
    </row>
    <row r="29" spans="1:9" x14ac:dyDescent="0.3">
      <c r="I29" s="4"/>
    </row>
    <row r="30" spans="1:9" x14ac:dyDescent="0.3">
      <c r="I30" s="4"/>
    </row>
    <row r="31" spans="1:9" x14ac:dyDescent="0.3">
      <c r="I31" s="4"/>
    </row>
    <row r="32" spans="1:9" x14ac:dyDescent="0.3">
      <c r="I32" s="4"/>
    </row>
    <row r="33" spans="1:9" x14ac:dyDescent="0.3">
      <c r="I33" s="4"/>
    </row>
    <row r="35" spans="1:9" x14ac:dyDescent="0.3">
      <c r="A35" s="2"/>
    </row>
    <row r="39" spans="1:9" x14ac:dyDescent="0.3">
      <c r="A39" s="2"/>
    </row>
    <row r="43" spans="1:9" x14ac:dyDescent="0.3">
      <c r="A43" s="2"/>
    </row>
    <row r="44" spans="1:9" x14ac:dyDescent="0.3">
      <c r="I44" s="1"/>
    </row>
    <row r="50" spans="1:9" x14ac:dyDescent="0.3">
      <c r="A50" s="2"/>
    </row>
    <row r="53" spans="1:9" x14ac:dyDescent="0.3">
      <c r="A53" s="2"/>
    </row>
    <row r="57" spans="1:9" x14ac:dyDescent="0.3">
      <c r="A57" s="2"/>
    </row>
    <row r="58" spans="1:9" x14ac:dyDescent="0.3">
      <c r="I58" s="1"/>
    </row>
    <row r="62" spans="1:9" x14ac:dyDescent="0.3">
      <c r="A62" s="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FC92-7E8C-4365-BD81-CC4044F3A477}">
  <dimension ref="A1:I60"/>
  <sheetViews>
    <sheetView zoomScale="115" zoomScaleNormal="115" workbookViewId="0">
      <pane ySplit="1" topLeftCell="A2" activePane="bottomLeft" state="frozen"/>
      <selection pane="bottomLeft" activeCell="C29" sqref="C29"/>
    </sheetView>
  </sheetViews>
  <sheetFormatPr defaultRowHeight="14.4" x14ac:dyDescent="0.3"/>
  <cols>
    <col min="1" max="1" width="40.77734375" customWidth="1"/>
    <col min="2" max="6" width="12.77734375" customWidth="1"/>
    <col min="9" max="9" width="63.44140625" bestFit="1" customWidth="1"/>
  </cols>
  <sheetData>
    <row r="1" spans="1:6" s="5" customFormat="1" x14ac:dyDescent="0.3">
      <c r="A1" s="5" t="s">
        <v>0</v>
      </c>
      <c r="B1" s="5" t="s">
        <v>1</v>
      </c>
      <c r="C1" s="5" t="s">
        <v>2</v>
      </c>
      <c r="D1" s="5" t="s">
        <v>11</v>
      </c>
      <c r="E1" s="5" t="s">
        <v>12</v>
      </c>
      <c r="F1" s="5" t="s">
        <v>13</v>
      </c>
    </row>
    <row r="2" spans="1:6" x14ac:dyDescent="0.3">
      <c r="A2" t="s">
        <v>79</v>
      </c>
      <c r="B2" t="s">
        <v>35</v>
      </c>
      <c r="C2">
        <v>1</v>
      </c>
      <c r="D2">
        <v>1</v>
      </c>
      <c r="E2">
        <v>5</v>
      </c>
      <c r="F2">
        <v>0.1</v>
      </c>
    </row>
    <row r="3" spans="1:6" x14ac:dyDescent="0.3">
      <c r="A3" t="s">
        <v>80</v>
      </c>
      <c r="B3" t="s">
        <v>35</v>
      </c>
      <c r="C3">
        <v>5</v>
      </c>
      <c r="D3">
        <v>1</v>
      </c>
      <c r="E3">
        <v>8</v>
      </c>
      <c r="F3">
        <v>0.1</v>
      </c>
    </row>
    <row r="4" spans="1:6" x14ac:dyDescent="0.3">
      <c r="A4" t="s">
        <v>81</v>
      </c>
      <c r="B4" t="s">
        <v>35</v>
      </c>
      <c r="C4" s="8">
        <v>9.9999999999999995E-7</v>
      </c>
      <c r="D4" s="8">
        <v>9.9999999999999995E-7</v>
      </c>
      <c r="E4" s="8">
        <v>7.9999999999999996E-6</v>
      </c>
      <c r="F4" s="8">
        <v>9.9999999999999995E-8</v>
      </c>
    </row>
    <row r="6" spans="1:6" x14ac:dyDescent="0.3">
      <c r="A6" t="s">
        <v>82</v>
      </c>
      <c r="B6" t="s">
        <v>35</v>
      </c>
      <c r="C6">
        <v>1</v>
      </c>
      <c r="D6">
        <v>1</v>
      </c>
      <c r="E6">
        <v>5</v>
      </c>
      <c r="F6">
        <v>0.1</v>
      </c>
    </row>
    <row r="7" spans="1:6" x14ac:dyDescent="0.3">
      <c r="A7" t="s">
        <v>83</v>
      </c>
      <c r="B7" t="s">
        <v>35</v>
      </c>
      <c r="C7" s="8">
        <v>9.9999999999999995E-7</v>
      </c>
      <c r="D7" s="8">
        <v>9.9999999999999995E-7</v>
      </c>
      <c r="E7" s="8">
        <v>7.9999999999999996E-6</v>
      </c>
      <c r="F7" s="8">
        <v>9.9999999999999995E-8</v>
      </c>
    </row>
    <row r="8" spans="1:6" x14ac:dyDescent="0.3">
      <c r="A8" t="s">
        <v>84</v>
      </c>
      <c r="B8" t="s">
        <v>35</v>
      </c>
      <c r="C8">
        <v>5</v>
      </c>
      <c r="D8">
        <v>1</v>
      </c>
      <c r="E8">
        <v>8</v>
      </c>
      <c r="F8">
        <v>0.1</v>
      </c>
    </row>
    <row r="10" spans="1:6" x14ac:dyDescent="0.3">
      <c r="A10" t="s">
        <v>85</v>
      </c>
      <c r="B10" t="s">
        <v>35</v>
      </c>
      <c r="C10">
        <v>1</v>
      </c>
      <c r="D10">
        <v>1</v>
      </c>
      <c r="E10">
        <v>5</v>
      </c>
      <c r="F10">
        <v>0.1</v>
      </c>
    </row>
    <row r="11" spans="1:6" x14ac:dyDescent="0.3">
      <c r="A11" t="s">
        <v>86</v>
      </c>
      <c r="B11" t="s">
        <v>35</v>
      </c>
      <c r="C11" s="8">
        <v>9.9999999999999995E-7</v>
      </c>
      <c r="D11" s="8">
        <v>9.9999999999999995E-7</v>
      </c>
      <c r="E11" s="8">
        <v>7.9999999999999996E-6</v>
      </c>
      <c r="F11" s="8">
        <v>9.9999999999999995E-8</v>
      </c>
    </row>
    <row r="12" spans="1:6" x14ac:dyDescent="0.3">
      <c r="A12" t="s">
        <v>87</v>
      </c>
      <c r="B12" t="s">
        <v>35</v>
      </c>
      <c r="C12">
        <v>5</v>
      </c>
      <c r="D12">
        <v>1</v>
      </c>
      <c r="E12">
        <v>8</v>
      </c>
      <c r="F12">
        <v>0.1</v>
      </c>
    </row>
    <row r="13" spans="1:6" x14ac:dyDescent="0.3">
      <c r="A13" t="s">
        <v>88</v>
      </c>
      <c r="B13" t="s">
        <v>35</v>
      </c>
      <c r="C13">
        <v>0.3</v>
      </c>
      <c r="D13">
        <v>0.05</v>
      </c>
      <c r="E13">
        <v>1</v>
      </c>
      <c r="F13">
        <v>0.05</v>
      </c>
    </row>
    <row r="15" spans="1:6" x14ac:dyDescent="0.3">
      <c r="A15" t="s">
        <v>89</v>
      </c>
      <c r="B15" t="s">
        <v>35</v>
      </c>
      <c r="C15">
        <v>1</v>
      </c>
      <c r="D15">
        <v>1</v>
      </c>
      <c r="E15">
        <v>5</v>
      </c>
      <c r="F15">
        <v>0.1</v>
      </c>
    </row>
    <row r="16" spans="1:6" x14ac:dyDescent="0.3">
      <c r="A16" t="s">
        <v>90</v>
      </c>
      <c r="B16" t="s">
        <v>35</v>
      </c>
      <c r="C16" s="8">
        <v>9.9999999999999995E-7</v>
      </c>
      <c r="D16" s="8">
        <v>9.9999999999999995E-7</v>
      </c>
      <c r="E16" s="8">
        <v>7.9999999999999996E-6</v>
      </c>
      <c r="F16" s="8">
        <v>9.9999999999999995E-8</v>
      </c>
    </row>
    <row r="17" spans="1:9" x14ac:dyDescent="0.3">
      <c r="A17" t="s">
        <v>91</v>
      </c>
      <c r="B17" t="s">
        <v>35</v>
      </c>
      <c r="C17">
        <v>5</v>
      </c>
      <c r="D17">
        <v>1</v>
      </c>
      <c r="E17">
        <v>8</v>
      </c>
      <c r="F17">
        <v>0.1</v>
      </c>
    </row>
    <row r="18" spans="1:9" x14ac:dyDescent="0.3">
      <c r="A18" t="s">
        <v>92</v>
      </c>
      <c r="B18" t="s">
        <v>35</v>
      </c>
      <c r="C18">
        <v>1</v>
      </c>
      <c r="D18">
        <v>0.5</v>
      </c>
      <c r="E18">
        <v>10</v>
      </c>
      <c r="F18">
        <v>0.1</v>
      </c>
      <c r="I18" s="1"/>
    </row>
    <row r="20" spans="1:9" x14ac:dyDescent="0.3">
      <c r="A20" t="s">
        <v>93</v>
      </c>
      <c r="B20" t="s">
        <v>35</v>
      </c>
      <c r="C20">
        <v>1</v>
      </c>
      <c r="D20">
        <v>1</v>
      </c>
      <c r="E20">
        <v>5</v>
      </c>
      <c r="F20">
        <v>0.1</v>
      </c>
    </row>
    <row r="21" spans="1:9" x14ac:dyDescent="0.3">
      <c r="A21" t="s">
        <v>94</v>
      </c>
      <c r="B21" t="s">
        <v>35</v>
      </c>
      <c r="C21" s="8">
        <v>9.9999999999999995E-7</v>
      </c>
      <c r="D21" s="8">
        <v>9.9999999999999995E-7</v>
      </c>
      <c r="E21" s="8">
        <v>7.9999999999999996E-6</v>
      </c>
      <c r="F21" s="8">
        <v>9.9999999999999995E-8</v>
      </c>
    </row>
    <row r="22" spans="1:9" x14ac:dyDescent="0.3">
      <c r="A22" t="s">
        <v>95</v>
      </c>
      <c r="B22" t="s">
        <v>35</v>
      </c>
      <c r="C22">
        <v>5</v>
      </c>
      <c r="D22">
        <v>1</v>
      </c>
      <c r="E22">
        <v>8</v>
      </c>
      <c r="F22">
        <v>0.1</v>
      </c>
    </row>
    <row r="23" spans="1:9" x14ac:dyDescent="0.3">
      <c r="A23" s="2"/>
    </row>
    <row r="24" spans="1:9" x14ac:dyDescent="0.3">
      <c r="A24" s="3" t="s">
        <v>113</v>
      </c>
      <c r="B24" t="s">
        <v>35</v>
      </c>
      <c r="C24">
        <v>-0.4</v>
      </c>
      <c r="D24">
        <v>-2</v>
      </c>
      <c r="E24">
        <v>-0.1</v>
      </c>
      <c r="F24">
        <v>0.1</v>
      </c>
    </row>
    <row r="25" spans="1:9" x14ac:dyDescent="0.3">
      <c r="A25" s="3" t="s">
        <v>114</v>
      </c>
      <c r="B25" t="s">
        <v>35</v>
      </c>
      <c r="C25">
        <v>3</v>
      </c>
      <c r="D25">
        <v>2</v>
      </c>
      <c r="E25">
        <v>4</v>
      </c>
      <c r="F25">
        <v>0.1</v>
      </c>
      <c r="I25" s="1"/>
    </row>
    <row r="26" spans="1:9" x14ac:dyDescent="0.3">
      <c r="A26" t="s">
        <v>121</v>
      </c>
      <c r="B26" t="s">
        <v>35</v>
      </c>
      <c r="C26">
        <v>0.03</v>
      </c>
      <c r="D26">
        <v>0.01</v>
      </c>
      <c r="E26">
        <v>0.08</v>
      </c>
      <c r="F26">
        <v>5.0000000000000001E-3</v>
      </c>
    </row>
    <row r="27" spans="1:9" x14ac:dyDescent="0.3">
      <c r="I27" s="4"/>
    </row>
    <row r="28" spans="1:9" x14ac:dyDescent="0.3">
      <c r="A28" t="s">
        <v>122</v>
      </c>
      <c r="B28" t="s">
        <v>35</v>
      </c>
      <c r="C28">
        <v>3.9E-2</v>
      </c>
      <c r="D28">
        <v>0.01</v>
      </c>
      <c r="E28">
        <v>0.2</v>
      </c>
      <c r="F28">
        <v>5.0000000000000001E-3</v>
      </c>
      <c r="I28" s="4"/>
    </row>
    <row r="29" spans="1:9" x14ac:dyDescent="0.3">
      <c r="I29" s="4"/>
    </row>
    <row r="30" spans="1:9" x14ac:dyDescent="0.3">
      <c r="I30" s="4"/>
    </row>
    <row r="31" spans="1:9" x14ac:dyDescent="0.3">
      <c r="I31" s="4"/>
    </row>
    <row r="33" spans="1:9" x14ac:dyDescent="0.3">
      <c r="A33" s="2"/>
    </row>
    <row r="37" spans="1:9" x14ac:dyDescent="0.3">
      <c r="A37" s="2"/>
    </row>
    <row r="41" spans="1:9" x14ac:dyDescent="0.3">
      <c r="A41" s="2"/>
    </row>
    <row r="42" spans="1:9" x14ac:dyDescent="0.3">
      <c r="I42" s="1"/>
    </row>
    <row r="48" spans="1:9" x14ac:dyDescent="0.3">
      <c r="A48" s="2"/>
    </row>
    <row r="51" spans="1:9" x14ac:dyDescent="0.3">
      <c r="A51" s="2"/>
    </row>
    <row r="55" spans="1:9" x14ac:dyDescent="0.3">
      <c r="A55" s="2"/>
    </row>
    <row r="56" spans="1:9" x14ac:dyDescent="0.3">
      <c r="I56" s="1"/>
    </row>
    <row r="60" spans="1:9" x14ac:dyDescent="0.3">
      <c r="A60" s="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9904D-C74A-4A6E-8F17-E82317923E42}">
  <dimension ref="A1:I60"/>
  <sheetViews>
    <sheetView zoomScale="115" zoomScaleNormal="115" workbookViewId="0">
      <pane ySplit="1" topLeftCell="A2" activePane="bottomLeft" state="frozen"/>
      <selection pane="bottomLeft" activeCell="C21" sqref="C21"/>
    </sheetView>
  </sheetViews>
  <sheetFormatPr defaultRowHeight="14.4" x14ac:dyDescent="0.3"/>
  <cols>
    <col min="1" max="1" width="40.77734375" customWidth="1"/>
    <col min="2" max="6" width="12.77734375" customWidth="1"/>
    <col min="9" max="9" width="63.44140625" bestFit="1" customWidth="1"/>
  </cols>
  <sheetData>
    <row r="1" spans="1:6" s="5" customFormat="1" x14ac:dyDescent="0.3">
      <c r="A1" s="5" t="s">
        <v>0</v>
      </c>
      <c r="B1" s="5" t="s">
        <v>1</v>
      </c>
      <c r="C1" s="5" t="s">
        <v>2</v>
      </c>
      <c r="D1" s="5" t="s">
        <v>11</v>
      </c>
      <c r="E1" s="5" t="s">
        <v>12</v>
      </c>
      <c r="F1" s="5" t="s">
        <v>13</v>
      </c>
    </row>
    <row r="2" spans="1:6" x14ac:dyDescent="0.3">
      <c r="A2" t="s">
        <v>96</v>
      </c>
      <c r="B2" t="s">
        <v>35</v>
      </c>
      <c r="C2">
        <v>0.5</v>
      </c>
      <c r="D2">
        <v>0.2</v>
      </c>
      <c r="E2">
        <v>2</v>
      </c>
      <c r="F2">
        <v>0.05</v>
      </c>
    </row>
    <row r="3" spans="1:6" x14ac:dyDescent="0.3">
      <c r="A3" t="s">
        <v>97</v>
      </c>
      <c r="B3" t="s">
        <v>35</v>
      </c>
      <c r="C3">
        <v>0.01</v>
      </c>
      <c r="D3">
        <v>0.01</v>
      </c>
      <c r="E3">
        <v>0.8</v>
      </c>
      <c r="F3">
        <v>0.01</v>
      </c>
    </row>
    <row r="5" spans="1:6" x14ac:dyDescent="0.3">
      <c r="A5" t="s">
        <v>98</v>
      </c>
      <c r="B5" t="s">
        <v>35</v>
      </c>
      <c r="C5">
        <v>0.5</v>
      </c>
      <c r="D5">
        <v>0.2</v>
      </c>
      <c r="E5">
        <v>2</v>
      </c>
      <c r="F5">
        <v>0.05</v>
      </c>
    </row>
    <row r="6" spans="1:6" x14ac:dyDescent="0.3">
      <c r="A6" t="s">
        <v>99</v>
      </c>
      <c r="B6" t="s">
        <v>35</v>
      </c>
      <c r="C6">
        <v>0.01</v>
      </c>
      <c r="D6">
        <v>0.01</v>
      </c>
      <c r="E6">
        <v>0.8</v>
      </c>
      <c r="F6">
        <v>0.01</v>
      </c>
    </row>
    <row r="8" spans="1:6" x14ac:dyDescent="0.3">
      <c r="A8" t="s">
        <v>100</v>
      </c>
      <c r="B8" t="s">
        <v>35</v>
      </c>
      <c r="C8">
        <v>0.5</v>
      </c>
      <c r="D8">
        <v>0.2</v>
      </c>
      <c r="E8">
        <v>2</v>
      </c>
      <c r="F8">
        <v>0.05</v>
      </c>
    </row>
    <row r="9" spans="1:6" x14ac:dyDescent="0.3">
      <c r="A9" t="s">
        <v>101</v>
      </c>
      <c r="B9" t="s">
        <v>35</v>
      </c>
      <c r="C9">
        <v>0.02</v>
      </c>
      <c r="D9">
        <v>0.02</v>
      </c>
      <c r="E9">
        <v>1</v>
      </c>
      <c r="F9">
        <v>0.01</v>
      </c>
    </row>
    <row r="10" spans="1:6" x14ac:dyDescent="0.3">
      <c r="A10" t="s">
        <v>102</v>
      </c>
      <c r="B10" t="s">
        <v>35</v>
      </c>
      <c r="C10">
        <v>0.08</v>
      </c>
      <c r="D10">
        <v>0.01</v>
      </c>
      <c r="E10">
        <v>2</v>
      </c>
      <c r="F10">
        <v>0.01</v>
      </c>
    </row>
    <row r="12" spans="1:6" x14ac:dyDescent="0.3">
      <c r="A12" t="s">
        <v>103</v>
      </c>
      <c r="B12" t="s">
        <v>35</v>
      </c>
      <c r="C12">
        <v>0.5</v>
      </c>
      <c r="D12">
        <v>0.2</v>
      </c>
      <c r="E12">
        <v>2</v>
      </c>
      <c r="F12">
        <v>0.05</v>
      </c>
    </row>
    <row r="13" spans="1:6" x14ac:dyDescent="0.3">
      <c r="A13" t="s">
        <v>104</v>
      </c>
      <c r="B13" t="s">
        <v>35</v>
      </c>
      <c r="C13">
        <v>0.02</v>
      </c>
      <c r="D13">
        <v>0.01</v>
      </c>
      <c r="E13">
        <v>1</v>
      </c>
      <c r="F13">
        <v>0.01</v>
      </c>
    </row>
    <row r="14" spans="1:6" x14ac:dyDescent="0.3">
      <c r="A14" t="s">
        <v>105</v>
      </c>
      <c r="B14" t="s">
        <v>35</v>
      </c>
      <c r="C14">
        <v>0.2</v>
      </c>
      <c r="D14">
        <v>0.2</v>
      </c>
      <c r="E14">
        <v>4</v>
      </c>
      <c r="F14">
        <v>0.05</v>
      </c>
    </row>
    <row r="16" spans="1:6" x14ac:dyDescent="0.3">
      <c r="A16" t="s">
        <v>106</v>
      </c>
      <c r="B16" t="s">
        <v>35</v>
      </c>
      <c r="C16">
        <v>0.5</v>
      </c>
      <c r="D16">
        <v>0.2</v>
      </c>
      <c r="E16">
        <v>2</v>
      </c>
      <c r="F16">
        <v>0.05</v>
      </c>
    </row>
    <row r="17" spans="1:9" x14ac:dyDescent="0.3">
      <c r="A17" t="s">
        <v>107</v>
      </c>
      <c r="B17" t="s">
        <v>35</v>
      </c>
      <c r="C17">
        <v>0.02</v>
      </c>
      <c r="D17">
        <v>0.01</v>
      </c>
      <c r="E17">
        <v>1</v>
      </c>
      <c r="F17">
        <v>0.01</v>
      </c>
    </row>
    <row r="18" spans="1:9" x14ac:dyDescent="0.3">
      <c r="A18" t="s">
        <v>108</v>
      </c>
      <c r="B18" t="s">
        <v>35</v>
      </c>
      <c r="C18">
        <v>0.08</v>
      </c>
      <c r="D18">
        <v>0.01</v>
      </c>
      <c r="E18">
        <v>2</v>
      </c>
      <c r="F18">
        <v>0.01</v>
      </c>
      <c r="I18" s="1"/>
    </row>
    <row r="19" spans="1:9" x14ac:dyDescent="0.3">
      <c r="A19" t="s">
        <v>109</v>
      </c>
      <c r="B19" t="s">
        <v>35</v>
      </c>
      <c r="C19">
        <v>0.2</v>
      </c>
      <c r="D19">
        <v>0.02</v>
      </c>
      <c r="E19">
        <v>4</v>
      </c>
      <c r="F19">
        <v>0.01</v>
      </c>
    </row>
    <row r="21" spans="1:9" x14ac:dyDescent="0.3">
      <c r="A21" t="s">
        <v>123</v>
      </c>
      <c r="B21" t="s">
        <v>35</v>
      </c>
      <c r="C21">
        <v>0.435</v>
      </c>
      <c r="D21">
        <v>0.1</v>
      </c>
      <c r="E21">
        <v>0.4</v>
      </c>
      <c r="F21">
        <v>1E-3</v>
      </c>
    </row>
    <row r="23" spans="1:9" x14ac:dyDescent="0.3">
      <c r="A23" s="2"/>
    </row>
    <row r="24" spans="1:9" x14ac:dyDescent="0.3">
      <c r="A24" s="3"/>
    </row>
    <row r="25" spans="1:9" x14ac:dyDescent="0.3">
      <c r="A25" s="3"/>
      <c r="I25" s="1"/>
    </row>
    <row r="27" spans="1:9" x14ac:dyDescent="0.3">
      <c r="I27" s="4"/>
    </row>
    <row r="28" spans="1:9" x14ac:dyDescent="0.3">
      <c r="I28" s="4"/>
    </row>
    <row r="29" spans="1:9" x14ac:dyDescent="0.3">
      <c r="I29" s="4"/>
    </row>
    <row r="30" spans="1:9" x14ac:dyDescent="0.3">
      <c r="I30" s="4"/>
    </row>
    <row r="31" spans="1:9" x14ac:dyDescent="0.3">
      <c r="I31" s="4"/>
    </row>
    <row r="33" spans="1:9" x14ac:dyDescent="0.3">
      <c r="A33" s="2"/>
    </row>
    <row r="37" spans="1:9" x14ac:dyDescent="0.3">
      <c r="A37" s="2"/>
    </row>
    <row r="41" spans="1:9" x14ac:dyDescent="0.3">
      <c r="A41" s="2"/>
    </row>
    <row r="42" spans="1:9" x14ac:dyDescent="0.3">
      <c r="I42" s="1"/>
    </row>
    <row r="48" spans="1:9" x14ac:dyDescent="0.3">
      <c r="A48" s="2"/>
    </row>
    <row r="51" spans="1:9" x14ac:dyDescent="0.3">
      <c r="A51" s="2"/>
    </row>
    <row r="55" spans="1:9" x14ac:dyDescent="0.3">
      <c r="A55" s="2"/>
    </row>
    <row r="56" spans="1:9" x14ac:dyDescent="0.3">
      <c r="I56" s="1"/>
    </row>
    <row r="60" spans="1:9" x14ac:dyDescent="0.3">
      <c r="A60" s="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605A2-3303-496A-92B4-FA89E26E6503}">
  <dimension ref="A1:I60"/>
  <sheetViews>
    <sheetView zoomScale="115" zoomScaleNormal="115" workbookViewId="0">
      <pane ySplit="1" topLeftCell="A2" activePane="bottomLeft" state="frozen"/>
      <selection pane="bottomLeft" activeCell="F12" sqref="F12"/>
    </sheetView>
  </sheetViews>
  <sheetFormatPr defaultRowHeight="14.4" x14ac:dyDescent="0.3"/>
  <cols>
    <col min="1" max="1" width="40.77734375" customWidth="1"/>
    <col min="2" max="6" width="12.77734375" customWidth="1"/>
    <col min="9" max="9" width="63.44140625" bestFit="1" customWidth="1"/>
  </cols>
  <sheetData>
    <row r="1" spans="1:6" s="5" customFormat="1" x14ac:dyDescent="0.3">
      <c r="A1" s="5" t="s">
        <v>0</v>
      </c>
      <c r="B1" s="5" t="s">
        <v>1</v>
      </c>
      <c r="C1" s="5" t="s">
        <v>2</v>
      </c>
      <c r="D1" s="5" t="s">
        <v>11</v>
      </c>
      <c r="E1" s="5" t="s">
        <v>12</v>
      </c>
      <c r="F1" s="5" t="s">
        <v>13</v>
      </c>
    </row>
    <row r="2" spans="1:6" x14ac:dyDescent="0.3">
      <c r="A2" t="s">
        <v>137</v>
      </c>
      <c r="C2">
        <v>0.51</v>
      </c>
    </row>
    <row r="3" spans="1:6" x14ac:dyDescent="0.3">
      <c r="A3" t="s">
        <v>138</v>
      </c>
      <c r="C3">
        <v>0.435</v>
      </c>
    </row>
    <row r="4" spans="1:6" x14ac:dyDescent="0.3">
      <c r="A4" t="s">
        <v>139</v>
      </c>
      <c r="C4">
        <v>3.9E-2</v>
      </c>
    </row>
    <row r="6" spans="1:6" x14ac:dyDescent="0.3">
      <c r="A6" t="s">
        <v>140</v>
      </c>
      <c r="C6">
        <v>0.8</v>
      </c>
    </row>
    <row r="7" spans="1:6" x14ac:dyDescent="0.3">
      <c r="A7" t="s">
        <v>141</v>
      </c>
      <c r="C7">
        <v>1.1000000000000001</v>
      </c>
    </row>
    <row r="8" spans="1:6" x14ac:dyDescent="0.3">
      <c r="A8" t="s">
        <v>142</v>
      </c>
      <c r="C8">
        <v>1.64</v>
      </c>
    </row>
    <row r="9" spans="1:6" x14ac:dyDescent="0.3">
      <c r="A9" t="s">
        <v>143</v>
      </c>
      <c r="C9">
        <v>1</v>
      </c>
    </row>
    <row r="10" spans="1:6" x14ac:dyDescent="0.3">
      <c r="A10" t="s">
        <v>144</v>
      </c>
      <c r="C10">
        <v>0.56000000000000005</v>
      </c>
    </row>
    <row r="12" spans="1:6" x14ac:dyDescent="0.3">
      <c r="A12" t="s">
        <v>145</v>
      </c>
      <c r="C12">
        <v>1.1599999999999999</v>
      </c>
    </row>
    <row r="13" spans="1:6" x14ac:dyDescent="0.3">
      <c r="A13" s="3" t="s">
        <v>146</v>
      </c>
      <c r="C13">
        <v>1.52</v>
      </c>
    </row>
    <row r="14" spans="1:6" x14ac:dyDescent="0.3">
      <c r="A14" s="3" t="s">
        <v>147</v>
      </c>
      <c r="C14">
        <v>1.0900000000000001</v>
      </c>
    </row>
    <row r="15" spans="1:6" x14ac:dyDescent="0.3">
      <c r="A15" t="s">
        <v>148</v>
      </c>
      <c r="C15">
        <v>1.1599999999999999</v>
      </c>
    </row>
    <row r="16" spans="1:6" x14ac:dyDescent="0.3">
      <c r="A16" t="s">
        <v>149</v>
      </c>
      <c r="C16">
        <v>1.26</v>
      </c>
    </row>
    <row r="18" spans="1:9" x14ac:dyDescent="0.3">
      <c r="A18" t="s">
        <v>150</v>
      </c>
      <c r="C18">
        <v>0.63</v>
      </c>
      <c r="I18" s="1"/>
    </row>
    <row r="19" spans="1:9" x14ac:dyDescent="0.3">
      <c r="A19" t="s">
        <v>151</v>
      </c>
      <c r="C19">
        <v>0.24</v>
      </c>
    </row>
    <row r="20" spans="1:9" x14ac:dyDescent="0.3">
      <c r="A20" t="s">
        <v>152</v>
      </c>
      <c r="C20">
        <v>0.48</v>
      </c>
    </row>
    <row r="21" spans="1:9" x14ac:dyDescent="0.3">
      <c r="A21" t="s">
        <v>153</v>
      </c>
      <c r="C21">
        <v>0.63</v>
      </c>
    </row>
    <row r="22" spans="1:9" x14ac:dyDescent="0.3">
      <c r="A22" t="s">
        <v>154</v>
      </c>
      <c r="C22">
        <v>0.92</v>
      </c>
    </row>
    <row r="24" spans="1:9" x14ac:dyDescent="0.3">
      <c r="A24" t="s">
        <v>155</v>
      </c>
      <c r="C24">
        <v>0.93</v>
      </c>
    </row>
    <row r="25" spans="1:9" x14ac:dyDescent="0.3">
      <c r="A25" t="s">
        <v>156</v>
      </c>
      <c r="C25">
        <v>0.84</v>
      </c>
      <c r="I25" s="1"/>
    </row>
    <row r="26" spans="1:9" x14ac:dyDescent="0.3">
      <c r="A26" t="s">
        <v>157</v>
      </c>
      <c r="C26">
        <v>1.18</v>
      </c>
    </row>
    <row r="27" spans="1:9" x14ac:dyDescent="0.3">
      <c r="A27" t="s">
        <v>158</v>
      </c>
      <c r="C27">
        <v>1.75</v>
      </c>
      <c r="I27" s="4"/>
    </row>
    <row r="28" spans="1:9" x14ac:dyDescent="0.3">
      <c r="A28" t="s">
        <v>159</v>
      </c>
      <c r="C28">
        <v>0.52</v>
      </c>
      <c r="I28" s="4"/>
    </row>
    <row r="29" spans="1:9" x14ac:dyDescent="0.3">
      <c r="I29" s="4"/>
    </row>
    <row r="30" spans="1:9" x14ac:dyDescent="0.3">
      <c r="I30" s="4"/>
    </row>
    <row r="31" spans="1:9" x14ac:dyDescent="0.3">
      <c r="I31" s="4"/>
    </row>
    <row r="41" spans="1:9" x14ac:dyDescent="0.3">
      <c r="A41" s="2"/>
    </row>
    <row r="42" spans="1:9" x14ac:dyDescent="0.3">
      <c r="I42" s="1"/>
    </row>
    <row r="48" spans="1:9" x14ac:dyDescent="0.3">
      <c r="A48" s="2"/>
    </row>
    <row r="51" spans="1:9" x14ac:dyDescent="0.3">
      <c r="A51" s="2"/>
    </row>
    <row r="55" spans="1:9" x14ac:dyDescent="0.3">
      <c r="A55" s="2"/>
    </row>
    <row r="56" spans="1:9" x14ac:dyDescent="0.3">
      <c r="I56" s="1"/>
    </row>
    <row r="60" spans="1:9" x14ac:dyDescent="0.3">
      <c r="A60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5BA4847BB2B74A94E70B41B376D420" ma:contentTypeVersion="17" ma:contentTypeDescription="Create a new document." ma:contentTypeScope="" ma:versionID="16e506cfda0f34500cc78ef1d6becf0b">
  <xsd:schema xmlns:xsd="http://www.w3.org/2001/XMLSchema" xmlns:xs="http://www.w3.org/2001/XMLSchema" xmlns:p="http://schemas.microsoft.com/office/2006/metadata/properties" xmlns:ns2="23d5d9bf-f68f-46ca-ade4-42d82e05e1a5" xmlns:ns3="b14ff385-8857-4c58-9db5-6fb14afe97f2" xmlns:ns4="ab06a5aa-8e31-4bdb-9b13-38c58a92ec8a" targetNamespace="http://schemas.microsoft.com/office/2006/metadata/properties" ma:root="true" ma:fieldsID="8705f15b914ef7fc087bd9e7c1bda879" ns2:_="" ns3:_="" ns4:_="">
    <xsd:import namespace="23d5d9bf-f68f-46ca-ade4-42d82e05e1a5"/>
    <xsd:import namespace="b14ff385-8857-4c58-9db5-6fb14afe97f2"/>
    <xsd:import namespace="ab06a5aa-8e31-4bdb-9b13-38c58a92ec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d5d9bf-f68f-46ca-ade4-42d82e05e1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e20148b9-20a4-48a0-acba-ba52d68a3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4ff385-8857-4c58-9db5-6fb14afe97f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6a5aa-8e31-4bdb-9b13-38c58a92ec8a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f70ef6c8-65c4-4b6e-ab74-9d03595dfd84}" ma:internalName="TaxCatchAll" ma:showField="CatchAllData" ma:web="b14ff385-8857-4c58-9db5-6fb14afe97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06a5aa-8e31-4bdb-9b13-38c58a92ec8a" xsi:nil="true"/>
    <lcf76f155ced4ddcb4097134ff3c332f xmlns="23d5d9bf-f68f-46ca-ade4-42d82e05e1a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19B7D42-9C33-4D94-BEC4-0411758528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F5595C-A7F0-47E2-9036-9DCB0ED94D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d5d9bf-f68f-46ca-ade4-42d82e05e1a5"/>
    <ds:schemaRef ds:uri="b14ff385-8857-4c58-9db5-6fb14afe97f2"/>
    <ds:schemaRef ds:uri="ab06a5aa-8e31-4bdb-9b13-38c58a92ec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7D6A81-B8F6-4931-9D19-7D6F5C2694C6}">
  <ds:schemaRefs>
    <ds:schemaRef ds:uri="http://schemas.microsoft.com/office/2006/metadata/properties"/>
    <ds:schemaRef ds:uri="http://schemas.microsoft.com/office/infopath/2007/PartnerControls"/>
    <ds:schemaRef ds:uri="ab06a5aa-8e31-4bdb-9b13-38c58a92ec8a"/>
    <ds:schemaRef ds:uri="23d5d9bf-f68f-46ca-ade4-42d82e05e1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ASUs</vt:lpstr>
      <vt:lpstr>PublicDemand</vt:lpstr>
      <vt:lpstr>RoadwayTraffic</vt:lpstr>
      <vt:lpstr>TransitOperations</vt:lpstr>
      <vt:lpstr>TripGen</vt:lpstr>
      <vt:lpstr>MS-Drive</vt:lpstr>
      <vt:lpstr>MS-Transit</vt:lpstr>
      <vt:lpstr>MS-NMT</vt:lpstr>
      <vt:lpstr>Multipliers</vt:lpstr>
      <vt:lpstr>VMTCalculations</vt:lpstr>
      <vt:lpstr>LogisticFunctionVariables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Jeremy Chan</cp:lastModifiedBy>
  <cp:revision/>
  <dcterms:created xsi:type="dcterms:W3CDTF">2023-11-21T19:51:50Z</dcterms:created>
  <dcterms:modified xsi:type="dcterms:W3CDTF">2025-03-28T18:28:04Z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0x010100555BA4847BB2B74A94E70B41B376D420</vt:lpwstr>
  </property>
  <property fmtid="{D5CDD505-2E9C-101B-9397-08002B2CF9AE}" pid="3" name="MediaServiceImageTags">
    <vt:lpwstr/>
  </property>
</Properties>
</file>