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25" windowWidth="21075" windowHeight="8070"/>
  </bookViews>
  <sheets>
    <sheet name="Sample Submission" sheetId="1" r:id="rId1"/>
    <sheet name="Concentrations" sheetId="2" r:id="rId2"/>
    <sheet name="Inclusion or Exclusion List" sheetId="4" r:id="rId3"/>
    <sheet name="Salt Tolerances" sheetId="7" r:id="rId4"/>
  </sheets>
  <calcPr calcId="145621"/>
</workbook>
</file>

<file path=xl/calcChain.xml><?xml version="1.0" encoding="utf-8"?>
<calcChain xmlns="http://schemas.openxmlformats.org/spreadsheetml/2006/main">
  <c r="I24" i="1" l="1"/>
  <c r="I23" i="1"/>
  <c r="I22" i="1" l="1"/>
  <c r="M64" i="1"/>
  <c r="M63" i="1"/>
  <c r="M62" i="1"/>
  <c r="M59" i="1"/>
  <c r="M60" i="1"/>
  <c r="M61" i="1"/>
  <c r="M58" i="1"/>
  <c r="M65" i="1" l="1"/>
  <c r="K17" i="1" s="1"/>
  <c r="D79" i="1"/>
</calcChain>
</file>

<file path=xl/comments1.xml><?xml version="1.0" encoding="utf-8"?>
<comments xmlns="http://schemas.openxmlformats.org/spreadsheetml/2006/main">
  <authors>
    <author>Priska</author>
  </authors>
  <commentList>
    <comment ref="K57" authorId="0">
      <text>
        <r>
          <rPr>
            <sz val="9"/>
            <color indexed="81"/>
            <rFont val="Tahoma"/>
            <family val="2"/>
          </rPr>
          <t>= # samples x # replicates</t>
        </r>
      </text>
    </comment>
  </commentList>
</comments>
</file>

<file path=xl/sharedStrings.xml><?xml version="1.0" encoding="utf-8"?>
<sst xmlns="http://schemas.openxmlformats.org/spreadsheetml/2006/main" count="325" uniqueCount="235">
  <si>
    <t>UWPR sample submission form for LC-MS/MS analyses:</t>
  </si>
  <si>
    <t>https://proteomicsresource.washington.edu/pr/pages/login/login.jsp</t>
  </si>
  <si>
    <t>Submission Date</t>
  </si>
  <si>
    <t>Submitted by</t>
  </si>
  <si>
    <t>Phone</t>
  </si>
  <si>
    <t>Project #</t>
  </si>
  <si>
    <t>Budget or PO #</t>
  </si>
  <si>
    <t>Sample information</t>
  </si>
  <si>
    <t>Brief description:</t>
  </si>
  <si>
    <t>Concentration (µg or µg/µl)</t>
  </si>
  <si>
    <t>Method of Purification</t>
  </si>
  <si>
    <t>Reduction &amp; Alkylation Chemicals:</t>
  </si>
  <si>
    <t>Amino Acids Modified:</t>
  </si>
  <si>
    <t>Digestion Enzyme:</t>
  </si>
  <si>
    <t>Taxonomy (species):</t>
  </si>
  <si>
    <t>Analysis Requested:</t>
  </si>
  <si>
    <t>If you prefer different beads please provide beads and description</t>
  </si>
  <si>
    <t>Column length please specify (10-30cm):</t>
  </si>
  <si>
    <t>Chromatography information:</t>
  </si>
  <si>
    <t>Analytical Gradient (specify if you prefer different trapping conditions):</t>
  </si>
  <si>
    <t>Short</t>
  </si>
  <si>
    <t>Medium</t>
  </si>
  <si>
    <t>Long</t>
  </si>
  <si>
    <t>Specify your own:</t>
  </si>
  <si>
    <t>Instrument (select one)</t>
  </si>
  <si>
    <t>Scans:</t>
  </si>
  <si>
    <t>Resolution:</t>
  </si>
  <si>
    <t>Sample’s Return Requested?</t>
  </si>
  <si>
    <t xml:space="preserve">Sample Format (please select): </t>
  </si>
  <si>
    <t>Principal Investigator:</t>
  </si>
  <si>
    <t>Email address:</t>
  </si>
  <si>
    <t xml:space="preserve">Only samples ready for mass spectrometry analysis are accepted. At this time we do not offer any sample preparation. </t>
  </si>
  <si>
    <t>µg</t>
  </si>
  <si>
    <t>µg/µl</t>
  </si>
  <si>
    <t>Other know/suspected Modifications:</t>
  </si>
  <si>
    <t>cm</t>
  </si>
  <si>
    <t xml:space="preserve">Trapping please select: </t>
  </si>
  <si>
    <t>Trap column ID 100 µm, beads Magic C18AQ  5µm  200Å</t>
  </si>
  <si>
    <t>Gradient information:</t>
  </si>
  <si>
    <t>Sample Composition (salts, buffers, pH etc):</t>
  </si>
  <si>
    <t>Full scan</t>
  </si>
  <si>
    <t>m/z range:</t>
  </si>
  <si>
    <t>number of scans:</t>
  </si>
  <si>
    <t>MS/MS scan</t>
  </si>
  <si>
    <t>Specify and additional settings or scans:</t>
  </si>
  <si>
    <t>Extra long</t>
  </si>
  <si>
    <t>Peptide Analysis via LC-MS/MS:</t>
  </si>
  <si>
    <t>Database Search Information</t>
  </si>
  <si>
    <t xml:space="preserve">Database search performed by UWPR? </t>
  </si>
  <si>
    <t>If desired, select up to three modifications below (normally include oxidation (M))</t>
  </si>
  <si>
    <t>Custom modification request:</t>
  </si>
  <si>
    <t>salt tolerances</t>
  </si>
  <si>
    <t>detergent tolerances</t>
  </si>
  <si>
    <t>plastics</t>
  </si>
  <si>
    <t>glassware previously exposed to detergents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</si>
  <si>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</si>
  <si>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</si>
  <si>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</si>
  <si>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</si>
  <si>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</si>
  <si>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</si>
  <si>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</si>
  <si>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</si>
  <si>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</si>
  <si>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</si>
  <si>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</si>
  <si>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</si>
  <si>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</si>
  <si>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</si>
  <si>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</si>
  <si>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</si>
  <si>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</si>
  <si>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Quant. details (e.g. 4 plex, delta mass etc)</t>
  </si>
  <si>
    <t>aa</t>
  </si>
  <si>
    <t>mass (mono/average?)</t>
  </si>
  <si>
    <t>Please do not hesitate to contact us anytime to discuss any aspects of your project, our doors are always open!</t>
  </si>
  <si>
    <t>http://masspec.scripps.edu/services/proteomics/images/saltbuffer.pdf</t>
  </si>
  <si>
    <t>Radioactive samples are not accepted.</t>
  </si>
  <si>
    <t>Invitrogen Silver Quest</t>
  </si>
  <si>
    <t>Database search includes SEQUEST search, and Peptide/Protein profit analysis.</t>
  </si>
  <si>
    <t>Mass Spec Information:</t>
  </si>
  <si>
    <r>
      <t>samples unclaimed within two weeks of analysis will be discarded, sample storage at -20</t>
    </r>
    <r>
      <rPr>
        <vertAlign val="superscript"/>
        <sz val="10"/>
        <color theme="1"/>
        <rFont val="Calibri"/>
        <family val="2"/>
        <scheme val="minor"/>
      </rPr>
      <t>o</t>
    </r>
    <r>
      <rPr>
        <sz val="10"/>
        <color theme="1"/>
        <rFont val="Calibri"/>
        <family val="2"/>
        <scheme val="minor"/>
      </rPr>
      <t>C</t>
    </r>
  </si>
  <si>
    <t>Before submitting any samples:</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</si>
  <si>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</si>
  <si>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</si>
  <si>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</si>
  <si>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</si>
  <si>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</si>
  <si>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</si>
  <si>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</si>
  <si>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n. a.</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</si>
  <si>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</si>
  <si>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</si>
  <si>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</si>
  <si>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</si>
  <si>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</si>
  <si>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</si>
  <si>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</si>
  <si>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</si>
  <si>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</si>
  <si>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</si>
  <si>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</si>
  <si>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</si>
  <si>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</si>
  <si>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</si>
  <si>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</si>
  <si>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t>D: Gevaert, K. et al. ABRF web publication, 1998.</t>
  </si>
  <si>
    <t>G: Funk et al. Rapid Commun. Mass Spectrom. 2005; 19: 2986–2988</t>
  </si>
  <si>
    <t>TRIS</t>
  </si>
  <si>
    <t>A, B</t>
  </si>
  <si>
    <t>HEPES</t>
  </si>
  <si>
    <t>BICINE</t>
  </si>
  <si>
    <t>B</t>
  </si>
  <si>
    <t>Urea</t>
  </si>
  <si>
    <t>C, D</t>
  </si>
  <si>
    <t>Guanidine, HCl</t>
  </si>
  <si>
    <t>Dithiothreitol</t>
  </si>
  <si>
    <t>D</t>
  </si>
  <si>
    <t>Glycerol</t>
  </si>
  <si>
    <t>N-Octyl-  -glucopyranoside</t>
  </si>
  <si>
    <t>n-Octyl sucrose</t>
  </si>
  <si>
    <t>E</t>
  </si>
  <si>
    <t>n-Dodecyl sucrose</t>
  </si>
  <si>
    <t>n-Dodecyl maltoside</t>
  </si>
  <si>
    <t>Octyl thioglucoside</t>
  </si>
  <si>
    <t>n- Hexyl glucoside</t>
  </si>
  <si>
    <t>n-Dodecyl glucoside</t>
  </si>
  <si>
    <t>PEG1000</t>
  </si>
  <si>
    <t>F</t>
  </si>
  <si>
    <t>PEG2000</t>
  </si>
  <si>
    <t>C,</t>
  </si>
  <si>
    <t>Triton X-100,</t>
  </si>
  <si>
    <t>&lt;1.6</t>
  </si>
  <si>
    <t>&lt;0.1</t>
  </si>
  <si>
    <t>NP-40</t>
  </si>
  <si>
    <t>n.a.</t>
  </si>
  <si>
    <t>Zwittergent, 3-16</t>
  </si>
  <si>
    <t>C</t>
  </si>
  <si>
    <t>Tween20</t>
  </si>
  <si>
    <t>Thesit</t>
  </si>
  <si>
    <t>&lt;1.7</t>
  </si>
  <si>
    <t>SDS</t>
  </si>
  <si>
    <t>C, D, E, F</t>
  </si>
  <si>
    <t>LDAO</t>
  </si>
  <si>
    <t>&lt;4.4</t>
  </si>
  <si>
    <t>C, F</t>
  </si>
  <si>
    <t>CTAB</t>
  </si>
  <si>
    <t>&lt;3.5</t>
  </si>
  <si>
    <t>CHAPS</t>
  </si>
  <si>
    <t>G,C, E</t>
  </si>
  <si>
    <t>Sodium Cholate</t>
  </si>
  <si>
    <t>Sodium Taurocholate</t>
  </si>
  <si>
    <t>&lt;1.9</t>
  </si>
  <si>
    <t>Sodium Azide</t>
  </si>
  <si>
    <t>NH4HCO3</t>
  </si>
  <si>
    <t>NaCl</t>
  </si>
  <si>
    <t>Sodium Acetate</t>
  </si>
  <si>
    <t>B, C</t>
  </si>
  <si>
    <t>NaHPO4</t>
  </si>
  <si>
    <t>B, C, D, F</t>
  </si>
  <si>
    <t>TFA</t>
  </si>
  <si>
    <t>Pri. Comm.</t>
  </si>
  <si>
    <t>IGEPAL CA-630</t>
  </si>
  <si>
    <t>C, E,G</t>
  </si>
  <si>
    <t>C, E, G</t>
  </si>
  <si>
    <t>Brij</t>
  </si>
  <si>
    <t>G</t>
  </si>
  <si>
    <t>E, G</t>
  </si>
  <si>
    <t>This table for Salt Tolaraces is originally from the Scripps website, but we are adding new concentrations as they become available.:</t>
  </si>
  <si>
    <t>http://www.proteomicsresource.washington.edu/docs/UWPR_Protocols_Peptide_Fractionation_and_Cleanup.pdf</t>
  </si>
  <si>
    <t>In-gel-digest samples</t>
  </si>
  <si>
    <t xml:space="preserve">It is very kritical to avoid contaminations, particularly keratin from skin and hair. Work clean, wipe all surfaces that come in contact with the gel e.g. with ethanol and wear gloves at all times. </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</si>
  <si>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</si>
  <si>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Samples can be submitted in solution (min 10-20 µL volume). Avoid any detergents and unnecessary sample buffers. Buffers such as 25 mM Tris or Ammonium Bicarbonate are acceptable. For a comprehensive list of buffers and salts compatible with mass spectrometry, please see the Salt Tolerance Table. A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</si>
  <si>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Recommended concentrations</t>
  </si>
  <si>
    <t>In-solution samples</t>
  </si>
  <si>
    <t>Pierce Silver Stain Kit for Mass Spectrometry</t>
  </si>
  <si>
    <t>At least several hundred femtomole of protein in 10-20 µL of sample</t>
  </si>
  <si>
    <t>Start with min of one picomole of protein (in gel)</t>
  </si>
  <si>
    <t>Sources for contamination</t>
  </si>
  <si>
    <t>acids contaminated with plastic from pipett tips</t>
  </si>
  <si>
    <t>General Advice about in-gel digestion:</t>
  </si>
  <si>
    <t>MRM on TSQVantage: some peptides can be quantified in the low amol range (~10 amol) others require more like low fmol</t>
  </si>
  <si>
    <t>MRM on TSQAccess: in general the UWPR TSQ Access is ~ five times less sensitive than the Vantage</t>
  </si>
  <si>
    <t>There are many protocols out there, including on our website.</t>
  </si>
  <si>
    <t>http://www.proteomicsresource.washington.edu/docs/UWPR_Protocols_In_Gel_Digest.pdf</t>
  </si>
  <si>
    <t>m/z</t>
  </si>
  <si>
    <t>mono</t>
  </si>
  <si>
    <t>avrg</t>
  </si>
  <si>
    <t>peptide/compound</t>
  </si>
  <si>
    <t>charge</t>
  </si>
  <si>
    <t>Create a project and submit billing information online and make sure you select “Mass Spec. analysis by UWPR personnel?”:</t>
  </si>
  <si>
    <t>Trap column length please specify (2-4cm):</t>
  </si>
  <si>
    <t>Analytical column ID 75 µm, beads Magic C18AQ  5µm  100Å</t>
  </si>
  <si>
    <t>Sample label (as appears on vials):</t>
  </si>
  <si>
    <t>Injection volume per LC-MS run</t>
  </si>
  <si>
    <t>µl</t>
  </si>
  <si>
    <t>rage 1-9 µl</t>
  </si>
  <si>
    <t>If you submitted more than one budget/PO number please specify which one should to be used. You can use up to two budget numbers, please specify the percentage for each number.</t>
  </si>
  <si>
    <t>PO total hours</t>
  </si>
  <si>
    <t>PO total amount</t>
  </si>
  <si>
    <t>*</t>
  </si>
  <si>
    <t>=</t>
  </si>
  <si>
    <t>total time [min]</t>
  </si>
  <si>
    <t>total [hrs]</t>
  </si>
  <si>
    <t>blanks</t>
  </si>
  <si>
    <t># analyses</t>
  </si>
  <si>
    <t>Number of samples:</t>
  </si>
  <si>
    <t>Number of replicate LC-MS analyses:</t>
  </si>
  <si>
    <t>Then complete this form and upload it to your project, email priska@uw.edu to coordinate a time to drop off your samples.</t>
  </si>
  <si>
    <r>
      <t xml:space="preserve">Customer Information </t>
    </r>
    <r>
      <rPr>
        <i/>
        <sz val="12"/>
        <color theme="1"/>
        <rFont val="Calibri"/>
        <family val="2"/>
        <scheme val="minor"/>
      </rPr>
      <t>(all fields required)</t>
    </r>
  </si>
  <si>
    <t>last updated</t>
  </si>
  <si>
    <r>
      <t xml:space="preserve">Buffer A:     0.1% Formic Acid in Water </t>
    </r>
    <r>
      <rPr>
        <sz val="11"/>
        <color theme="0" tint="-0.34998626667073579"/>
        <rFont val="Calibri"/>
        <family val="2"/>
        <scheme val="minor"/>
      </rPr>
      <t>(Optima™ LC/MS, Solvent Blends, Fisher Chemical)</t>
    </r>
  </si>
  <si>
    <r>
      <t>Buffer B:     0.1% Formic Acid in Acetonitrile</t>
    </r>
    <r>
      <rPr>
        <sz val="11"/>
        <color theme="0" tint="-0.34998626667073579"/>
        <rFont val="Calibri"/>
        <family val="2"/>
        <scheme val="minor"/>
      </rPr>
      <t xml:space="preserve"> (Optima™ LC/MS, Solvent Blends, Fisher Chemical)</t>
    </r>
  </si>
  <si>
    <t>Trapping:     Default trapping is 2% B / 98% A for 10 min at 2.5µl/min</t>
  </si>
  <si>
    <t>specify if you prefer different trapping conditions</t>
  </si>
  <si>
    <t>please specify how many blanks, min run time per blank is 40 min</t>
  </si>
  <si>
    <t>min 1 QC required</t>
  </si>
  <si>
    <t>please specify how many QC (AngioNeuro std) runs, min is 1, analysis time is 60 min per QC</t>
  </si>
  <si>
    <t>QC (quality control)</t>
  </si>
  <si>
    <t>hrs minimum, see below how to calculate the time you need</t>
  </si>
  <si>
    <t>total</t>
  </si>
  <si>
    <t>Note there is a minimum 2 hr setup</t>
  </si>
  <si>
    <t>on QE and Fusion 0.1-0.5 µg on column per injection</t>
  </si>
  <si>
    <t>Injection volume 1-5 µl is ideal, up to 8µl max</t>
  </si>
  <si>
    <t>For complex mixtures 0.5µg up to 1- 2 µg on column  per injection on LTQ-Orbitraps</t>
  </si>
  <si>
    <t>Avoid Contaminations (pdf)</t>
  </si>
  <si>
    <r>
      <t xml:space="preserve">5 - 30% B in 60 mins; 80% B for 10min;  2% B for 30 mins, 10 min trapping </t>
    </r>
    <r>
      <rPr>
        <sz val="11"/>
        <color theme="1"/>
        <rFont val="Wingdings"/>
        <charset val="2"/>
      </rPr>
      <t>à</t>
    </r>
    <r>
      <rPr>
        <sz val="11"/>
        <color theme="1"/>
        <rFont val="Calibri"/>
        <family val="2"/>
      </rPr>
      <t xml:space="preserve"> total analysis time =</t>
    </r>
  </si>
  <si>
    <r>
      <t xml:space="preserve">5 - 30% B in 90 mins; 80% B for 10min;  2% B for 30 mins, 10 min trapping </t>
    </r>
    <r>
      <rPr>
        <sz val="11"/>
        <color theme="1"/>
        <rFont val="Wingdings"/>
        <charset val="2"/>
      </rPr>
      <t>à</t>
    </r>
    <r>
      <rPr>
        <sz val="11"/>
        <color theme="1"/>
        <rFont val="Calibri"/>
        <family val="2"/>
        <scheme val="minor"/>
      </rPr>
      <t xml:space="preserve"> total analysis time =</t>
    </r>
  </si>
  <si>
    <r>
      <t xml:space="preserve">5 - 30% B in 120 mins; 80% B for 10min;  2% B for 30 mins, 10 min trapping </t>
    </r>
    <r>
      <rPr>
        <sz val="11"/>
        <color theme="1"/>
        <rFont val="Wingdings"/>
        <charset val="2"/>
      </rPr>
      <t>à</t>
    </r>
    <r>
      <rPr>
        <sz val="11"/>
        <color theme="1"/>
        <rFont val="Calibri"/>
        <family val="2"/>
        <scheme val="minor"/>
      </rPr>
      <t xml:space="preserve"> total analysis time =</t>
    </r>
  </si>
  <si>
    <r>
      <t xml:space="preserve">5 - 30% B in 180 mins; 80% B for 10min;  2% B for 30 mins, 10 min trapping </t>
    </r>
    <r>
      <rPr>
        <sz val="11"/>
        <color theme="1"/>
        <rFont val="Wingdings"/>
        <charset val="2"/>
      </rPr>
      <t>à</t>
    </r>
    <r>
      <rPr>
        <sz val="11"/>
        <color theme="1"/>
        <rFont val="Calibri"/>
        <family val="2"/>
        <scheme val="minor"/>
      </rPr>
      <t xml:space="preserve"> total analysis time =</t>
    </r>
  </si>
  <si>
    <t>Number of blanks:</t>
  </si>
  <si>
    <t>Number of QC (standards):</t>
  </si>
  <si>
    <t>single peptide 0.1-0.5 pmol  on column for QE and Fusion and 0.5-2pmol on column for Orbitrap XL</t>
  </si>
  <si>
    <t>complex peptide mixture: 0.1-0.5µg on column for QE or Fusion and 1-2 µg on column for Orbitrap XL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</si>
</sst>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27" x14ac:knownFonts="1">
    <font>
      <sz val="11"/>
      <color theme="1"/>
      <name val="Calibri"/>
      <family val="2"/>
      <scheme val="minor"/>
    </font>
    <font>
      <sz val="11"/>
      <color rgb="FFFF0000"/>
      <name val="Calibri"/>
      <family val="2"/>
      <scheme val="minor"/>
    </font>
    <font>
      <b/>
      <i/>
      <sz val="11"/>
      <color theme="1"/>
      <name val="Calibri"/>
      <family val="2"/>
      <scheme val="minor"/>
    </font>
    <font>
      <b/>
      <i/>
      <sz val="12"/>
      <color theme="1"/>
      <name val="Calibri"/>
      <family val="2"/>
      <scheme val="minor"/>
    </font>
    <font>
      <u/>
      <sz val="11"/>
      <color theme="10"/>
      <name val="Calibri"/>
      <family val="2"/>
      <scheme val="minor"/>
    </font>
    <font>
      <sz val="10"/>
      <color theme="1"/>
      <name val="Arial Narrow"/>
      <family val="2"/>
    </font>
    <font>
      <b/>
      <i/>
      <sz val="14"/>
      <color theme="1"/>
      <name val="Calibri"/>
      <family val="2"/>
      <scheme val="minor"/>
    </font>
    <font>
      <sz val="10"/>
      <color theme="1"/>
      <name val="Calibri"/>
      <family val="2"/>
      <scheme val="minor"/>
    </font>
    <font>
      <sz val="8"/>
      <color rgb="FF000000"/>
      <name val="Tahoma"/>
      <family val="2"/>
    </font>
    <font>
      <sz val="11"/>
      <color theme="0" tint="-0.14999847407452621"/>
      <name val="Calibri"/>
      <family val="2"/>
      <scheme val="minor"/>
    </font>
    <font>
      <vertAlign val="superscript"/>
      <sz val="10"/>
      <color theme="1"/>
      <name val="Calibri"/>
      <family val="2"/>
      <scheme val="minor"/>
    </font>
    <font>
      <b/>
      <i/>
      <sz val="11"/>
      <color rgb="FFFF0000"/>
      <name val="Calibri"/>
      <family val="2"/>
      <scheme val="minor"/>
    </font>
    <font>
      <b/>
      <sz val="11"/>
      <color theme="1"/>
      <name val="Calibri"/>
      <family val="2"/>
      <scheme val="minor"/>
    </font>
    <font>
      <sz val="11"/>
      <name val="Calibri"/>
      <family val="2"/>
      <scheme val="minor"/>
    </font>
    <font>
      <sz val="10"/>
      <name val="Calibri"/>
      <family val="2"/>
      <scheme val="minor"/>
    </font>
    <font>
      <sz val="7"/>
      <name val="Calibri"/>
      <family val="2"/>
      <scheme val="minor"/>
    </font>
    <font>
      <b/>
      <sz val="11"/>
      <name val="Calibri"/>
      <family val="2"/>
      <scheme val="minor"/>
    </font>
    <font>
      <sz val="8"/>
      <color theme="1"/>
      <name val="Calibri"/>
      <family val="2"/>
      <scheme val="minor"/>
    </font>
    <font>
      <b/>
      <i/>
      <sz val="16"/>
      <color theme="1"/>
      <name val="Calibri"/>
      <family val="2"/>
      <scheme val="minor"/>
    </font>
    <font>
      <sz val="11"/>
      <color theme="1"/>
      <name val="Wingdings"/>
      <charset val="2"/>
    </font>
    <font>
      <sz val="11"/>
      <color theme="1"/>
      <name val="Calibri"/>
      <family val="2"/>
    </font>
    <font>
      <i/>
      <sz val="11"/>
      <color theme="1"/>
      <name val="Calibri"/>
      <family val="2"/>
      <scheme val="minor"/>
    </font>
    <font>
      <sz val="9"/>
      <color indexed="81"/>
      <name val="Tahoma"/>
      <family val="2"/>
    </font>
    <font>
      <i/>
      <sz val="12"/>
      <color theme="1"/>
      <name val="Calibri"/>
      <family val="2"/>
      <scheme val="minor"/>
    </font>
    <font>
      <i/>
      <sz val="11"/>
      <color theme="0" tint="-0.34998626667073579"/>
      <name val="Calibri"/>
      <family val="2"/>
      <scheme val="minor"/>
    </font>
    <font>
      <sz val="11"/>
      <color theme="0" tint="-0.34998626667073579"/>
      <name val="Calibri"/>
      <family val="2"/>
      <scheme val="minor"/>
    </font>
    <font>
      <b/>
      <sz val="11"/>
      <color theme="0" tint="-0.34998626667073579"/>
      <name val="Calibri"/>
      <family val="2"/>
      <scheme val="minor"/>
    </font>
  </fonts>
  <fills count="4">
    <fill>
      <patternFill patternType="none"/>
    </fill>
    <fill>
      <patternFill patternType="gray125"/>
    </fill>
    <fill>
      <patternFill patternType="solid">
        <fgColor theme="0"/>
        <bgColor indexed="64"/>
      </patternFill>
    </fill>
    <fill>
      <patternFill patternType="solid">
        <fgColor rgb="FFCCCCFF"/>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theme="7" tint="-0.249977111117893"/>
      </top>
      <bottom style="thick">
        <color theme="7" tint="-0.249977111117893"/>
      </bottom>
      <diagonal/>
    </border>
    <border>
      <left/>
      <right/>
      <top style="thin">
        <color indexed="64"/>
      </top>
      <bottom style="double">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87">
    <xf numFmtId="0" fontId="0" fillId="0" borderId="0" xfId="0"/>
    <xf numFmtId="0" fontId="0" fillId="2" borderId="0" xfId="0" applyFill="1" applyAlignment="1">
      <alignment vertical="center"/>
    </xf>
    <xf numFmtId="0" fontId="0" fillId="2" borderId="0" xfId="0" applyFill="1"/>
    <xf numFmtId="0" fontId="3" fillId="2" borderId="0" xfId="0" applyFont="1" applyFill="1" applyAlignment="1">
      <alignment vertical="center"/>
    </xf>
    <xf numFmtId="0" fontId="4" fillId="2" borderId="0" xfId="1" applyFill="1" applyAlignment="1">
      <alignment vertical="center"/>
    </xf>
    <xf numFmtId="0" fontId="0" fillId="0" borderId="0" xfId="0" applyAlignment="1">
      <alignment horizontal="left" vertical="center"/>
    </xf>
    <xf numFmtId="0" fontId="0" fillId="2" borderId="0" xfId="0" applyFill="1" applyBorder="1"/>
    <xf numFmtId="0" fontId="0" fillId="2" borderId="1" xfId="0" applyFill="1" applyBorder="1"/>
    <xf numFmtId="0" fontId="5" fillId="2" borderId="0" xfId="0" applyFont="1" applyFill="1" applyAlignment="1">
      <alignment vertical="center"/>
    </xf>
    <xf numFmtId="0" fontId="6" fillId="2" borderId="0" xfId="0" applyFont="1" applyFill="1" applyAlignment="1">
      <alignment vertical="center"/>
    </xf>
    <xf numFmtId="0" fontId="0" fillId="2" borderId="3" xfId="0" applyFill="1" applyBorder="1"/>
    <xf numFmtId="0" fontId="0" fillId="2" borderId="3" xfId="0" applyFill="1" applyBorder="1" applyAlignment="1">
      <alignment vertical="center"/>
    </xf>
    <xf numFmtId="0" fontId="0" fillId="2" borderId="1" xfId="0" applyFill="1" applyBorder="1" applyAlignment="1">
      <alignment vertical="center"/>
    </xf>
    <xf numFmtId="0" fontId="0" fillId="2" borderId="0" xfId="0" applyFill="1" applyAlignment="1">
      <alignment horizontal="left" vertical="center"/>
    </xf>
    <xf numFmtId="0" fontId="0" fillId="2" borderId="0" xfId="0" applyFill="1" applyAlignment="1">
      <alignment horizontal="left"/>
    </xf>
    <xf numFmtId="0" fontId="7" fillId="2" borderId="0" xfId="0" applyFont="1" applyFill="1" applyAlignment="1">
      <alignment vertical="center"/>
    </xf>
    <xf numFmtId="0" fontId="2" fillId="2" borderId="0" xfId="0" applyFont="1" applyFill="1" applyAlignment="1">
      <alignment vertical="center"/>
    </xf>
    <xf numFmtId="0" fontId="0" fillId="2" borderId="1" xfId="0" applyFill="1" applyBorder="1" applyAlignment="1" applyProtection="1">
      <alignment vertical="center"/>
      <protection locked="0"/>
    </xf>
    <xf numFmtId="0" fontId="0" fillId="2" borderId="0" xfId="0" applyFill="1" applyAlignment="1">
      <alignment horizontal="right" vertical="center"/>
    </xf>
    <xf numFmtId="0" fontId="4" fillId="2" borderId="0" xfId="1" applyFill="1"/>
    <xf numFmtId="0" fontId="0" fillId="2" borderId="0" xfId="0" applyFill="1" applyBorder="1" applyAlignment="1">
      <alignment horizontal="left" vertical="center"/>
    </xf>
    <xf numFmtId="0" fontId="1" fillId="2" borderId="0" xfId="0" applyFont="1" applyFill="1" applyAlignment="1">
      <alignment vertical="center"/>
    </xf>
    <xf numFmtId="0" fontId="9" fillId="2" borderId="0" xfId="0" applyFont="1" applyFill="1"/>
    <xf numFmtId="0" fontId="0" fillId="2" borderId="0" xfId="0" applyFill="1" applyBorder="1" applyAlignment="1">
      <alignment horizontal="center" vertical="center"/>
    </xf>
    <xf numFmtId="0" fontId="0" fillId="2" borderId="2" xfId="0" applyFill="1" applyBorder="1" applyAlignment="1">
      <alignment vertical="center"/>
    </xf>
    <xf numFmtId="0" fontId="11" fillId="2" borderId="0" xfId="0" applyFont="1" applyFill="1" applyAlignment="1">
      <alignment vertical="center"/>
    </xf>
    <xf numFmtId="0" fontId="9" fillId="2" borderId="4" xfId="0" applyFont="1" applyFill="1" applyBorder="1" applyAlignment="1">
      <alignment horizontal="left" vertical="top" wrapText="1"/>
    </xf>
    <xf numFmtId="0" fontId="0" fillId="2" borderId="0" xfId="0" applyFont="1" applyFill="1" applyAlignment="1"/>
    <xf numFmtId="0" fontId="0" fillId="2" borderId="0" xfId="0" applyFont="1" applyFill="1"/>
    <xf numFmtId="0" fontId="0" fillId="2" borderId="0" xfId="0" applyFont="1" applyFill="1" applyBorder="1"/>
    <xf numFmtId="0" fontId="0" fillId="2" borderId="4" xfId="0" applyFont="1" applyFill="1" applyBorder="1" applyAlignment="1">
      <alignment horizontal="left" vertical="top"/>
    </xf>
    <xf numFmtId="0" fontId="0" fillId="2" borderId="4" xfId="0" applyFont="1" applyFill="1" applyBorder="1" applyAlignment="1">
      <alignment horizontal="left" vertical="top" wrapText="1"/>
    </xf>
    <xf numFmtId="0" fontId="0" fillId="2" borderId="0" xfId="0" applyFont="1" applyFill="1" applyBorder="1" applyAlignment="1">
      <alignment horizontal="left" vertical="top"/>
    </xf>
    <xf numFmtId="0" fontId="13" fillId="2" borderId="0" xfId="0" applyFont="1" applyFill="1" applyBorder="1" applyAlignment="1">
      <alignment horizontal="left" vertical="top"/>
    </xf>
    <xf numFmtId="0" fontId="0" fillId="2" borderId="0" xfId="0" applyFont="1" applyFill="1" applyBorder="1" applyAlignment="1">
      <alignment horizontal="center" vertical="top"/>
    </xf>
    <xf numFmtId="0" fontId="9" fillId="2" borderId="0" xfId="0" applyFont="1" applyFill="1" applyBorder="1" applyAlignment="1">
      <alignment horizontal="center" vertical="top"/>
    </xf>
    <xf numFmtId="0" fontId="0" fillId="2" borderId="0" xfId="0" applyFont="1" applyFill="1" applyAlignment="1">
      <alignment horizontal="center"/>
    </xf>
    <xf numFmtId="0" fontId="9" fillId="2" borderId="0" xfId="0" applyFont="1" applyFill="1" applyAlignment="1">
      <alignment horizontal="center"/>
    </xf>
    <xf numFmtId="0" fontId="17" fillId="2" borderId="0" xfId="0" applyFont="1" applyFill="1" applyAlignment="1"/>
    <xf numFmtId="0" fontId="4" fillId="2" borderId="0" xfId="1" applyFill="1" applyAlignment="1">
      <alignment horizontal="center" vertical="center" wrapText="1"/>
    </xf>
    <xf numFmtId="0" fontId="0" fillId="2" borderId="0" xfId="0" applyFont="1" applyFill="1" applyBorder="1" applyAlignment="1">
      <alignment vertical="center"/>
    </xf>
    <xf numFmtId="0" fontId="0" fillId="2" borderId="0" xfId="0" applyFill="1" applyBorder="1" applyAlignment="1">
      <alignment horizontal="left" wrapText="1"/>
    </xf>
    <xf numFmtId="0" fontId="4" fillId="2" borderId="0" xfId="1" applyFill="1" applyBorder="1"/>
    <xf numFmtId="0" fontId="0" fillId="2" borderId="0" xfId="0" applyFill="1" applyBorder="1" applyAlignment="1">
      <alignment vertical="center"/>
    </xf>
    <xf numFmtId="0" fontId="12" fillId="2" borderId="0" xfId="0" applyFont="1" applyFill="1" applyBorder="1"/>
    <xf numFmtId="0" fontId="18" fillId="2" borderId="0" xfId="0" applyFont="1" applyFill="1" applyBorder="1" applyAlignment="1">
      <alignment vertical="center"/>
    </xf>
    <xf numFmtId="0" fontId="12" fillId="2" borderId="0" xfId="0" applyFont="1" applyFill="1" applyBorder="1" applyAlignment="1">
      <alignment vertical="center"/>
    </xf>
    <xf numFmtId="0" fontId="0" fillId="2" borderId="1" xfId="0" applyNumberFormat="1" applyFill="1" applyBorder="1" applyAlignment="1">
      <alignment vertical="center" wrapText="1"/>
    </xf>
    <xf numFmtId="0" fontId="0" fillId="2" borderId="1" xfId="0" applyNumberFormat="1" applyFill="1" applyBorder="1" applyAlignment="1">
      <alignment vertical="center" wrapText="1"/>
    </xf>
    <xf numFmtId="0" fontId="21" fillId="2" borderId="0" xfId="0" applyFont="1" applyFill="1" applyBorder="1" applyAlignment="1">
      <alignment horizontal="left" vertical="center"/>
    </xf>
    <xf numFmtId="0" fontId="0" fillId="2" borderId="0" xfId="0" applyNumberFormat="1" applyFill="1" applyBorder="1" applyAlignment="1">
      <alignment vertical="center" wrapText="1"/>
    </xf>
    <xf numFmtId="0" fontId="12" fillId="3" borderId="6" xfId="0" applyFont="1" applyFill="1" applyBorder="1" applyAlignment="1">
      <alignment vertical="center"/>
    </xf>
    <xf numFmtId="0" fontId="12" fillId="3" borderId="6" xfId="0" applyFont="1" applyFill="1" applyBorder="1" applyAlignment="1">
      <alignment horizontal="center" vertical="center"/>
    </xf>
    <xf numFmtId="0" fontId="12" fillId="3" borderId="6" xfId="0" quotePrefix="1" applyFont="1" applyFill="1" applyBorder="1" applyAlignment="1">
      <alignment horizontal="center" vertical="center"/>
    </xf>
    <xf numFmtId="0" fontId="0" fillId="2" borderId="0" xfId="0" applyFill="1" applyAlignment="1">
      <alignment horizontal="center" vertical="center"/>
    </xf>
    <xf numFmtId="0" fontId="0" fillId="3" borderId="7" xfId="0" applyFill="1" applyBorder="1" applyAlignment="1">
      <alignment horizontal="center" vertical="center"/>
    </xf>
    <xf numFmtId="0" fontId="0" fillId="2" borderId="0" xfId="0" quotePrefix="1" applyFill="1" applyAlignment="1">
      <alignment horizontal="center" vertical="center"/>
    </xf>
    <xf numFmtId="0" fontId="0" fillId="3" borderId="6" xfId="0" applyFill="1" applyBorder="1" applyAlignment="1">
      <alignment horizontal="center" vertical="center"/>
    </xf>
    <xf numFmtId="164" fontId="0" fillId="2" borderId="0" xfId="0" applyNumberFormat="1" applyFill="1" applyAlignment="1">
      <alignment horizontal="center" vertical="center"/>
    </xf>
    <xf numFmtId="164" fontId="12" fillId="2" borderId="5" xfId="0" applyNumberFormat="1" applyFont="1" applyFill="1" applyBorder="1" applyAlignment="1">
      <alignment horizontal="center" vertical="center"/>
    </xf>
    <xf numFmtId="0" fontId="24" fillId="2" borderId="0" xfId="0" applyFont="1" applyFill="1" applyAlignment="1">
      <alignment horizontal="right"/>
    </xf>
    <xf numFmtId="14" fontId="24" fillId="2" borderId="0" xfId="0" applyNumberFormat="1" applyFont="1" applyFill="1" applyAlignment="1">
      <alignment horizontal="center"/>
    </xf>
    <xf numFmtId="0" fontId="21" fillId="2" borderId="0" xfId="0" applyFont="1" applyFill="1" applyAlignment="1">
      <alignment horizontal="right" vertical="center"/>
    </xf>
    <xf numFmtId="0" fontId="25" fillId="2" borderId="0" xfId="0" applyFont="1" applyFill="1" applyAlignment="1">
      <alignment vertical="center"/>
    </xf>
    <xf numFmtId="0" fontId="25" fillId="2" borderId="0" xfId="0" applyFont="1" applyFill="1" applyAlignment="1">
      <alignment horizontal="center" vertical="center"/>
    </xf>
    <xf numFmtId="0" fontId="25" fillId="2" borderId="0" xfId="0" applyFont="1" applyFill="1" applyAlignment="1">
      <alignment horizontal="right" vertical="center"/>
    </xf>
    <xf numFmtId="0" fontId="26" fillId="2" borderId="0" xfId="0" applyFont="1" applyFill="1" applyAlignment="1">
      <alignment horizontal="center" vertical="center"/>
    </xf>
    <xf numFmtId="0" fontId="12" fillId="2" borderId="0" xfId="0" applyFont="1" applyFill="1" applyAlignment="1">
      <alignment horizontal="center"/>
    </xf>
    <xf numFmtId="0" fontId="25" fillId="2" borderId="0" xfId="0" applyFont="1" applyFill="1" applyAlignment="1">
      <alignment horizontal="left" vertical="center"/>
    </xf>
    <xf numFmtId="0" fontId="4" fillId="0" borderId="0" xfId="1" applyAlignment="1">
      <alignment horizontal="left" vertical="center" wrapText="1" indent="1"/>
    </xf>
    <xf numFmtId="0" fontId="26" fillId="2" borderId="8" xfId="0" applyFont="1" applyFill="1" applyBorder="1" applyAlignment="1">
      <alignment horizontal="center" vertical="center"/>
    </xf>
    <xf numFmtId="0" fontId="0" fillId="2" borderId="0" xfId="0" applyFill="1" applyAlignment="1">
      <alignment horizontal="left" vertical="center"/>
    </xf>
    <xf numFmtId="0" fontId="0" fillId="2" borderId="1" xfId="0" applyNumberFormat="1" applyFill="1" applyBorder="1" applyAlignment="1">
      <alignment horizontal="left" vertical="center" wrapText="1"/>
    </xf>
    <xf numFmtId="0" fontId="0" fillId="2" borderId="1" xfId="0" applyFill="1" applyBorder="1" applyAlignment="1">
      <alignment horizontal="left" vertical="center"/>
    </xf>
    <xf numFmtId="0" fontId="0" fillId="2" borderId="2" xfId="0" applyFill="1" applyBorder="1" applyAlignment="1">
      <alignment horizontal="left" vertical="center"/>
    </xf>
    <xf numFmtId="44" fontId="0" fillId="2" borderId="1" xfId="0" applyNumberFormat="1" applyFill="1" applyBorder="1" applyAlignment="1">
      <alignment horizontal="left" vertical="center"/>
    </xf>
    <xf numFmtId="0" fontId="0" fillId="2" borderId="0" xfId="0" applyNumberFormat="1" applyFill="1" applyBorder="1" applyAlignment="1">
      <alignment horizontal="left" vertical="center" wrapText="1"/>
    </xf>
    <xf numFmtId="0" fontId="0" fillId="2" borderId="1" xfId="0" applyFill="1" applyBorder="1" applyAlignment="1" applyProtection="1">
      <alignment horizontal="center"/>
      <protection locked="0"/>
    </xf>
    <xf numFmtId="0" fontId="0" fillId="2" borderId="1" xfId="0" applyFill="1" applyBorder="1" applyAlignment="1" applyProtection="1">
      <alignment horizontal="left" wrapText="1"/>
      <protection locked="0"/>
    </xf>
    <xf numFmtId="0" fontId="0" fillId="2" borderId="1" xfId="0" applyFill="1" applyBorder="1" applyAlignment="1">
      <alignment horizontal="center" vertical="center"/>
    </xf>
    <xf numFmtId="0" fontId="0" fillId="2" borderId="1" xfId="0" applyFill="1" applyBorder="1" applyAlignment="1">
      <alignment horizontal="left"/>
    </xf>
    <xf numFmtId="0" fontId="2" fillId="2" borderId="0" xfId="0" applyFont="1" applyFill="1" applyBorder="1" applyAlignment="1">
      <alignment horizontal="left" wrapText="1"/>
    </xf>
    <xf numFmtId="0" fontId="12" fillId="2" borderId="0" xfId="0" applyFont="1" applyFill="1" applyBorder="1" applyAlignment="1">
      <alignment horizontal="left" wrapText="1"/>
    </xf>
    <xf numFmtId="0" fontId="0" fillId="2" borderId="0" xfId="0" applyFill="1" applyBorder="1" applyAlignment="1">
      <alignment horizontal="left" vertical="center" wrapText="1"/>
    </xf>
    <xf numFmtId="0" fontId="0" fillId="2" borderId="0" xfId="0" applyFont="1" applyFill="1" applyAlignment="1">
      <alignment horizontal="left" vertical="center" wrapText="1"/>
    </xf>
    <xf numFmtId="0" fontId="4" fillId="2" borderId="0" xfId="1" applyFill="1" applyAlignment="1">
      <alignment horizontal="center" vertical="center" wrapText="1"/>
    </xf>
    <xf numFmtId="0" fontId="13" fillId="2" borderId="4" xfId="0" applyFont="1" applyFill="1" applyBorder="1" applyAlignment="1">
      <alignment horizontal="left" vertical="top" wrapText="1"/>
    </xf>
  </cellXfs>
  <cellStyles count="2">
    <cellStyle name="Hyperlink" xfId="1" builtinId="8"/>
    <cellStyle name="Normal" xfId="0" builtinId="0"/>
  </cellStyles>
  <dxfs count="4">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25</xdr:row>
          <xdr:rowOff>57150</xdr:rowOff>
        </xdr:from>
        <xdr:to>
          <xdr:col>3</xdr:col>
          <xdr:colOff>1371600</xdr:colOff>
          <xdr:row>25</xdr:row>
          <xdr:rowOff>266700</xdr:rowOff>
        </xdr:to>
        <xdr:grpSp>
          <xdr:nvGrpSpPr>
            <xdr:cNvPr id="4" name="Group 3"/>
            <xdr:cNvGrpSpPr/>
          </xdr:nvGrpSpPr>
          <xdr:grpSpPr>
            <a:xfrm>
              <a:off x="2762250" y="6696075"/>
              <a:ext cx="1371600" cy="209550"/>
              <a:chOff x="2266949" y="4686300"/>
              <a:chExt cx="1685926" cy="209550"/>
            </a:xfrm>
          </xdr:grpSpPr>
          <xdr:sp macro="" textlink="">
            <xdr:nvSpPr>
              <xdr:cNvPr id="1025" name="Check Box 1" hidden="1">
                <a:extLst>
                  <a:ext uri="{63B3BB69-23CF-44E3-9099-C40C66FF867C}">
                    <a14:compatExt spid="_x0000_s1025"/>
                  </a:ext>
                </a:extLst>
              </xdr:cNvPr>
              <xdr:cNvSpPr/>
            </xdr:nvSpPr>
            <xdr:spPr>
              <a:xfrm>
                <a:off x="2266949" y="4686300"/>
                <a:ext cx="781050" cy="20955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026" name="Check Box 2" hidden="1">
                <a:extLst>
                  <a:ext uri="{63B3BB69-23CF-44E3-9099-C40C66FF867C}">
                    <a14:compatExt spid="_x0000_s1026"/>
                  </a:ext>
                </a:extLst>
              </xdr:cNvPr>
              <xdr:cNvSpPr/>
            </xdr:nvSpPr>
            <xdr:spPr>
              <a:xfrm>
                <a:off x="3171825" y="4686300"/>
                <a:ext cx="781050" cy="20955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26</xdr:row>
          <xdr:rowOff>66675</xdr:rowOff>
        </xdr:from>
        <xdr:to>
          <xdr:col>3</xdr:col>
          <xdr:colOff>1371600</xdr:colOff>
          <xdr:row>26</xdr:row>
          <xdr:rowOff>276225</xdr:rowOff>
        </xdr:to>
        <xdr:grpSp>
          <xdr:nvGrpSpPr>
            <xdr:cNvPr id="3" name="Group 2"/>
            <xdr:cNvGrpSpPr/>
          </xdr:nvGrpSpPr>
          <xdr:grpSpPr>
            <a:xfrm>
              <a:off x="2762250" y="6991350"/>
              <a:ext cx="1371600" cy="209550"/>
              <a:chOff x="4190994" y="5095875"/>
              <a:chExt cx="1685929" cy="209550"/>
            </a:xfrm>
          </xdr:grpSpPr>
          <xdr:sp macro="" textlink="">
            <xdr:nvSpPr>
              <xdr:cNvPr id="1027" name="Check Box 3" hidden="1">
                <a:extLst>
                  <a:ext uri="{63B3BB69-23CF-44E3-9099-C40C66FF867C}">
                    <a14:compatExt spid="_x0000_s1027"/>
                  </a:ext>
                </a:extLst>
              </xdr:cNvPr>
              <xdr:cNvSpPr/>
            </xdr:nvSpPr>
            <xdr:spPr>
              <a:xfrm>
                <a:off x="4190994" y="5095875"/>
                <a:ext cx="781050" cy="20955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Solid</a:t>
                </a:r>
              </a:p>
            </xdr:txBody>
          </xdr:sp>
          <xdr:sp macro="" textlink="">
            <xdr:nvSpPr>
              <xdr:cNvPr id="1028" name="Check Box 4" hidden="1">
                <a:extLst>
                  <a:ext uri="{63B3BB69-23CF-44E3-9099-C40C66FF867C}">
                    <a14:compatExt spid="_x0000_s1028"/>
                  </a:ext>
                </a:extLst>
              </xdr:cNvPr>
              <xdr:cNvSpPr/>
            </xdr:nvSpPr>
            <xdr:spPr>
              <a:xfrm>
                <a:off x="5095873" y="5095875"/>
                <a:ext cx="781050" cy="20955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46</xdr:row>
          <xdr:rowOff>47625</xdr:rowOff>
        </xdr:from>
        <xdr:to>
          <xdr:col>3</xdr:col>
          <xdr:colOff>638175</xdr:colOff>
          <xdr:row>46</xdr:row>
          <xdr:rowOff>257175</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46</xdr:row>
          <xdr:rowOff>47625</xdr:rowOff>
        </xdr:from>
        <xdr:to>
          <xdr:col>3</xdr:col>
          <xdr:colOff>1371600</xdr:colOff>
          <xdr:row>46</xdr:row>
          <xdr:rowOff>257175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66</xdr:row>
          <xdr:rowOff>57150</xdr:rowOff>
        </xdr:from>
        <xdr:to>
          <xdr:col>2</xdr:col>
          <xdr:colOff>857250</xdr:colOff>
          <xdr:row>66</xdr:row>
          <xdr:rowOff>266700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Fusion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304800</xdr:colOff>
          <xdr:row>66</xdr:row>
          <xdr:rowOff>57150</xdr:rowOff>
        </xdr:from>
        <xdr:to>
          <xdr:col>3</xdr:col>
          <xdr:colOff>1038225</xdr:colOff>
          <xdr:row>66</xdr:row>
          <xdr:rowOff>276225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Q Exactive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66</xdr:row>
          <xdr:rowOff>57150</xdr:rowOff>
        </xdr:from>
        <xdr:to>
          <xdr:col>5</xdr:col>
          <xdr:colOff>876300</xdr:colOff>
          <xdr:row>66</xdr:row>
          <xdr:rowOff>276225</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LTQ-OrbitrapXL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1381125</xdr:colOff>
          <xdr:row>66</xdr:row>
          <xdr:rowOff>57150</xdr:rowOff>
        </xdr:from>
        <xdr:to>
          <xdr:col>6</xdr:col>
          <xdr:colOff>819150</xdr:colOff>
          <xdr:row>66</xdr:row>
          <xdr:rowOff>276225</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TSQ Vantage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69</xdr:row>
          <xdr:rowOff>38100</xdr:rowOff>
        </xdr:from>
        <xdr:to>
          <xdr:col>7</xdr:col>
          <xdr:colOff>990600</xdr:colOff>
          <xdr:row>69</xdr:row>
          <xdr:rowOff>257175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69</xdr:row>
          <xdr:rowOff>38100</xdr:rowOff>
        </xdr:from>
        <xdr:to>
          <xdr:col>8</xdr:col>
          <xdr:colOff>504825</xdr:colOff>
          <xdr:row>69</xdr:row>
          <xdr:rowOff>257175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70</xdr:row>
          <xdr:rowOff>66675</xdr:rowOff>
        </xdr:from>
        <xdr:to>
          <xdr:col>7</xdr:col>
          <xdr:colOff>990600</xdr:colOff>
          <xdr:row>71</xdr:row>
          <xdr:rowOff>0</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70</xdr:row>
          <xdr:rowOff>66675</xdr:rowOff>
        </xdr:from>
        <xdr:to>
          <xdr:col>8</xdr:col>
          <xdr:colOff>504825</xdr:colOff>
          <xdr:row>71</xdr:row>
          <xdr:rowOff>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70</xdr:row>
          <xdr:rowOff>66675</xdr:rowOff>
        </xdr:from>
        <xdr:to>
          <xdr:col>5</xdr:col>
          <xdr:colOff>295275</xdr:colOff>
          <xdr:row>71</xdr:row>
          <xdr:rowOff>0</xdr:rowOff>
        </xdr:to>
        <xdr:sp macro="" textlink="">
          <xdr:nvSpPr>
            <xdr:cNvPr id="1047" name="Check Box 23" hidden="1">
              <a:extLst>
                <a:ext uri="{63B3BB69-23CF-44E3-9099-C40C66FF867C}">
                  <a14:compatExt spid="_x0000_s10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70</xdr:row>
          <xdr:rowOff>66675</xdr:rowOff>
        </xdr:from>
        <xdr:to>
          <xdr:col>5</xdr:col>
          <xdr:colOff>847725</xdr:colOff>
          <xdr:row>71</xdr:row>
          <xdr:rowOff>0</xdr:rowOff>
        </xdr:to>
        <xdr:sp macro="" textlink="">
          <xdr:nvSpPr>
            <xdr:cNvPr id="1048" name="Check Box 24" hidden="1">
              <a:extLst>
                <a:ext uri="{63B3BB69-23CF-44E3-9099-C40C66FF867C}">
                  <a14:compatExt spid="_x0000_s10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70</xdr:row>
          <xdr:rowOff>66675</xdr:rowOff>
        </xdr:from>
        <xdr:to>
          <xdr:col>5</xdr:col>
          <xdr:colOff>1400175</xdr:colOff>
          <xdr:row>71</xdr:row>
          <xdr:rowOff>0</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838200</xdr:colOff>
          <xdr:row>57</xdr:row>
          <xdr:rowOff>47625</xdr:rowOff>
        </xdr:from>
        <xdr:to>
          <xdr:col>3</xdr:col>
          <xdr:colOff>0</xdr:colOff>
          <xdr:row>57</xdr:row>
          <xdr:rowOff>266700</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838200</xdr:colOff>
          <xdr:row>58</xdr:row>
          <xdr:rowOff>38100</xdr:rowOff>
        </xdr:from>
        <xdr:to>
          <xdr:col>3</xdr:col>
          <xdr:colOff>0</xdr:colOff>
          <xdr:row>58</xdr:row>
          <xdr:rowOff>257175</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838200</xdr:colOff>
          <xdr:row>59</xdr:row>
          <xdr:rowOff>19050</xdr:rowOff>
        </xdr:from>
        <xdr:to>
          <xdr:col>3</xdr:col>
          <xdr:colOff>0</xdr:colOff>
          <xdr:row>59</xdr:row>
          <xdr:rowOff>238125</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838200</xdr:colOff>
          <xdr:row>60</xdr:row>
          <xdr:rowOff>9525</xdr:rowOff>
        </xdr:from>
        <xdr:to>
          <xdr:col>3</xdr:col>
          <xdr:colOff>0</xdr:colOff>
          <xdr:row>60</xdr:row>
          <xdr:rowOff>228600</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76</xdr:row>
          <xdr:rowOff>85725</xdr:rowOff>
        </xdr:from>
        <xdr:to>
          <xdr:col>3</xdr:col>
          <xdr:colOff>638175</xdr:colOff>
          <xdr:row>77</xdr:row>
          <xdr:rowOff>9525</xdr:rowOff>
        </xdr:to>
        <xdr:sp macro="" textlink="">
          <xdr:nvSpPr>
            <xdr:cNvPr id="1057" name="Check Box 33" hidden="1">
              <a:extLst>
                <a:ext uri="{63B3BB69-23CF-44E3-9099-C40C66FF867C}">
                  <a14:compatExt spid="_x0000_s10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76</xdr:row>
          <xdr:rowOff>85725</xdr:rowOff>
        </xdr:from>
        <xdr:to>
          <xdr:col>3</xdr:col>
          <xdr:colOff>1371600</xdr:colOff>
          <xdr:row>77</xdr:row>
          <xdr:rowOff>9525</xdr:rowOff>
        </xdr:to>
        <xdr:sp macro="" textlink="">
          <xdr:nvSpPr>
            <xdr:cNvPr id="1058" name="Check Box 34" hidden="1">
              <a:extLst>
                <a:ext uri="{63B3BB69-23CF-44E3-9099-C40C66FF867C}">
                  <a14:compatExt spid="_x0000_s10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80</xdr:row>
          <xdr:rowOff>95250</xdr:rowOff>
        </xdr:from>
        <xdr:to>
          <xdr:col>1</xdr:col>
          <xdr:colOff>914400</xdr:colOff>
          <xdr:row>81</xdr:row>
          <xdr:rowOff>28575</xdr:rowOff>
        </xdr:to>
        <xdr:sp macro="" textlink="">
          <xdr:nvSpPr>
            <xdr:cNvPr id="1059" name="Check Box 35" hidden="1">
              <a:extLst>
                <a:ext uri="{63B3BB69-23CF-44E3-9099-C40C66FF867C}">
                  <a14:compatExt spid="_x0000_s10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oxidation (M)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1009650</xdr:colOff>
          <xdr:row>80</xdr:row>
          <xdr:rowOff>95250</xdr:rowOff>
        </xdr:from>
        <xdr:to>
          <xdr:col>3</xdr:col>
          <xdr:colOff>723900</xdr:colOff>
          <xdr:row>81</xdr:row>
          <xdr:rowOff>28575</xdr:rowOff>
        </xdr:to>
        <xdr:sp macro="" textlink="">
          <xdr:nvSpPr>
            <xdr:cNvPr id="1060" name="Check Box 36" hidden="1">
              <a:extLst>
                <a:ext uri="{63B3BB69-23CF-44E3-9099-C40C66FF867C}">
                  <a14:compatExt spid="_x0000_s10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carboxymethyl (C) if using iodoacetic acid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809625</xdr:colOff>
          <xdr:row>80</xdr:row>
          <xdr:rowOff>95250</xdr:rowOff>
        </xdr:from>
        <xdr:to>
          <xdr:col>5</xdr:col>
          <xdr:colOff>1381125</xdr:colOff>
          <xdr:row>81</xdr:row>
          <xdr:rowOff>28575</xdr:rowOff>
        </xdr:to>
        <xdr:sp macro="" textlink="">
          <xdr:nvSpPr>
            <xdr:cNvPr id="1061" name="Check Box 37" hidden="1">
              <a:extLst>
                <a:ext uri="{63B3BB69-23CF-44E3-9099-C40C66FF867C}">
                  <a14:compatExt spid="_x0000_s10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carbamidomethyl (C) if using iodoacetamide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39</xdr:row>
          <xdr:rowOff>38100</xdr:rowOff>
        </xdr:from>
        <xdr:to>
          <xdr:col>5</xdr:col>
          <xdr:colOff>447675</xdr:colOff>
          <xdr:row>39</xdr:row>
          <xdr:rowOff>257175</xdr:rowOff>
        </xdr:to>
        <xdr:sp macro="" textlink="">
          <xdr:nvSpPr>
            <xdr:cNvPr id="1062" name="Check Box 38" hidden="1">
              <a:extLst>
                <a:ext uri="{63B3BB69-23CF-44E3-9099-C40C66FF867C}">
                  <a14:compatExt spid="_x0000_s10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peptide/protein identification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571500</xdr:colOff>
          <xdr:row>39</xdr:row>
          <xdr:rowOff>38100</xdr:rowOff>
        </xdr:from>
        <xdr:to>
          <xdr:col>7</xdr:col>
          <xdr:colOff>285750</xdr:colOff>
          <xdr:row>39</xdr:row>
          <xdr:rowOff>257175</xdr:rowOff>
        </xdr:to>
        <xdr:sp macro="" textlink="">
          <xdr:nvSpPr>
            <xdr:cNvPr id="1063" name="Check Box 39" hidden="1">
              <a:extLst>
                <a:ext uri="{63B3BB69-23CF-44E3-9099-C40C66FF867C}">
                  <a14:compatExt spid="_x0000_s10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peptide/protein quantification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1133475</xdr:colOff>
          <xdr:row>32</xdr:row>
          <xdr:rowOff>66675</xdr:rowOff>
        </xdr:from>
        <xdr:to>
          <xdr:col>3</xdr:col>
          <xdr:colOff>628650</xdr:colOff>
          <xdr:row>32</xdr:row>
          <xdr:rowOff>276225</xdr:rowOff>
        </xdr:to>
        <xdr:sp macro="" textlink="">
          <xdr:nvSpPr>
            <xdr:cNvPr id="1064" name="Check Box 40" hidden="1">
              <a:extLst>
                <a:ext uri="{63B3BB69-23CF-44E3-9099-C40C66FF867C}">
                  <a14:compatExt spid="_x0000_s106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32</xdr:row>
          <xdr:rowOff>57150</xdr:rowOff>
        </xdr:from>
        <xdr:to>
          <xdr:col>3</xdr:col>
          <xdr:colOff>1181100</xdr:colOff>
          <xdr:row>32</xdr:row>
          <xdr:rowOff>276225</xdr:rowOff>
        </xdr:to>
        <xdr:sp macro="" textlink="">
          <xdr:nvSpPr>
            <xdr:cNvPr id="1065" name="Check Box 41" hidden="1">
              <a:extLst>
                <a:ext uri="{63B3BB69-23CF-44E3-9099-C40C66FF867C}">
                  <a14:compatExt spid="_x0000_s106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1266825</xdr:colOff>
          <xdr:row>32</xdr:row>
          <xdr:rowOff>66675</xdr:rowOff>
        </xdr:from>
        <xdr:to>
          <xdr:col>5</xdr:col>
          <xdr:colOff>190500</xdr:colOff>
          <xdr:row>32</xdr:row>
          <xdr:rowOff>276225</xdr:rowOff>
        </xdr:to>
        <xdr:sp macro="" textlink="">
          <xdr:nvSpPr>
            <xdr:cNvPr id="1067" name="Check Box 43" hidden="1">
              <a:extLst>
                <a:ext uri="{63B3BB69-23CF-44E3-9099-C40C66FF867C}">
                  <a14:compatExt spid="_x0000_s106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32</xdr:row>
          <xdr:rowOff>66675</xdr:rowOff>
        </xdr:from>
        <xdr:to>
          <xdr:col>5</xdr:col>
          <xdr:colOff>923925</xdr:colOff>
          <xdr:row>32</xdr:row>
          <xdr:rowOff>276225</xdr:rowOff>
        </xdr:to>
        <xdr:sp macro="" textlink="">
          <xdr:nvSpPr>
            <xdr:cNvPr id="1068" name="Check Box 44" hidden="1">
              <a:extLst>
                <a:ext uri="{63B3BB69-23CF-44E3-9099-C40C66FF867C}">
                  <a14:compatExt spid="_x0000_s106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209550</xdr:colOff>
          <xdr:row>66</xdr:row>
          <xdr:rowOff>57150</xdr:rowOff>
        </xdr:from>
        <xdr:to>
          <xdr:col>7</xdr:col>
          <xdr:colOff>1076325</xdr:colOff>
          <xdr:row>66</xdr:row>
          <xdr:rowOff>276225</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TSQ Access</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omments" Target="../comments1.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1" Type="http://schemas.openxmlformats.org/officeDocument/2006/relationships/hyperlink" Target="https://proteomicsresource.washington.edu/pr/pages/login/login.jsp"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piercenet.com/browse.cfm?fldID=862E26BF-9231-469C-8AFB-FEA0C34A6B0A" TargetMode="External"/><Relationship Id="rId2" Type="http://schemas.openxmlformats.org/officeDocument/2006/relationships/hyperlink" Target="http://www.proteomicsresource.washington.edu/docs/UWPR_Protocols_Peptide_Fractionation_and_Cleanup.pdf" TargetMode="External"/><Relationship Id="rId1" Type="http://schemas.openxmlformats.org/officeDocument/2006/relationships/hyperlink" Target="http://proteomics.unc.edu/Silverquest_Protocol.pdf" TargetMode="External"/><Relationship Id="rId5" Type="http://schemas.openxmlformats.org/officeDocument/2006/relationships/hyperlink" Target="http://www.proteomicsresource.washington.edu/docs/protocols05/Avoid%20Contaminations.pdf" TargetMode="External"/><Relationship Id="rId4" Type="http://schemas.openxmlformats.org/officeDocument/2006/relationships/hyperlink" Target="http://www.proteomicsresource.washington.edu/docs/UWPR_Protocols_In_Gel_Digest.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94"/>
  <sheetViews>
    <sheetView tabSelected="1" zoomScaleNormal="100" workbookViewId="0">
      <selection activeCell="M74" sqref="M74"/>
    </sheetView>
  </sheetViews>
  <sheetFormatPr defaultRowHeight="15" x14ac:dyDescent="0.25"/>
  <cols>
    <col min="1" max="1" width="2.85546875" style="2" customWidth="1"/>
    <col min="2" max="2" width="21.42578125" style="2" customWidth="1"/>
    <col min="3" max="3" width="17.140625" style="2" customWidth="1"/>
    <col min="4" max="4" width="21.42578125" style="2" customWidth="1"/>
    <col min="5" max="5" width="4.28515625" style="2" customWidth="1"/>
    <col min="6" max="6" width="21.42578125" style="2" customWidth="1"/>
    <col min="7" max="7" width="17.140625" style="2" customWidth="1"/>
    <col min="8" max="8" width="21.42578125" style="2" customWidth="1"/>
    <col min="9" max="9" width="14.5703125" style="2" customWidth="1"/>
    <col min="10" max="10" width="2.85546875" style="2" customWidth="1"/>
    <col min="11" max="11" width="11.7109375" style="2" customWidth="1"/>
    <col min="12" max="12" width="2.85546875" style="2" customWidth="1"/>
    <col min="13" max="13" width="10.140625" style="2" customWidth="1"/>
    <col min="14" max="16384" width="9.140625" style="2"/>
  </cols>
  <sheetData>
    <row r="1" spans="2:13" x14ac:dyDescent="0.25">
      <c r="H1" s="60" t="s">
        <v>211</v>
      </c>
      <c r="I1" s="61">
        <v>41731</v>
      </c>
    </row>
    <row r="2" spans="2:13" ht="18.75" x14ac:dyDescent="0.25">
      <c r="B2" s="9" t="s">
        <v>0</v>
      </c>
      <c r="C2" s="9"/>
      <c r="D2" s="1"/>
    </row>
    <row r="3" spans="2:13" ht="22.5" customHeight="1" x14ac:dyDescent="0.25">
      <c r="B3" s="25" t="s">
        <v>31</v>
      </c>
      <c r="C3" s="1"/>
      <c r="D3" s="1"/>
    </row>
    <row r="4" spans="2:13" ht="22.5" customHeight="1" x14ac:dyDescent="0.25">
      <c r="B4" s="25" t="s">
        <v>77</v>
      </c>
      <c r="C4" s="1"/>
      <c r="D4" s="1"/>
    </row>
    <row r="5" spans="2:13" x14ac:dyDescent="0.25">
      <c r="B5" s="1" t="s">
        <v>82</v>
      </c>
      <c r="C5" s="1"/>
      <c r="D5" s="1"/>
    </row>
    <row r="6" spans="2:13" s="1" customFormat="1" ht="22.5" customHeight="1" x14ac:dyDescent="0.25">
      <c r="B6" s="1" t="s">
        <v>75</v>
      </c>
      <c r="D6" s="4"/>
    </row>
    <row r="7" spans="2:13" x14ac:dyDescent="0.25">
      <c r="B7" s="1" t="s">
        <v>191</v>
      </c>
      <c r="C7" s="1"/>
      <c r="D7" s="1"/>
    </row>
    <row r="8" spans="2:13" x14ac:dyDescent="0.25">
      <c r="B8" s="4" t="s">
        <v>1</v>
      </c>
      <c r="C8" s="1"/>
      <c r="D8" s="1"/>
    </row>
    <row r="9" spans="2:13" x14ac:dyDescent="0.25">
      <c r="C9" s="4"/>
      <c r="D9" s="4"/>
    </row>
    <row r="10" spans="2:13" ht="22.5" customHeight="1" x14ac:dyDescent="0.25">
      <c r="B10" s="13" t="s">
        <v>209</v>
      </c>
      <c r="C10" s="4"/>
      <c r="D10" s="4"/>
    </row>
    <row r="11" spans="2:13" ht="15.75" thickBot="1" x14ac:dyDescent="0.3">
      <c r="B11" s="10"/>
      <c r="C11" s="10"/>
      <c r="D11" s="10"/>
      <c r="E11" s="10"/>
      <c r="F11" s="10"/>
      <c r="G11" s="10"/>
      <c r="H11" s="10"/>
      <c r="I11" s="10"/>
    </row>
    <row r="12" spans="2:13" ht="33.75" customHeight="1" x14ac:dyDescent="0.25">
      <c r="B12" s="3" t="s">
        <v>210</v>
      </c>
      <c r="C12" s="3"/>
      <c r="D12" s="3"/>
    </row>
    <row r="13" spans="2:13" ht="22.5" customHeight="1" x14ac:dyDescent="0.25">
      <c r="B13" s="1" t="s">
        <v>29</v>
      </c>
      <c r="C13" s="73"/>
      <c r="D13" s="73"/>
      <c r="F13" s="1" t="s">
        <v>2</v>
      </c>
      <c r="G13" s="73"/>
      <c r="H13" s="73"/>
    </row>
    <row r="14" spans="2:13" ht="22.5" customHeight="1" x14ac:dyDescent="0.25">
      <c r="B14" s="1" t="s">
        <v>3</v>
      </c>
      <c r="C14" s="74"/>
      <c r="D14" s="74"/>
      <c r="F14" s="1" t="s">
        <v>5</v>
      </c>
      <c r="G14" s="73"/>
      <c r="H14" s="73"/>
    </row>
    <row r="15" spans="2:13" ht="22.5" customHeight="1" x14ac:dyDescent="0.25">
      <c r="B15" s="1" t="s">
        <v>4</v>
      </c>
      <c r="C15" s="74"/>
      <c r="D15" s="74"/>
      <c r="F15" s="1" t="s">
        <v>6</v>
      </c>
      <c r="G15" s="73"/>
      <c r="H15" s="73"/>
      <c r="J15" s="63" t="s">
        <v>198</v>
      </c>
      <c r="K15" s="63"/>
      <c r="L15" s="63"/>
      <c r="M15" s="63"/>
    </row>
    <row r="16" spans="2:13" ht="22.5" customHeight="1" x14ac:dyDescent="0.25">
      <c r="B16" s="1" t="s">
        <v>30</v>
      </c>
      <c r="C16" s="74"/>
      <c r="D16" s="74"/>
      <c r="F16" s="1" t="s">
        <v>200</v>
      </c>
      <c r="G16" s="73"/>
      <c r="H16" s="73"/>
      <c r="J16" s="63"/>
      <c r="K16" s="63"/>
      <c r="L16" s="63"/>
      <c r="M16" s="63"/>
    </row>
    <row r="17" spans="1:13" ht="22.5" customHeight="1" x14ac:dyDescent="0.25">
      <c r="B17" s="1"/>
      <c r="C17" s="1"/>
      <c r="D17" s="1"/>
      <c r="F17" s="1" t="s">
        <v>199</v>
      </c>
      <c r="G17" s="75"/>
      <c r="H17" s="75"/>
      <c r="I17" s="8"/>
      <c r="J17" s="65"/>
      <c r="K17" s="64">
        <f>ROUNDUP(M65,0)</f>
        <v>3</v>
      </c>
      <c r="L17" s="63" t="s">
        <v>220</v>
      </c>
      <c r="M17" s="63"/>
    </row>
    <row r="18" spans="1:13" x14ac:dyDescent="0.25">
      <c r="D18" s="1"/>
      <c r="G18" s="8"/>
    </row>
    <row r="19" spans="1:13" ht="15.75" thickBot="1" x14ac:dyDescent="0.3">
      <c r="A19" s="6"/>
      <c r="B19" s="10"/>
      <c r="C19" s="10"/>
      <c r="D19" s="11"/>
      <c r="E19" s="10"/>
      <c r="F19" s="10"/>
      <c r="G19" s="10"/>
      <c r="H19" s="10"/>
      <c r="I19" s="10"/>
      <c r="J19" s="6"/>
    </row>
    <row r="20" spans="1:13" ht="33.75" customHeight="1" x14ac:dyDescent="0.25">
      <c r="B20" s="3" t="s">
        <v>7</v>
      </c>
      <c r="C20" s="3"/>
      <c r="D20" s="3"/>
    </row>
    <row r="21" spans="1:13" ht="22.5" customHeight="1" x14ac:dyDescent="0.25">
      <c r="B21" s="1" t="s">
        <v>8</v>
      </c>
      <c r="C21" s="1"/>
      <c r="D21" s="72"/>
      <c r="E21" s="72"/>
      <c r="F21" s="72"/>
      <c r="G21" s="72"/>
      <c r="H21" s="72"/>
      <c r="I21" s="7"/>
    </row>
    <row r="22" spans="1:13" ht="22.5" customHeight="1" x14ac:dyDescent="0.25">
      <c r="B22" s="1" t="s">
        <v>207</v>
      </c>
      <c r="C22" s="1"/>
      <c r="D22" s="48"/>
      <c r="E22" s="50"/>
      <c r="G22" s="18" t="s">
        <v>208</v>
      </c>
      <c r="H22" s="47"/>
      <c r="I22" s="66">
        <f>D22*H22</f>
        <v>0</v>
      </c>
      <c r="J22" s="68" t="s">
        <v>221</v>
      </c>
      <c r="K22" s="67"/>
    </row>
    <row r="23" spans="1:13" ht="22.5" customHeight="1" x14ac:dyDescent="0.25">
      <c r="B23" s="1" t="s">
        <v>231</v>
      </c>
      <c r="C23" s="1"/>
      <c r="D23" s="48"/>
      <c r="E23" s="50"/>
      <c r="G23" s="18" t="s">
        <v>232</v>
      </c>
      <c r="H23" s="48"/>
      <c r="I23" s="66">
        <f>D23+H23</f>
        <v>0</v>
      </c>
      <c r="J23" s="68" t="s">
        <v>221</v>
      </c>
      <c r="K23" s="67"/>
    </row>
    <row r="24" spans="1:13" ht="22.5" customHeight="1" x14ac:dyDescent="0.25">
      <c r="B24" s="71" t="s">
        <v>194</v>
      </c>
      <c r="C24" s="71"/>
      <c r="D24" s="76"/>
      <c r="E24" s="76"/>
      <c r="F24" s="76"/>
      <c r="G24" s="76"/>
      <c r="H24" s="76"/>
      <c r="I24" s="70">
        <f>SUM(I22:I23)</f>
        <v>0</v>
      </c>
      <c r="J24" s="68" t="s">
        <v>221</v>
      </c>
    </row>
    <row r="25" spans="1:13" ht="22.5" customHeight="1" x14ac:dyDescent="0.25">
      <c r="B25" s="71"/>
      <c r="C25" s="71"/>
      <c r="D25" s="72"/>
      <c r="E25" s="72"/>
      <c r="F25" s="72"/>
      <c r="G25" s="72"/>
      <c r="H25" s="72"/>
    </row>
    <row r="26" spans="1:13" ht="22.5" customHeight="1" x14ac:dyDescent="0.25">
      <c r="B26" s="1" t="s">
        <v>27</v>
      </c>
      <c r="C26" s="1"/>
      <c r="D26" s="1"/>
      <c r="E26" s="15" t="s">
        <v>81</v>
      </c>
    </row>
    <row r="27" spans="1:13" ht="22.5" customHeight="1" x14ac:dyDescent="0.25">
      <c r="B27" s="5" t="s">
        <v>28</v>
      </c>
      <c r="C27" s="5"/>
      <c r="D27" s="13"/>
      <c r="E27" s="1"/>
    </row>
    <row r="28" spans="1:13" ht="22.5" customHeight="1" x14ac:dyDescent="0.25">
      <c r="B28" s="1" t="s">
        <v>9</v>
      </c>
      <c r="C28" s="1"/>
      <c r="D28" s="12"/>
      <c r="E28" s="2" t="s">
        <v>32</v>
      </c>
      <c r="F28" s="7"/>
      <c r="G28" s="14" t="s">
        <v>33</v>
      </c>
      <c r="J28" s="63" t="s">
        <v>234</v>
      </c>
    </row>
    <row r="29" spans="1:13" ht="22.5" customHeight="1" x14ac:dyDescent="0.25">
      <c r="B29" s="1" t="s">
        <v>195</v>
      </c>
      <c r="C29" s="1"/>
      <c r="D29" s="12"/>
      <c r="E29" s="2" t="s">
        <v>196</v>
      </c>
      <c r="F29" s="6" t="s">
        <v>197</v>
      </c>
      <c r="G29" s="14"/>
      <c r="J29" s="63" t="s">
        <v>233</v>
      </c>
    </row>
    <row r="30" spans="1:13" ht="22.5" customHeight="1" x14ac:dyDescent="0.25">
      <c r="B30" s="1" t="s">
        <v>10</v>
      </c>
      <c r="C30" s="1"/>
      <c r="D30" s="73"/>
      <c r="E30" s="73"/>
      <c r="F30" s="73"/>
      <c r="G30" s="73"/>
      <c r="H30" s="73"/>
    </row>
    <row r="31" spans="1:13" ht="22.5" customHeight="1" x14ac:dyDescent="0.25">
      <c r="B31" s="1" t="s">
        <v>39</v>
      </c>
      <c r="C31" s="1"/>
      <c r="D31" s="74"/>
      <c r="E31" s="74"/>
      <c r="F31" s="74"/>
      <c r="G31" s="74"/>
      <c r="H31" s="74"/>
    </row>
    <row r="32" spans="1:13" ht="22.5" customHeight="1" x14ac:dyDescent="0.25">
      <c r="B32" s="1" t="s">
        <v>11</v>
      </c>
      <c r="C32" s="1"/>
      <c r="D32" s="74"/>
      <c r="E32" s="74"/>
      <c r="F32" s="74"/>
      <c r="G32" s="74"/>
      <c r="H32" s="74"/>
    </row>
    <row r="33" spans="2:10" ht="22.5" customHeight="1" x14ac:dyDescent="0.25">
      <c r="B33" s="1" t="s">
        <v>34</v>
      </c>
      <c r="C33" s="1"/>
      <c r="D33" s="20"/>
      <c r="E33" s="20"/>
      <c r="F33" s="20"/>
      <c r="G33" s="20"/>
      <c r="H33" s="20"/>
    </row>
    <row r="34" spans="2:10" ht="22.5" customHeight="1" x14ac:dyDescent="0.25">
      <c r="C34" s="1"/>
      <c r="D34" s="73"/>
      <c r="E34" s="73"/>
      <c r="F34" s="73"/>
      <c r="G34" s="73"/>
      <c r="H34" s="73"/>
    </row>
    <row r="35" spans="2:10" ht="22.5" customHeight="1" x14ac:dyDescent="0.25">
      <c r="B35" s="1" t="s">
        <v>12</v>
      </c>
      <c r="C35" s="1"/>
      <c r="D35" s="74"/>
      <c r="E35" s="74"/>
      <c r="F35" s="74"/>
      <c r="G35" s="74"/>
      <c r="H35" s="74"/>
    </row>
    <row r="36" spans="2:10" ht="22.5" customHeight="1" x14ac:dyDescent="0.25">
      <c r="B36" s="1" t="s">
        <v>13</v>
      </c>
      <c r="C36" s="1"/>
      <c r="D36" s="73"/>
      <c r="E36" s="73"/>
      <c r="F36" s="73"/>
      <c r="G36" s="73"/>
      <c r="H36" s="73"/>
    </row>
    <row r="37" spans="2:10" ht="22.5" customHeight="1" x14ac:dyDescent="0.25">
      <c r="B37" s="1" t="s">
        <v>14</v>
      </c>
      <c r="C37" s="1"/>
      <c r="D37" s="73"/>
      <c r="E37" s="73"/>
      <c r="F37" s="73"/>
      <c r="G37" s="73"/>
      <c r="H37" s="73"/>
    </row>
    <row r="38" spans="2:10" ht="15.75" thickBot="1" x14ac:dyDescent="0.3">
      <c r="B38" s="11"/>
      <c r="C38" s="11"/>
      <c r="D38" s="11"/>
      <c r="E38" s="10"/>
      <c r="F38" s="10"/>
      <c r="G38" s="10"/>
      <c r="H38" s="10"/>
      <c r="I38" s="10"/>
      <c r="J38" s="10"/>
    </row>
    <row r="39" spans="2:10" ht="33.75" customHeight="1" x14ac:dyDescent="0.25">
      <c r="B39" s="3" t="s">
        <v>15</v>
      </c>
      <c r="C39" s="3"/>
      <c r="D39" s="3"/>
    </row>
    <row r="40" spans="2:10" ht="22.5" customHeight="1" x14ac:dyDescent="0.25">
      <c r="B40" s="1" t="s">
        <v>46</v>
      </c>
      <c r="C40" s="1"/>
      <c r="D40" s="1"/>
    </row>
    <row r="41" spans="2:10" ht="22.5" customHeight="1" x14ac:dyDescent="0.25">
      <c r="B41" s="1" t="s">
        <v>72</v>
      </c>
      <c r="C41" s="1"/>
      <c r="D41" s="73"/>
      <c r="E41" s="73"/>
      <c r="F41" s="73"/>
      <c r="G41" s="73"/>
      <c r="H41" s="73"/>
    </row>
    <row r="42" spans="2:10" ht="22.5" customHeight="1" x14ac:dyDescent="0.25">
      <c r="B42" s="1"/>
      <c r="C42" s="1"/>
      <c r="D42" s="20"/>
      <c r="E42" s="20"/>
      <c r="F42" s="20"/>
      <c r="G42" s="20"/>
      <c r="H42" s="20"/>
    </row>
    <row r="43" spans="2:10" ht="22.5" customHeight="1" x14ac:dyDescent="0.25">
      <c r="B43" s="16" t="s">
        <v>18</v>
      </c>
      <c r="C43" s="1"/>
      <c r="D43" s="1"/>
    </row>
    <row r="44" spans="2:10" ht="22.5" customHeight="1" x14ac:dyDescent="0.25">
      <c r="B44" s="1" t="s">
        <v>193</v>
      </c>
      <c r="C44" s="1"/>
      <c r="D44" s="1"/>
    </row>
    <row r="45" spans="2:10" ht="22.5" customHeight="1" x14ac:dyDescent="0.25">
      <c r="B45" s="1" t="s">
        <v>16</v>
      </c>
      <c r="C45" s="1"/>
      <c r="D45" s="1"/>
      <c r="E45" s="78"/>
      <c r="F45" s="78"/>
      <c r="G45" s="78"/>
      <c r="H45" s="78"/>
    </row>
    <row r="46" spans="2:10" ht="22.5" customHeight="1" x14ac:dyDescent="0.25">
      <c r="B46" s="1" t="s">
        <v>17</v>
      </c>
      <c r="C46" s="1"/>
      <c r="D46" s="12"/>
      <c r="E46" s="2" t="s">
        <v>35</v>
      </c>
    </row>
    <row r="47" spans="2:10" ht="22.5" customHeight="1" x14ac:dyDescent="0.25">
      <c r="B47" s="1" t="s">
        <v>36</v>
      </c>
      <c r="C47" s="1"/>
      <c r="D47" s="1"/>
    </row>
    <row r="48" spans="2:10" ht="22.5" customHeight="1" x14ac:dyDescent="0.25">
      <c r="B48" s="1" t="s">
        <v>37</v>
      </c>
      <c r="C48" s="1"/>
      <c r="D48" s="1"/>
    </row>
    <row r="49" spans="2:14" ht="22.5" customHeight="1" x14ac:dyDescent="0.25">
      <c r="B49" s="1" t="s">
        <v>16</v>
      </c>
      <c r="C49" s="1"/>
      <c r="D49" s="1"/>
      <c r="E49" s="77"/>
      <c r="F49" s="77"/>
      <c r="G49" s="77"/>
      <c r="H49" s="77"/>
    </row>
    <row r="50" spans="2:14" ht="22.5" customHeight="1" x14ac:dyDescent="0.25">
      <c r="B50" s="1" t="s">
        <v>192</v>
      </c>
      <c r="C50" s="1"/>
      <c r="D50" s="17"/>
      <c r="E50" s="2" t="s">
        <v>35</v>
      </c>
    </row>
    <row r="51" spans="2:14" ht="22.5" customHeight="1" x14ac:dyDescent="0.25">
      <c r="C51" s="1"/>
      <c r="D51" s="1"/>
    </row>
    <row r="52" spans="2:14" ht="22.5" customHeight="1" x14ac:dyDescent="0.25">
      <c r="B52" s="16" t="s">
        <v>38</v>
      </c>
    </row>
    <row r="53" spans="2:14" ht="22.5" customHeight="1" x14ac:dyDescent="0.25">
      <c r="B53" s="1" t="s">
        <v>212</v>
      </c>
      <c r="C53" s="1"/>
      <c r="D53" s="1"/>
    </row>
    <row r="54" spans="2:14" ht="22.5" customHeight="1" x14ac:dyDescent="0.25">
      <c r="B54" s="1" t="s">
        <v>213</v>
      </c>
      <c r="C54" s="1"/>
      <c r="D54" s="1"/>
    </row>
    <row r="55" spans="2:14" ht="22.5" customHeight="1" x14ac:dyDescent="0.25">
      <c r="B55" s="1" t="s">
        <v>214</v>
      </c>
      <c r="C55" s="1"/>
      <c r="D55" s="1"/>
    </row>
    <row r="56" spans="2:14" ht="22.5" customHeight="1" x14ac:dyDescent="0.25">
      <c r="C56" s="1"/>
      <c r="D56" s="62" t="s">
        <v>215</v>
      </c>
      <c r="E56" s="80"/>
      <c r="F56" s="80"/>
      <c r="G56" s="80"/>
      <c r="H56" s="80"/>
    </row>
    <row r="57" spans="2:14" ht="22.5" customHeight="1" x14ac:dyDescent="0.25">
      <c r="B57" s="1" t="s">
        <v>19</v>
      </c>
      <c r="C57" s="1"/>
      <c r="D57" s="1"/>
      <c r="I57" s="51" t="s">
        <v>203</v>
      </c>
      <c r="J57" s="52" t="s">
        <v>201</v>
      </c>
      <c r="K57" s="51" t="s">
        <v>206</v>
      </c>
      <c r="L57" s="53" t="s">
        <v>202</v>
      </c>
      <c r="M57" s="51" t="s">
        <v>204</v>
      </c>
    </row>
    <row r="58" spans="2:14" ht="22.5" customHeight="1" x14ac:dyDescent="0.25">
      <c r="B58" s="1" t="s">
        <v>20</v>
      </c>
      <c r="D58" s="1" t="s">
        <v>227</v>
      </c>
      <c r="I58" s="54">
        <v>110</v>
      </c>
      <c r="J58" s="54" t="s">
        <v>201</v>
      </c>
      <c r="K58" s="55"/>
      <c r="L58" s="56" t="s">
        <v>202</v>
      </c>
      <c r="M58" s="58">
        <f>(I58*K58)/60</f>
        <v>0</v>
      </c>
    </row>
    <row r="59" spans="2:14" ht="22.5" customHeight="1" x14ac:dyDescent="0.25">
      <c r="B59" s="1" t="s">
        <v>21</v>
      </c>
      <c r="D59" s="1" t="s">
        <v>228</v>
      </c>
      <c r="I59" s="54">
        <v>140</v>
      </c>
      <c r="J59" s="54" t="s">
        <v>201</v>
      </c>
      <c r="K59" s="57"/>
      <c r="L59" s="56" t="s">
        <v>202</v>
      </c>
      <c r="M59" s="58">
        <f t="shared" ref="M59:M61" si="0">(I59*K59)/60</f>
        <v>0</v>
      </c>
    </row>
    <row r="60" spans="2:14" ht="22.5" customHeight="1" x14ac:dyDescent="0.25">
      <c r="B60" s="1" t="s">
        <v>22</v>
      </c>
      <c r="D60" s="1" t="s">
        <v>229</v>
      </c>
      <c r="I60" s="54">
        <v>160</v>
      </c>
      <c r="J60" s="54" t="s">
        <v>201</v>
      </c>
      <c r="K60" s="57"/>
      <c r="L60" s="56" t="s">
        <v>202</v>
      </c>
      <c r="M60" s="58">
        <f t="shared" si="0"/>
        <v>0</v>
      </c>
    </row>
    <row r="61" spans="2:14" ht="22.5" customHeight="1" x14ac:dyDescent="0.25">
      <c r="B61" s="1" t="s">
        <v>45</v>
      </c>
      <c r="D61" s="1" t="s">
        <v>230</v>
      </c>
      <c r="I61" s="54">
        <v>230</v>
      </c>
      <c r="J61" s="54" t="s">
        <v>201</v>
      </c>
      <c r="K61" s="57"/>
      <c r="L61" s="56" t="s">
        <v>202</v>
      </c>
      <c r="M61" s="58">
        <f t="shared" si="0"/>
        <v>0</v>
      </c>
    </row>
    <row r="62" spans="2:14" ht="22.5" customHeight="1" x14ac:dyDescent="0.25">
      <c r="B62" s="1" t="s">
        <v>23</v>
      </c>
      <c r="C62" s="79"/>
      <c r="D62" s="79"/>
      <c r="E62" s="79"/>
      <c r="F62" s="79"/>
      <c r="G62" s="79"/>
      <c r="H62" s="79"/>
      <c r="I62" s="57"/>
      <c r="J62" s="54" t="s">
        <v>201</v>
      </c>
      <c r="K62" s="57"/>
      <c r="L62" s="56" t="s">
        <v>202</v>
      </c>
      <c r="M62" s="58">
        <f t="shared" ref="M62" si="1">(I62*K62)/60</f>
        <v>0</v>
      </c>
    </row>
    <row r="63" spans="2:14" ht="22.5" customHeight="1" x14ac:dyDescent="0.25">
      <c r="B63" s="1" t="s">
        <v>219</v>
      </c>
      <c r="C63" s="49" t="s">
        <v>218</v>
      </c>
      <c r="D63" s="23"/>
      <c r="E63" s="23"/>
      <c r="F63" s="23"/>
      <c r="G63" s="23"/>
      <c r="H63" s="23"/>
      <c r="I63" s="57">
        <v>70</v>
      </c>
      <c r="J63" s="54" t="s">
        <v>201</v>
      </c>
      <c r="K63" s="57">
        <v>1</v>
      </c>
      <c r="L63" s="56" t="s">
        <v>202</v>
      </c>
      <c r="M63" s="58">
        <f t="shared" ref="M63:M64" si="2">(I63*K63)/60</f>
        <v>1.1666666666666667</v>
      </c>
      <c r="N63" s="2" t="s">
        <v>217</v>
      </c>
    </row>
    <row r="64" spans="2:14" ht="22.5" customHeight="1" x14ac:dyDescent="0.25">
      <c r="B64" s="1" t="s">
        <v>205</v>
      </c>
      <c r="C64" s="49" t="s">
        <v>216</v>
      </c>
      <c r="D64" s="23"/>
      <c r="E64" s="23"/>
      <c r="F64" s="23"/>
      <c r="G64" s="23"/>
      <c r="H64" s="23"/>
      <c r="I64" s="57">
        <v>40</v>
      </c>
      <c r="J64" s="54" t="s">
        <v>201</v>
      </c>
      <c r="K64" s="57"/>
      <c r="L64" s="56" t="s">
        <v>202</v>
      </c>
      <c r="M64" s="58">
        <f t="shared" si="2"/>
        <v>0</v>
      </c>
    </row>
    <row r="65" spans="2:14" ht="22.5" customHeight="1" thickBot="1" x14ac:dyDescent="0.3">
      <c r="B65" s="1"/>
      <c r="C65" s="23"/>
      <c r="D65" s="23"/>
      <c r="E65" s="23"/>
      <c r="F65" s="23"/>
      <c r="G65" s="23"/>
      <c r="H65" s="23"/>
      <c r="I65" s="1"/>
      <c r="J65" s="1"/>
      <c r="K65" s="1"/>
      <c r="L65" s="1"/>
      <c r="M65" s="59">
        <f>SUM(M58:M64)+1</f>
        <v>2.166666666666667</v>
      </c>
      <c r="N65" s="2" t="s">
        <v>222</v>
      </c>
    </row>
    <row r="66" spans="2:14" ht="22.5" customHeight="1" thickTop="1" x14ac:dyDescent="0.25">
      <c r="B66" s="16" t="s">
        <v>80</v>
      </c>
      <c r="C66" s="1"/>
      <c r="D66" s="1"/>
    </row>
    <row r="67" spans="2:14" ht="22.5" customHeight="1" x14ac:dyDescent="0.25">
      <c r="B67" s="1" t="s">
        <v>24</v>
      </c>
      <c r="C67" s="1"/>
      <c r="D67" s="1"/>
    </row>
    <row r="68" spans="2:14" x14ac:dyDescent="0.25">
      <c r="B68" s="1"/>
      <c r="C68" s="1"/>
      <c r="D68" s="1"/>
    </row>
    <row r="69" spans="2:14" ht="22.5" customHeight="1" x14ac:dyDescent="0.25">
      <c r="B69" s="16" t="s">
        <v>25</v>
      </c>
      <c r="C69" s="1"/>
      <c r="D69" s="1"/>
    </row>
    <row r="70" spans="2:14" ht="22.5" customHeight="1" x14ac:dyDescent="0.25">
      <c r="B70" s="1" t="s">
        <v>40</v>
      </c>
      <c r="C70" s="18" t="s">
        <v>41</v>
      </c>
      <c r="D70" s="7"/>
      <c r="E70" s="7"/>
      <c r="F70" s="18" t="s">
        <v>26</v>
      </c>
      <c r="G70" s="12"/>
    </row>
    <row r="71" spans="2:14" ht="22.5" customHeight="1" x14ac:dyDescent="0.25">
      <c r="B71" s="1" t="s">
        <v>43</v>
      </c>
      <c r="C71" s="1" t="s">
        <v>42</v>
      </c>
      <c r="D71" s="24"/>
    </row>
    <row r="72" spans="2:14" ht="22.5" customHeight="1" x14ac:dyDescent="0.25">
      <c r="B72" s="1"/>
      <c r="C72" s="18" t="s">
        <v>41</v>
      </c>
      <c r="D72" s="7"/>
      <c r="E72" s="7"/>
      <c r="F72" s="18" t="s">
        <v>26</v>
      </c>
      <c r="G72" s="12"/>
    </row>
    <row r="73" spans="2:14" ht="22.5" customHeight="1" x14ac:dyDescent="0.25">
      <c r="B73" s="1" t="s">
        <v>44</v>
      </c>
      <c r="C73" s="1"/>
      <c r="D73" s="79"/>
      <c r="E73" s="79"/>
      <c r="F73" s="79"/>
      <c r="G73" s="79"/>
      <c r="H73" s="79"/>
    </row>
    <row r="74" spans="2:14" ht="22.5" customHeight="1" x14ac:dyDescent="0.25">
      <c r="B74" s="1"/>
      <c r="C74" s="1"/>
      <c r="D74" s="1"/>
    </row>
    <row r="75" spans="2:14" ht="22.5" customHeight="1" thickBot="1" x14ac:dyDescent="0.3">
      <c r="B75" s="10"/>
      <c r="C75" s="11"/>
      <c r="D75" s="11"/>
      <c r="E75" s="10"/>
      <c r="F75" s="10"/>
      <c r="G75" s="10"/>
      <c r="H75" s="10"/>
      <c r="I75" s="10"/>
    </row>
    <row r="76" spans="2:14" ht="22.5" customHeight="1" x14ac:dyDescent="0.25">
      <c r="B76" s="16" t="s">
        <v>47</v>
      </c>
      <c r="C76" s="1"/>
      <c r="D76" s="21"/>
    </row>
    <row r="77" spans="2:14" ht="22.5" customHeight="1" x14ac:dyDescent="0.25">
      <c r="B77" s="1" t="s">
        <v>48</v>
      </c>
    </row>
    <row r="78" spans="2:14" ht="22.5" customHeight="1" x14ac:dyDescent="0.25">
      <c r="B78" s="1" t="s">
        <v>79</v>
      </c>
    </row>
    <row r="79" spans="2:14" ht="22.5" customHeight="1" x14ac:dyDescent="0.25">
      <c r="B79" s="1" t="s">
        <v>14</v>
      </c>
      <c r="C79" s="1"/>
      <c r="D79" s="73">
        <f>D37</f>
        <v>0</v>
      </c>
      <c r="E79" s="73"/>
      <c r="F79" s="73"/>
      <c r="G79" s="73"/>
      <c r="H79" s="73"/>
    </row>
    <row r="80" spans="2:14" ht="22.5" customHeight="1" x14ac:dyDescent="0.25">
      <c r="B80" s="1" t="s">
        <v>49</v>
      </c>
    </row>
    <row r="81" spans="2:9" ht="22.5" customHeight="1" x14ac:dyDescent="0.25"/>
    <row r="82" spans="2:9" ht="22.5" customHeight="1" x14ac:dyDescent="0.25">
      <c r="B82" s="2" t="s">
        <v>50</v>
      </c>
      <c r="D82" s="7"/>
      <c r="E82" s="2" t="s">
        <v>73</v>
      </c>
      <c r="F82" s="7"/>
      <c r="G82" s="2" t="s">
        <v>74</v>
      </c>
    </row>
    <row r="83" spans="2:9" ht="22.5" customHeight="1" thickBot="1" x14ac:dyDescent="0.3">
      <c r="B83" s="10"/>
      <c r="C83" s="11"/>
      <c r="D83" s="11"/>
      <c r="E83" s="10"/>
      <c r="F83" s="10"/>
      <c r="G83" s="10"/>
      <c r="H83" s="10"/>
      <c r="I83" s="10"/>
    </row>
    <row r="84" spans="2:9" ht="15" customHeight="1" x14ac:dyDescent="0.25"/>
    <row r="85" spans="2:9" ht="15" customHeight="1" x14ac:dyDescent="0.25"/>
    <row r="86" spans="2:9" ht="15" customHeight="1" x14ac:dyDescent="0.25"/>
    <row r="87" spans="2:9" ht="15" customHeight="1" x14ac:dyDescent="0.25"/>
    <row r="88" spans="2:9" ht="15" customHeight="1" x14ac:dyDescent="0.25"/>
    <row r="89" spans="2:9" ht="15" customHeight="1" x14ac:dyDescent="0.25"/>
    <row r="90" spans="2:9" ht="15" customHeight="1" x14ac:dyDescent="0.25"/>
    <row r="91" spans="2:9" ht="15" customHeight="1" x14ac:dyDescent="0.25"/>
    <row r="92" spans="2:9" ht="15" customHeight="1" x14ac:dyDescent="0.25"/>
    <row r="93" spans="2:9" ht="15" customHeight="1" x14ac:dyDescent="0.25"/>
    <row r="94" spans="2:9" ht="15" customHeight="1" x14ac:dyDescent="0.25"/>
  </sheetData>
  <mergeCells count="26">
    <mergeCell ref="D73:H73"/>
    <mergeCell ref="C62:H62"/>
    <mergeCell ref="E56:H56"/>
    <mergeCell ref="D79:H79"/>
    <mergeCell ref="D41:H41"/>
    <mergeCell ref="D35:H35"/>
    <mergeCell ref="D36:H36"/>
    <mergeCell ref="D37:H37"/>
    <mergeCell ref="E49:H49"/>
    <mergeCell ref="E45:H45"/>
    <mergeCell ref="D30:H30"/>
    <mergeCell ref="D31:H31"/>
    <mergeCell ref="D32:H32"/>
    <mergeCell ref="D34:H34"/>
    <mergeCell ref="D24:H25"/>
    <mergeCell ref="B24:C25"/>
    <mergeCell ref="D21:H21"/>
    <mergeCell ref="C13:D13"/>
    <mergeCell ref="C14:D14"/>
    <mergeCell ref="C15:D15"/>
    <mergeCell ref="G13:H13"/>
    <mergeCell ref="G14:H14"/>
    <mergeCell ref="G15:H15"/>
    <mergeCell ref="G16:H16"/>
    <mergeCell ref="G17:H17"/>
    <mergeCell ref="C16:D16"/>
  </mergeCells>
  <conditionalFormatting sqref="M58:M65">
    <cfRule type="cellIs" dxfId="3" priority="4" operator="equal">
      <formula>0</formula>
    </cfRule>
  </conditionalFormatting>
  <conditionalFormatting sqref="I22">
    <cfRule type="cellIs" dxfId="2" priority="3" operator="equal">
      <formula>0</formula>
    </cfRule>
  </conditionalFormatting>
  <conditionalFormatting sqref="I23">
    <cfRule type="cellIs" dxfId="1" priority="2" operator="equal">
      <formula>0</formula>
    </cfRule>
  </conditionalFormatting>
  <conditionalFormatting sqref="I24">
    <cfRule type="cellIs" dxfId="0" priority="1" operator="equal">
      <formula>0</formula>
    </cfRule>
  </conditionalFormatting>
  <hyperlinks>
    <hyperlink ref="B8" r:id="rId1"/>
  </hyperlinks>
  <pageMargins left="0.7" right="0.7" top="0.75" bottom="0.75" header="0.3" footer="0.3"/>
  <pageSetup scale="60" orientation="portrait" horizontalDpi="1200" verticalDpi="1200" r:id="rId2"/>
  <rowBreaks count="1" manualBreakCount="1">
    <brk id="51" max="16383" man="1"/>
  </rowBreaks>
  <colBreaks count="1" manualBreakCount="1">
    <brk id="11" max="72" man="1"/>
  </colBreaks>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nchor moveWithCells="1">
                  <from>
                    <xdr:col>3</xdr:col>
                    <xdr:colOff>0</xdr:colOff>
                    <xdr:row>25</xdr:row>
                    <xdr:rowOff>57150</xdr:rowOff>
                  </from>
                  <to>
                    <xdr:col>3</xdr:col>
                    <xdr:colOff>638175</xdr:colOff>
                    <xdr:row>25</xdr:row>
                    <xdr:rowOff>266700</xdr:rowOff>
                  </to>
                </anchor>
              </controlPr>
            </control>
          </mc:Choice>
        </mc:AlternateContent>
        <mc:AlternateContent xmlns:mc="http://schemas.openxmlformats.org/markup-compatibility/2006">
          <mc:Choice Requires="x14">
            <control shapeId="1026" r:id="rId6" name="Check Box 2">
              <controlPr defaultSize="0" autoFill="0" autoLine="0" autoPict="0">
                <anchor moveWithCells="1">
                  <from>
                    <xdr:col>3</xdr:col>
                    <xdr:colOff>733425</xdr:colOff>
                    <xdr:row>25</xdr:row>
                    <xdr:rowOff>57150</xdr:rowOff>
                  </from>
                  <to>
                    <xdr:col>3</xdr:col>
                    <xdr:colOff>1371600</xdr:colOff>
                    <xdr:row>25</xdr:row>
                    <xdr:rowOff>266700</xdr:rowOff>
                  </to>
                </anchor>
              </controlPr>
            </control>
          </mc:Choice>
        </mc:AlternateContent>
        <mc:AlternateContent xmlns:mc="http://schemas.openxmlformats.org/markup-compatibility/2006">
          <mc:Choice Requires="x14">
            <control shapeId="1027" r:id="rId7" name="Check Box 3">
              <controlPr defaultSize="0" autoFill="0" autoLine="0" autoPict="0">
                <anchor moveWithCells="1">
                  <from>
                    <xdr:col>3</xdr:col>
                    <xdr:colOff>0</xdr:colOff>
                    <xdr:row>26</xdr:row>
                    <xdr:rowOff>66675</xdr:rowOff>
                  </from>
                  <to>
                    <xdr:col>3</xdr:col>
                    <xdr:colOff>638175</xdr:colOff>
                    <xdr:row>26</xdr:row>
                    <xdr:rowOff>276225</xdr:rowOff>
                  </to>
                </anchor>
              </controlPr>
            </control>
          </mc:Choice>
        </mc:AlternateContent>
        <mc:AlternateContent xmlns:mc="http://schemas.openxmlformats.org/markup-compatibility/2006">
          <mc:Choice Requires="x14">
            <control shapeId="1028" r:id="rId8" name="Check Box 4">
              <controlPr defaultSize="0" autoFill="0" autoLine="0" autoPict="0">
                <anchor moveWithCells="1">
                  <from>
                    <xdr:col>3</xdr:col>
                    <xdr:colOff>733425</xdr:colOff>
                    <xdr:row>26</xdr:row>
                    <xdr:rowOff>66675</xdr:rowOff>
                  </from>
                  <to>
                    <xdr:col>3</xdr:col>
                    <xdr:colOff>1371600</xdr:colOff>
                    <xdr:row>26</xdr:row>
                    <xdr:rowOff>276225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3</xdr:col>
                    <xdr:colOff>0</xdr:colOff>
                    <xdr:row>46</xdr:row>
                    <xdr:rowOff>47625</xdr:rowOff>
                  </from>
                  <to>
                    <xdr:col>3</xdr:col>
                    <xdr:colOff>638175</xdr:colOff>
                    <xdr:row>46</xdr:row>
                    <xdr:rowOff>257175</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3</xdr:col>
                    <xdr:colOff>733425</xdr:colOff>
                    <xdr:row>46</xdr:row>
                    <xdr:rowOff>47625</xdr:rowOff>
                  </from>
                  <to>
                    <xdr:col>3</xdr:col>
                    <xdr:colOff>1371600</xdr:colOff>
                    <xdr:row>46</xdr:row>
                    <xdr:rowOff>257175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xdr:col>
                    <xdr:colOff>219075</xdr:colOff>
                    <xdr:row>66</xdr:row>
                    <xdr:rowOff>57150</xdr:rowOff>
                  </from>
                  <to>
                    <xdr:col>2</xdr:col>
                    <xdr:colOff>857250</xdr:colOff>
                    <xdr:row>66</xdr:row>
                    <xdr:rowOff>266700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3</xdr:col>
                    <xdr:colOff>304800</xdr:colOff>
                    <xdr:row>66</xdr:row>
                    <xdr:rowOff>57150</xdr:rowOff>
                  </from>
                  <to>
                    <xdr:col>3</xdr:col>
                    <xdr:colOff>1038225</xdr:colOff>
                    <xdr:row>66</xdr:row>
                    <xdr:rowOff>276225</xdr:rowOff>
                  </to>
                </anchor>
              </controlPr>
            </control>
          </mc:Choice>
        </mc:AlternateContent>
        <mc:AlternateContent xmlns:mc="http://schemas.openxmlformats.org/markup-compatibility/2006">
          <mc:Choice Requires="x14">
            <control shapeId="1037" r:id="rId13" name="Check Box 13">
              <controlPr defaultSize="0" autoFill="0" autoLine="0" autoPict="0">
                <anchor moveWithCells="1">
                  <from>
                    <xdr:col>4</xdr:col>
                    <xdr:colOff>209550</xdr:colOff>
                    <xdr:row>66</xdr:row>
                    <xdr:rowOff>57150</xdr:rowOff>
                  </from>
                  <to>
                    <xdr:col>5</xdr:col>
                    <xdr:colOff>876300</xdr:colOff>
                    <xdr:row>66</xdr:row>
                    <xdr:rowOff>276225</xdr:rowOff>
                  </to>
                </anchor>
              </controlPr>
            </control>
          </mc:Choice>
        </mc:AlternateContent>
        <mc:AlternateContent xmlns:mc="http://schemas.openxmlformats.org/markup-compatibility/2006">
          <mc:Choice Requires="x14">
            <control shapeId="1038" r:id="rId14" name="Check Box 14">
              <controlPr defaultSize="0" autoFill="0" autoLine="0" autoPict="0">
                <anchor moveWithCells="1">
                  <from>
                    <xdr:col>5</xdr:col>
                    <xdr:colOff>1381125</xdr:colOff>
                    <xdr:row>66</xdr:row>
                    <xdr:rowOff>57150</xdr:rowOff>
                  </from>
                  <to>
                    <xdr:col>6</xdr:col>
                    <xdr:colOff>819150</xdr:colOff>
                    <xdr:row>66</xdr:row>
                    <xdr:rowOff>276225</xdr:rowOff>
                  </to>
                </anchor>
              </controlPr>
            </control>
          </mc:Choice>
        </mc:AlternateContent>
        <mc:AlternateContent xmlns:mc="http://schemas.openxmlformats.org/markup-compatibility/2006">
          <mc:Choice Requires="x14">
            <control shapeId="1039" r:id="rId15" name="Check Box 15">
              <controlPr defaultSize="0" autoFill="0" autoLine="0" autoPict="0">
                <anchor moveWithCells="1">
                  <from>
                    <xdr:col>7</xdr:col>
                    <xdr:colOff>123825</xdr:colOff>
                    <xdr:row>69</xdr:row>
                    <xdr:rowOff>38100</xdr:rowOff>
                  </from>
                  <to>
                    <xdr:col>7</xdr:col>
                    <xdr:colOff>990600</xdr:colOff>
                    <xdr:row>69</xdr:row>
                    <xdr:rowOff>257175</xdr:rowOff>
                  </to>
                </anchor>
              </controlPr>
            </control>
          </mc:Choice>
        </mc:AlternateContent>
        <mc:AlternateContent xmlns:mc="http://schemas.openxmlformats.org/markup-compatibility/2006">
          <mc:Choice Requires="x14">
            <control shapeId="1040" r:id="rId16" name="Check Box 16">
              <controlPr defaultSize="0" autoFill="0" autoLine="0" autoPict="0">
                <anchor moveWithCells="1">
                  <from>
                    <xdr:col>7</xdr:col>
                    <xdr:colOff>1066800</xdr:colOff>
                    <xdr:row>69</xdr:row>
                    <xdr:rowOff>38100</xdr:rowOff>
                  </from>
                  <to>
                    <xdr:col>8</xdr:col>
                    <xdr:colOff>504825</xdr:colOff>
                    <xdr:row>69</xdr:row>
                    <xdr:rowOff>257175</xdr:rowOff>
                  </to>
                </anchor>
              </controlPr>
            </control>
          </mc:Choice>
        </mc:AlternateContent>
        <mc:AlternateContent xmlns:mc="http://schemas.openxmlformats.org/markup-compatibility/2006">
          <mc:Choice Requires="x14">
            <control shapeId="1043" r:id="rId17" name="Check Box 19">
              <controlPr defaultSize="0" autoFill="0" autoLine="0" autoPict="0">
                <anchor moveWithCells="1">
                  <from>
                    <xdr:col>7</xdr:col>
                    <xdr:colOff>123825</xdr:colOff>
                    <xdr:row>70</xdr:row>
                    <xdr:rowOff>66675</xdr:rowOff>
                  </from>
                  <to>
                    <xdr:col>7</xdr:col>
                    <xdr:colOff>990600</xdr:colOff>
                    <xdr:row>71</xdr:row>
                    <xdr:rowOff>0</xdr:rowOff>
                  </to>
                </anchor>
              </controlPr>
            </control>
          </mc:Choice>
        </mc:AlternateContent>
        <mc:AlternateContent xmlns:mc="http://schemas.openxmlformats.org/markup-compatibility/2006">
          <mc:Choice Requires="x14">
            <control shapeId="1044" r:id="rId18" name="Check Box 20">
              <controlPr defaultSize="0" autoFill="0" autoLine="0" autoPict="0">
                <anchor moveWithCells="1">
                  <from>
                    <xdr:col>7</xdr:col>
                    <xdr:colOff>1066800</xdr:colOff>
                    <xdr:row>70</xdr:row>
                    <xdr:rowOff>66675</xdr:rowOff>
                  </from>
                  <to>
                    <xdr:col>8</xdr:col>
                    <xdr:colOff>504825</xdr:colOff>
                    <xdr:row>71</xdr:row>
                    <xdr:rowOff>0</xdr:rowOff>
                  </to>
                </anchor>
              </controlPr>
            </control>
          </mc:Choice>
        </mc:AlternateContent>
        <mc:AlternateContent xmlns:mc="http://schemas.openxmlformats.org/markup-compatibility/2006">
          <mc:Choice Requires="x14">
            <control shapeId="1047" r:id="rId19" name="Check Box 23">
              <controlPr defaultSize="0" autoFill="0" autoLine="0" autoPict="0">
                <anchor moveWithCells="1">
                  <from>
                    <xdr:col>4</xdr:col>
                    <xdr:colOff>123825</xdr:colOff>
                    <xdr:row>70</xdr:row>
                    <xdr:rowOff>66675</xdr:rowOff>
                  </from>
                  <to>
                    <xdr:col>5</xdr:col>
                    <xdr:colOff>295275</xdr:colOff>
                    <xdr:row>71</xdr:row>
                    <xdr:rowOff>0</xdr:rowOff>
                  </to>
                </anchor>
              </controlPr>
            </control>
          </mc:Choice>
        </mc:AlternateContent>
        <mc:AlternateContent xmlns:mc="http://schemas.openxmlformats.org/markup-compatibility/2006">
          <mc:Choice Requires="x14">
            <control shapeId="1048" r:id="rId20" name="Check Box 24">
              <controlPr defaultSize="0" autoFill="0" autoLine="0" autoPict="0">
                <anchor moveWithCells="1">
                  <from>
                    <xdr:col>5</xdr:col>
                    <xdr:colOff>390525</xdr:colOff>
                    <xdr:row>70</xdr:row>
                    <xdr:rowOff>66675</xdr:rowOff>
                  </from>
                  <to>
                    <xdr:col>5</xdr:col>
                    <xdr:colOff>847725</xdr:colOff>
                    <xdr:row>71</xdr:row>
                    <xdr:rowOff>0</xdr:rowOff>
                  </to>
                </anchor>
              </controlPr>
            </control>
          </mc:Choice>
        </mc:AlternateContent>
        <mc:AlternateContent xmlns:mc="http://schemas.openxmlformats.org/markup-compatibility/2006">
          <mc:Choice Requires="x14">
            <control shapeId="1049" r:id="rId21" name="Check Box 25">
              <controlPr defaultSize="0" autoFill="0" autoLine="0" autoPict="0">
                <anchor moveWithCells="1">
                  <from>
                    <xdr:col>5</xdr:col>
                    <xdr:colOff>942975</xdr:colOff>
                    <xdr:row>70</xdr:row>
                    <xdr:rowOff>66675</xdr:rowOff>
                  </from>
                  <to>
                    <xdr:col>5</xdr:col>
                    <xdr:colOff>1400175</xdr:colOff>
                    <xdr:row>71</xdr:row>
                    <xdr:rowOff>0</xdr:rowOff>
                  </to>
                </anchor>
              </controlPr>
            </control>
          </mc:Choice>
        </mc:AlternateContent>
        <mc:AlternateContent xmlns:mc="http://schemas.openxmlformats.org/markup-compatibility/2006">
          <mc:Choice Requires="x14">
            <control shapeId="1053" r:id="rId22" name="Check Box 29">
              <controlPr defaultSize="0" autoFill="0" autoLine="0" autoPict="0">
                <anchor moveWithCells="1">
                  <from>
                    <xdr:col>2</xdr:col>
                    <xdr:colOff>838200</xdr:colOff>
                    <xdr:row>57</xdr:row>
                    <xdr:rowOff>47625</xdr:rowOff>
                  </from>
                  <to>
                    <xdr:col>3</xdr:col>
                    <xdr:colOff>0</xdr:colOff>
                    <xdr:row>57</xdr:row>
                    <xdr:rowOff>266700</xdr:rowOff>
                  </to>
                </anchor>
              </controlPr>
            </control>
          </mc:Choice>
        </mc:AlternateContent>
        <mc:AlternateContent xmlns:mc="http://schemas.openxmlformats.org/markup-compatibility/2006">
          <mc:Choice Requires="x14">
            <control shapeId="1054" r:id="rId23" name="Check Box 30">
              <controlPr defaultSize="0" autoFill="0" autoLine="0" autoPict="0">
                <anchor moveWithCells="1">
                  <from>
                    <xdr:col>2</xdr:col>
                    <xdr:colOff>838200</xdr:colOff>
                    <xdr:row>58</xdr:row>
                    <xdr:rowOff>38100</xdr:rowOff>
                  </from>
                  <to>
                    <xdr:col>3</xdr:col>
                    <xdr:colOff>0</xdr:colOff>
                    <xdr:row>58</xdr:row>
                    <xdr:rowOff>257175</xdr:rowOff>
                  </to>
                </anchor>
              </controlPr>
            </control>
          </mc:Choice>
        </mc:AlternateContent>
        <mc:AlternateContent xmlns:mc="http://schemas.openxmlformats.org/markup-compatibility/2006">
          <mc:Choice Requires="x14">
            <control shapeId="1055" r:id="rId24" name="Check Box 31">
              <controlPr defaultSize="0" autoFill="0" autoLine="0" autoPict="0">
                <anchor moveWithCells="1">
                  <from>
                    <xdr:col>2</xdr:col>
                    <xdr:colOff>838200</xdr:colOff>
                    <xdr:row>59</xdr:row>
                    <xdr:rowOff>19050</xdr:rowOff>
                  </from>
                  <to>
                    <xdr:col>3</xdr:col>
                    <xdr:colOff>0</xdr:colOff>
                    <xdr:row>59</xdr:row>
                    <xdr:rowOff>238125</xdr:rowOff>
                  </to>
                </anchor>
              </controlPr>
            </control>
          </mc:Choice>
        </mc:AlternateContent>
        <mc:AlternateContent xmlns:mc="http://schemas.openxmlformats.org/markup-compatibility/2006">
          <mc:Choice Requires="x14">
            <control shapeId="1056" r:id="rId25" name="Check Box 32">
              <controlPr defaultSize="0" autoFill="0" autoLine="0" autoPict="0">
                <anchor moveWithCells="1">
                  <from>
                    <xdr:col>2</xdr:col>
                    <xdr:colOff>838200</xdr:colOff>
                    <xdr:row>60</xdr:row>
                    <xdr:rowOff>9525</xdr:rowOff>
                  </from>
                  <to>
                    <xdr:col>3</xdr:col>
                    <xdr:colOff>0</xdr:colOff>
                    <xdr:row>60</xdr:row>
                    <xdr:rowOff>228600</xdr:rowOff>
                  </to>
                </anchor>
              </controlPr>
            </control>
          </mc:Choice>
        </mc:AlternateContent>
        <mc:AlternateContent xmlns:mc="http://schemas.openxmlformats.org/markup-compatibility/2006">
          <mc:Choice Requires="x14">
            <control shapeId="1057" r:id="rId26" name="Check Box 33">
              <controlPr defaultSize="0" autoFill="0" autoLine="0" autoPict="0">
                <anchor moveWithCells="1">
                  <from>
                    <xdr:col>3</xdr:col>
                    <xdr:colOff>0</xdr:colOff>
                    <xdr:row>76</xdr:row>
                    <xdr:rowOff>85725</xdr:rowOff>
                  </from>
                  <to>
                    <xdr:col>3</xdr:col>
                    <xdr:colOff>638175</xdr:colOff>
                    <xdr:row>77</xdr:row>
                    <xdr:rowOff>9525</xdr:rowOff>
                  </to>
                </anchor>
              </controlPr>
            </control>
          </mc:Choice>
        </mc:AlternateContent>
        <mc:AlternateContent xmlns:mc="http://schemas.openxmlformats.org/markup-compatibility/2006">
          <mc:Choice Requires="x14">
            <control shapeId="1058" r:id="rId27" name="Check Box 34">
              <controlPr defaultSize="0" autoFill="0" autoLine="0" autoPict="0">
                <anchor moveWithCells="1">
                  <from>
                    <xdr:col>3</xdr:col>
                    <xdr:colOff>733425</xdr:colOff>
                    <xdr:row>76</xdr:row>
                    <xdr:rowOff>85725</xdr:rowOff>
                  </from>
                  <to>
                    <xdr:col>3</xdr:col>
                    <xdr:colOff>1371600</xdr:colOff>
                    <xdr:row>77</xdr:row>
                    <xdr:rowOff>9525</xdr:rowOff>
                  </to>
                </anchor>
              </controlPr>
            </control>
          </mc:Choice>
        </mc:AlternateContent>
        <mc:AlternateContent xmlns:mc="http://schemas.openxmlformats.org/markup-compatibility/2006">
          <mc:Choice Requires="x14">
            <control shapeId="1059" r:id="rId28" name="Check Box 35">
              <controlPr defaultSize="0" autoFill="0" autoLine="0" autoPict="0">
                <anchor moveWithCells="1">
                  <from>
                    <xdr:col>1</xdr:col>
                    <xdr:colOff>0</xdr:colOff>
                    <xdr:row>80</xdr:row>
                    <xdr:rowOff>95250</xdr:rowOff>
                  </from>
                  <to>
                    <xdr:col>1</xdr:col>
                    <xdr:colOff>914400</xdr:colOff>
                    <xdr:row>81</xdr:row>
                    <xdr:rowOff>28575</xdr:rowOff>
                  </to>
                </anchor>
              </controlPr>
            </control>
          </mc:Choice>
        </mc:AlternateContent>
        <mc:AlternateContent xmlns:mc="http://schemas.openxmlformats.org/markup-compatibility/2006">
          <mc:Choice Requires="x14">
            <control shapeId="1060" r:id="rId29" name="Check Box 36">
              <controlPr defaultSize="0" autoFill="0" autoLine="0" autoPict="0">
                <anchor moveWithCells="1">
                  <from>
                    <xdr:col>1</xdr:col>
                    <xdr:colOff>1009650</xdr:colOff>
                    <xdr:row>80</xdr:row>
                    <xdr:rowOff>95250</xdr:rowOff>
                  </from>
                  <to>
                    <xdr:col>3</xdr:col>
                    <xdr:colOff>723900</xdr:colOff>
                    <xdr:row>81</xdr:row>
                    <xdr:rowOff>28575</xdr:rowOff>
                  </to>
                </anchor>
              </controlPr>
            </control>
          </mc:Choice>
        </mc:AlternateContent>
        <mc:AlternateContent xmlns:mc="http://schemas.openxmlformats.org/markup-compatibility/2006">
          <mc:Choice Requires="x14">
            <control shapeId="1061" r:id="rId30" name="Check Box 37">
              <controlPr defaultSize="0" autoFill="0" autoLine="0" autoPict="0">
                <anchor moveWithCells="1">
                  <from>
                    <xdr:col>3</xdr:col>
                    <xdr:colOff>809625</xdr:colOff>
                    <xdr:row>80</xdr:row>
                    <xdr:rowOff>95250</xdr:rowOff>
                  </from>
                  <to>
                    <xdr:col>5</xdr:col>
                    <xdr:colOff>1381125</xdr:colOff>
                    <xdr:row>81</xdr:row>
                    <xdr:rowOff>28575</xdr:rowOff>
                  </to>
                </anchor>
              </controlPr>
            </control>
          </mc:Choice>
        </mc:AlternateContent>
        <mc:AlternateContent xmlns:mc="http://schemas.openxmlformats.org/markup-compatibility/2006">
          <mc:Choice Requires="x14">
            <control shapeId="1062" r:id="rId31" name="Check Box 38">
              <controlPr defaultSize="0" autoFill="0" autoLine="0" autoPict="0">
                <anchor moveWithCells="1">
                  <from>
                    <xdr:col>2</xdr:col>
                    <xdr:colOff>1019175</xdr:colOff>
                    <xdr:row>39</xdr:row>
                    <xdr:rowOff>38100</xdr:rowOff>
                  </from>
                  <to>
                    <xdr:col>5</xdr:col>
                    <xdr:colOff>447675</xdr:colOff>
                    <xdr:row>39</xdr:row>
                    <xdr:rowOff>257175</xdr:rowOff>
                  </to>
                </anchor>
              </controlPr>
            </control>
          </mc:Choice>
        </mc:AlternateContent>
        <mc:AlternateContent xmlns:mc="http://schemas.openxmlformats.org/markup-compatibility/2006">
          <mc:Choice Requires="x14">
            <control shapeId="1063" r:id="rId32" name="Check Box 39">
              <controlPr defaultSize="0" autoFill="0" autoLine="0" autoPict="0">
                <anchor moveWithCells="1">
                  <from>
                    <xdr:col>5</xdr:col>
                    <xdr:colOff>571500</xdr:colOff>
                    <xdr:row>39</xdr:row>
                    <xdr:rowOff>38100</xdr:rowOff>
                  </from>
                  <to>
                    <xdr:col>7</xdr:col>
                    <xdr:colOff>285750</xdr:colOff>
                    <xdr:row>39</xdr:row>
                    <xdr:rowOff>257175</xdr:rowOff>
                  </to>
                </anchor>
              </controlPr>
            </control>
          </mc:Choice>
        </mc:AlternateContent>
        <mc:AlternateContent xmlns:mc="http://schemas.openxmlformats.org/markup-compatibility/2006">
          <mc:Choice Requires="x14">
            <control shapeId="1064" r:id="rId33" name="Check Box 40">
              <controlPr defaultSize="0" autoFill="0" autoLine="0" autoPict="0">
                <anchor moveWithCells="1">
                  <from>
                    <xdr:col>2</xdr:col>
                    <xdr:colOff>1133475</xdr:colOff>
                    <xdr:row>32</xdr:row>
                    <xdr:rowOff>66675</xdr:rowOff>
                  </from>
                  <to>
                    <xdr:col>3</xdr:col>
                    <xdr:colOff>628650</xdr:colOff>
                    <xdr:row>32</xdr:row>
                    <xdr:rowOff>276225</xdr:rowOff>
                  </to>
                </anchor>
              </controlPr>
            </control>
          </mc:Choice>
        </mc:AlternateContent>
        <mc:AlternateContent xmlns:mc="http://schemas.openxmlformats.org/markup-compatibility/2006">
          <mc:Choice Requires="x14">
            <control shapeId="1065" r:id="rId34" name="Check Box 41">
              <controlPr defaultSize="0" autoFill="0" autoLine="0" autoPict="0">
                <anchor moveWithCells="1">
                  <from>
                    <xdr:col>3</xdr:col>
                    <xdr:colOff>723900</xdr:colOff>
                    <xdr:row>32</xdr:row>
                    <xdr:rowOff>57150</xdr:rowOff>
                  </from>
                  <to>
                    <xdr:col>3</xdr:col>
                    <xdr:colOff>1181100</xdr:colOff>
                    <xdr:row>32</xdr:row>
                    <xdr:rowOff>276225</xdr:rowOff>
                  </to>
                </anchor>
              </controlPr>
            </control>
          </mc:Choice>
        </mc:AlternateContent>
        <mc:AlternateContent xmlns:mc="http://schemas.openxmlformats.org/markup-compatibility/2006">
          <mc:Choice Requires="x14">
            <control shapeId="1067" r:id="rId35" name="Check Box 43">
              <controlPr defaultSize="0" autoFill="0" autoLine="0" autoPict="0">
                <anchor moveWithCells="1">
                  <from>
                    <xdr:col>3</xdr:col>
                    <xdr:colOff>1266825</xdr:colOff>
                    <xdr:row>32</xdr:row>
                    <xdr:rowOff>66675</xdr:rowOff>
                  </from>
                  <to>
                    <xdr:col>5</xdr:col>
                    <xdr:colOff>190500</xdr:colOff>
                    <xdr:row>32</xdr:row>
                    <xdr:rowOff>276225</xdr:rowOff>
                  </to>
                </anchor>
              </controlPr>
            </control>
          </mc:Choice>
        </mc:AlternateContent>
        <mc:AlternateContent xmlns:mc="http://schemas.openxmlformats.org/markup-compatibility/2006">
          <mc:Choice Requires="x14">
            <control shapeId="1068" r:id="rId36" name="Check Box 44">
              <controlPr defaultSize="0" autoFill="0" autoLine="0" autoPict="0">
                <anchor moveWithCells="1">
                  <from>
                    <xdr:col>5</xdr:col>
                    <xdr:colOff>285750</xdr:colOff>
                    <xdr:row>32</xdr:row>
                    <xdr:rowOff>66675</xdr:rowOff>
                  </from>
                  <to>
                    <xdr:col>5</xdr:col>
                    <xdr:colOff>923925</xdr:colOff>
                    <xdr:row>32</xdr:row>
                    <xdr:rowOff>276225</xdr:rowOff>
                  </to>
                </anchor>
              </controlPr>
            </control>
          </mc:Choice>
        </mc:AlternateContent>
        <mc:AlternateContent xmlns:mc="http://schemas.openxmlformats.org/markup-compatibility/2006">
          <mc:Choice Requires="x14">
            <control shapeId="1071" r:id="rId37" name="Check Box 47">
              <controlPr defaultSize="0" autoFill="0" autoLine="0" autoPict="0">
                <anchor moveWithCells="1">
                  <from>
                    <xdr:col>7</xdr:col>
                    <xdr:colOff>209550</xdr:colOff>
                    <xdr:row>66</xdr:row>
                    <xdr:rowOff>57150</xdr:rowOff>
                  </from>
                  <to>
                    <xdr:col>7</xdr:col>
                    <xdr:colOff>1076325</xdr:colOff>
                    <xdr:row>66</xdr:row>
                    <xdr:rowOff>276225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topLeftCell="A15" workbookViewId="0">
      <selection activeCell="A33" sqref="A33"/>
    </sheetView>
  </sheetViews>
  <sheetFormatPr defaultRowHeight="15" x14ac:dyDescent="0.25"/>
  <cols>
    <col min="1" max="1" width="29.85546875" style="6" customWidth="1"/>
    <col min="2" max="16384" width="9.140625" style="6"/>
  </cols>
  <sheetData>
    <row r="1" spans="1:12" s="43" customFormat="1" ht="35.25" customHeight="1" x14ac:dyDescent="0.25">
      <c r="A1" s="45" t="s">
        <v>174</v>
      </c>
    </row>
    <row r="2" spans="1:12" s="43" customFormat="1" x14ac:dyDescent="0.25">
      <c r="A2" s="46" t="s">
        <v>175</v>
      </c>
      <c r="B2" s="20" t="s">
        <v>177</v>
      </c>
    </row>
    <row r="3" spans="1:12" s="43" customFormat="1" x14ac:dyDescent="0.25">
      <c r="A3" s="46"/>
      <c r="B3" s="20" t="s">
        <v>224</v>
      </c>
    </row>
    <row r="4" spans="1:12" s="43" customFormat="1" x14ac:dyDescent="0.25">
      <c r="B4" s="6" t="s">
        <v>225</v>
      </c>
    </row>
    <row r="5" spans="1:12" s="43" customFormat="1" x14ac:dyDescent="0.25">
      <c r="B5" s="6" t="s">
        <v>223</v>
      </c>
    </row>
    <row r="6" spans="1:12" s="43" customFormat="1" x14ac:dyDescent="0.25">
      <c r="B6" s="6" t="s">
        <v>182</v>
      </c>
    </row>
    <row r="7" spans="1:12" x14ac:dyDescent="0.25">
      <c r="B7" s="6" t="s">
        <v>183</v>
      </c>
    </row>
    <row r="8" spans="1:12" s="29" customFormat="1" ht="30" customHeight="1" x14ac:dyDescent="0.25">
      <c r="B8" s="81" t="s">
        <v>181</v>
      </c>
      <c r="C8" s="81"/>
      <c r="D8" s="81"/>
      <c r="E8" s="81"/>
      <c r="F8" s="81"/>
      <c r="G8" s="81"/>
      <c r="H8" s="81"/>
      <c r="I8" s="81"/>
      <c r="J8" s="81"/>
      <c r="K8" s="81"/>
      <c r="L8" s="81"/>
    </row>
    <row r="9" spans="1:12" ht="100.5" customHeight="1" x14ac:dyDescent="0.25">
      <c r="B9" s="84" t="s">
        <v>173</v>
      </c>
      <c r="C9" s="84"/>
      <c r="D9" s="84"/>
      <c r="E9" s="84"/>
      <c r="F9" s="84"/>
      <c r="G9" s="84"/>
      <c r="H9" s="84"/>
      <c r="I9" s="84"/>
      <c r="J9" s="84"/>
      <c r="K9" s="84"/>
      <c r="L9" s="84"/>
    </row>
    <row r="10" spans="1:12" x14ac:dyDescent="0.25">
      <c r="B10" s="85" t="s">
        <v>169</v>
      </c>
      <c r="C10" s="85"/>
      <c r="D10" s="85"/>
      <c r="E10" s="85"/>
      <c r="F10" s="85"/>
      <c r="G10" s="85"/>
      <c r="H10" s="85"/>
      <c r="I10" s="85"/>
      <c r="J10" s="85"/>
    </row>
    <row r="11" spans="1:12" x14ac:dyDescent="0.25">
      <c r="B11" s="39"/>
      <c r="C11" s="39"/>
      <c r="D11" s="39"/>
      <c r="E11" s="39"/>
      <c r="F11" s="39"/>
      <c r="G11" s="39"/>
      <c r="H11" s="39"/>
      <c r="I11" s="39"/>
      <c r="J11" s="39"/>
    </row>
    <row r="13" spans="1:12" s="29" customFormat="1" ht="15" customHeight="1" x14ac:dyDescent="0.25">
      <c r="A13" s="44" t="s">
        <v>170</v>
      </c>
      <c r="B13" s="6" t="s">
        <v>178</v>
      </c>
      <c r="C13" s="6"/>
      <c r="D13" s="6"/>
      <c r="E13" s="6"/>
      <c r="F13" s="6"/>
      <c r="G13" s="6"/>
      <c r="H13" s="6"/>
      <c r="I13" s="6"/>
      <c r="J13" s="6"/>
    </row>
    <row r="14" spans="1:12" s="29" customFormat="1" ht="30" customHeight="1" x14ac:dyDescent="0.25">
      <c r="B14" s="82" t="s">
        <v>181</v>
      </c>
      <c r="C14" s="82"/>
      <c r="D14" s="82"/>
      <c r="E14" s="82"/>
      <c r="F14" s="82"/>
      <c r="G14" s="82"/>
      <c r="H14" s="82"/>
      <c r="I14" s="82"/>
      <c r="J14" s="82"/>
      <c r="K14" s="82"/>
      <c r="L14" s="82"/>
    </row>
    <row r="15" spans="1:12" s="29" customFormat="1" ht="34.5" customHeight="1" x14ac:dyDescent="0.25">
      <c r="B15" s="83" t="s">
        <v>171</v>
      </c>
      <c r="C15" s="83"/>
      <c r="D15" s="83"/>
      <c r="E15" s="83"/>
      <c r="F15" s="83"/>
      <c r="G15" s="83"/>
      <c r="H15" s="83"/>
      <c r="I15" s="83"/>
      <c r="J15" s="83"/>
      <c r="K15" s="83"/>
      <c r="L15" s="83"/>
    </row>
    <row r="16" spans="1:12" s="29" customFormat="1" ht="15" customHeight="1" x14ac:dyDescent="0.25">
      <c r="B16" s="83" t="s">
        <v>184</v>
      </c>
      <c r="C16" s="83"/>
      <c r="D16" s="83"/>
      <c r="E16" s="83"/>
      <c r="F16" s="83"/>
      <c r="G16" s="83"/>
      <c r="H16" s="83"/>
      <c r="I16" s="83"/>
      <c r="J16" s="83"/>
      <c r="K16" s="83"/>
      <c r="L16" s="83"/>
    </row>
    <row r="17" spans="1:12" s="29" customFormat="1" ht="15" customHeight="1" x14ac:dyDescent="0.25">
      <c r="B17" s="42" t="s">
        <v>185</v>
      </c>
    </row>
    <row r="18" spans="1:12" s="40" customFormat="1" ht="80.25" customHeight="1" x14ac:dyDescent="0.25">
      <c r="B18" s="83" t="s">
        <v>172</v>
      </c>
      <c r="C18" s="83"/>
      <c r="D18" s="83"/>
      <c r="E18" s="83"/>
      <c r="F18" s="83"/>
      <c r="G18" s="83"/>
      <c r="H18" s="83"/>
      <c r="I18" s="83"/>
      <c r="J18" s="83"/>
      <c r="K18" s="83"/>
      <c r="L18" s="83"/>
    </row>
    <row r="19" spans="1:12" s="29" customFormat="1" ht="15" customHeight="1" x14ac:dyDescent="0.25">
      <c r="B19" s="19" t="s">
        <v>176</v>
      </c>
      <c r="C19" s="41"/>
      <c r="D19" s="41"/>
      <c r="E19" s="41"/>
      <c r="F19" s="41"/>
      <c r="G19" s="41"/>
      <c r="H19" s="41"/>
      <c r="I19" s="41"/>
      <c r="J19" s="41"/>
      <c r="K19" s="41"/>
      <c r="L19" s="41"/>
    </row>
    <row r="20" spans="1:12" x14ac:dyDescent="0.25">
      <c r="B20" s="42" t="s">
        <v>78</v>
      </c>
    </row>
    <row r="23" spans="1:12" x14ac:dyDescent="0.25">
      <c r="A23" s="42" t="s">
        <v>51</v>
      </c>
    </row>
    <row r="24" spans="1:12" x14ac:dyDescent="0.25">
      <c r="A24" s="42" t="s">
        <v>52</v>
      </c>
    </row>
    <row r="26" spans="1:12" x14ac:dyDescent="0.25">
      <c r="A26" s="6" t="s">
        <v>179</v>
      </c>
      <c r="D26" s="6" t="s">
        <v>54</v>
      </c>
    </row>
    <row r="27" spans="1:12" x14ac:dyDescent="0.25">
      <c r="A27" s="69" t="s">
        <v>226</v>
      </c>
      <c r="D27" s="6" t="s">
        <v>53</v>
      </c>
    </row>
    <row r="28" spans="1:12" x14ac:dyDescent="0.25">
      <c r="D28" s="6" t="s">
        <v>180</v>
      </c>
    </row>
    <row r="32" spans="1:12" x14ac:dyDescent="0.25">
      <c r="A32" s="6" t="s">
        <v>55</v>
      </c>
      <c r="D32" s="6" t="s">
        <v>56</v>
      </c>
    </row>
    <row r="33" spans="4:4" x14ac:dyDescent="0.25">
      <c r="D33" s="6" t="s">
        <v>57</v>
      </c>
    </row>
    <row r="34" spans="4:4" x14ac:dyDescent="0.25">
      <c r="D34" s="6" t="s">
        <v>58</v>
      </c>
    </row>
    <row r="35" spans="4:4" x14ac:dyDescent="0.25">
      <c r="D35" s="6" t="s">
        <v>59</v>
      </c>
    </row>
    <row r="36" spans="4:4" x14ac:dyDescent="0.25">
      <c r="D36" s="6" t="s">
        <v>60</v>
      </c>
    </row>
    <row r="37" spans="4:4" x14ac:dyDescent="0.25">
      <c r="D37" s="6" t="s">
        <v>61</v>
      </c>
    </row>
    <row r="38" spans="4:4" x14ac:dyDescent="0.25">
      <c r="D38" s="6" t="s">
        <v>62</v>
      </c>
    </row>
    <row r="39" spans="4:4" x14ac:dyDescent="0.25">
      <c r="D39" s="6" t="s">
        <v>63</v>
      </c>
    </row>
    <row r="40" spans="4:4" x14ac:dyDescent="0.25">
      <c r="D40" s="6" t="s">
        <v>64</v>
      </c>
    </row>
    <row r="41" spans="4:4" x14ac:dyDescent="0.25">
      <c r="D41" s="6" t="s">
        <v>65</v>
      </c>
    </row>
    <row r="42" spans="4:4" x14ac:dyDescent="0.25">
      <c r="D42" s="6" t="s">
        <v>66</v>
      </c>
    </row>
    <row r="43" spans="4:4" x14ac:dyDescent="0.25">
      <c r="D43" s="6" t="s">
        <v>67</v>
      </c>
    </row>
    <row r="44" spans="4:4" x14ac:dyDescent="0.25">
      <c r="D44" s="6" t="s">
        <v>68</v>
      </c>
    </row>
    <row r="45" spans="4:4" x14ac:dyDescent="0.25">
      <c r="D45" s="6" t="s">
        <v>69</v>
      </c>
    </row>
    <row r="46" spans="4:4" x14ac:dyDescent="0.25">
      <c r="D46" s="6" t="s">
        <v>70</v>
      </c>
    </row>
    <row r="47" spans="4:4" x14ac:dyDescent="0.25">
      <c r="D47" s="6" t="s">
        <v>71</v>
      </c>
    </row>
  </sheetData>
  <mergeCells count="7">
    <mergeCell ref="B8:L8"/>
    <mergeCell ref="B14:L14"/>
    <mergeCell ref="B15:L15"/>
    <mergeCell ref="B18:L18"/>
    <mergeCell ref="B9:L9"/>
    <mergeCell ref="B10:J10"/>
    <mergeCell ref="B16:L16"/>
  </mergeCells>
  <hyperlinks>
    <hyperlink ref="B20" r:id="rId1" display="http://proteomics.unc.edu/Silverquest_Protocol.pdf"/>
    <hyperlink ref="B10:J10" r:id="rId2" display="http://www.proteomicsresource.washington.edu/docs/UWPR_Protocols_Peptide_Fractionation_and_Cleanup.pdf"/>
    <hyperlink ref="A23" location="'Salt Tolerances'!A1" display="salt tolerances"/>
    <hyperlink ref="A24" location="'Salt Tolerances'!A1" display="detergent tolerances"/>
    <hyperlink ref="B19" r:id="rId3"/>
    <hyperlink ref="B17" r:id="rId4"/>
    <hyperlink ref="A27" r:id="rId5" display="http://www.proteomicsresource.washington.edu/docs/protocols05/Avoid Contaminations.p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8" sqref="C8"/>
    </sheetView>
  </sheetViews>
  <sheetFormatPr defaultRowHeight="15" x14ac:dyDescent="0.25"/>
  <sheetData>
    <row r="1" spans="1:4" x14ac:dyDescent="0.25">
      <c r="A1" t="s">
        <v>186</v>
      </c>
    </row>
    <row r="2" spans="1:4" x14ac:dyDescent="0.25">
      <c r="A2" t="s">
        <v>187</v>
      </c>
      <c r="B2" t="s">
        <v>188</v>
      </c>
      <c r="C2" t="s">
        <v>189</v>
      </c>
      <c r="D2"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7" t="s">
        <v>168</v>
      </c>
    </row>
    <row r="2" spans="1:8" x14ac:dyDescent="0.25">
      <c r="A2" s="38" t="s">
        <v>76</v>
      </c>
    </row>
    <row r="4" spans="1:8" ht="15.75" thickBot="1" x14ac:dyDescent="0.3"/>
    <row r="5" spans="1:8" ht="31.5" thickTop="1" thickBot="1" x14ac:dyDescent="0.3">
      <c r="A5" s="30" t="s">
        <v>83</v>
      </c>
      <c r="B5" s="31" t="s">
        <v>84</v>
      </c>
      <c r="C5" s="26" t="s">
        <v>85</v>
      </c>
      <c r="D5" s="26" t="s">
        <v>86</v>
      </c>
      <c r="E5" s="31" t="s">
        <v>87</v>
      </c>
      <c r="F5" s="31" t="s">
        <v>88</v>
      </c>
      <c r="G5" s="86" t="s">
        <v>89</v>
      </c>
      <c r="H5" s="86"/>
    </row>
    <row r="6" spans="1:8" ht="15.75" thickTop="1" x14ac:dyDescent="0.25"/>
    <row r="8" spans="1:8" x14ac:dyDescent="0.25">
      <c r="A8" s="32" t="s">
        <v>111</v>
      </c>
      <c r="B8" s="34">
        <v>163</v>
      </c>
      <c r="C8" s="35">
        <v>50</v>
      </c>
      <c r="D8" s="35">
        <v>0.8</v>
      </c>
      <c r="E8" s="34" t="s">
        <v>90</v>
      </c>
      <c r="F8" s="34" t="s">
        <v>90</v>
      </c>
      <c r="G8" s="32" t="s">
        <v>112</v>
      </c>
    </row>
    <row r="9" spans="1:8" x14ac:dyDescent="0.25">
      <c r="A9" s="32" t="s">
        <v>165</v>
      </c>
      <c r="B9" s="34"/>
      <c r="C9" s="35"/>
      <c r="D9" s="35"/>
      <c r="E9" s="34"/>
      <c r="F9" s="34">
        <v>0.03</v>
      </c>
      <c r="G9" s="32" t="s">
        <v>166</v>
      </c>
    </row>
    <row r="10" spans="1:8" x14ac:dyDescent="0.25">
      <c r="A10" s="27" t="s">
        <v>148</v>
      </c>
      <c r="B10" s="36">
        <v>615</v>
      </c>
      <c r="C10" s="37">
        <v>0</v>
      </c>
      <c r="D10" s="37">
        <v>0</v>
      </c>
      <c r="E10" s="36">
        <v>1.6</v>
      </c>
      <c r="F10" s="36">
        <v>0.1</v>
      </c>
      <c r="G10" s="28" t="s">
        <v>149</v>
      </c>
    </row>
    <row r="11" spans="1:8" x14ac:dyDescent="0.25">
      <c r="A11" s="27" t="s">
        <v>146</v>
      </c>
      <c r="B11" s="36">
        <v>284</v>
      </c>
      <c r="C11" s="37" t="s">
        <v>90</v>
      </c>
      <c r="D11" s="37" t="s">
        <v>90</v>
      </c>
      <c r="E11" s="36" t="s">
        <v>147</v>
      </c>
      <c r="F11" s="36" t="s">
        <v>133</v>
      </c>
      <c r="G11" s="28" t="s">
        <v>128</v>
      </c>
    </row>
    <row r="12" spans="1:8" x14ac:dyDescent="0.25">
      <c r="A12" s="27" t="s">
        <v>116</v>
      </c>
      <c r="B12" s="36">
        <v>154</v>
      </c>
      <c r="C12" s="37">
        <v>500</v>
      </c>
      <c r="D12" s="37">
        <v>7.7</v>
      </c>
      <c r="E12" s="36" t="s">
        <v>90</v>
      </c>
      <c r="F12" s="36" t="s">
        <v>90</v>
      </c>
      <c r="G12" s="28" t="s">
        <v>117</v>
      </c>
    </row>
    <row r="13" spans="1:8" x14ac:dyDescent="0.25">
      <c r="A13" s="27" t="s">
        <v>118</v>
      </c>
      <c r="B13" s="36">
        <v>92</v>
      </c>
      <c r="C13" s="37">
        <v>130</v>
      </c>
      <c r="D13" s="37">
        <v>1.2</v>
      </c>
      <c r="E13" s="36" t="s">
        <v>90</v>
      </c>
      <c r="F13" s="36" t="s">
        <v>90</v>
      </c>
      <c r="G13" s="28" t="s">
        <v>114</v>
      </c>
    </row>
    <row r="14" spans="1:8" x14ac:dyDescent="0.25">
      <c r="A14" s="32" t="s">
        <v>115</v>
      </c>
      <c r="B14" s="34">
        <v>96</v>
      </c>
      <c r="C14" s="35">
        <v>250</v>
      </c>
      <c r="D14" s="35">
        <v>2.4</v>
      </c>
      <c r="E14" s="34" t="s">
        <v>90</v>
      </c>
      <c r="F14" s="34" t="s">
        <v>90</v>
      </c>
      <c r="G14" s="32" t="s">
        <v>114</v>
      </c>
    </row>
    <row r="15" spans="1:8" x14ac:dyDescent="0.25">
      <c r="A15" s="32" t="s">
        <v>110</v>
      </c>
      <c r="B15" s="34">
        <v>238</v>
      </c>
      <c r="C15" s="35">
        <v>100</v>
      </c>
      <c r="D15" s="35">
        <v>2.4</v>
      </c>
      <c r="E15" s="34" t="s">
        <v>90</v>
      </c>
      <c r="F15" s="34" t="s">
        <v>90</v>
      </c>
      <c r="G15" s="32" t="s">
        <v>109</v>
      </c>
    </row>
    <row r="16" spans="1:8" x14ac:dyDescent="0.25">
      <c r="A16" s="32" t="s">
        <v>162</v>
      </c>
      <c r="B16" s="34"/>
      <c r="C16" s="35"/>
      <c r="D16" s="35">
        <v>0</v>
      </c>
      <c r="E16" s="34"/>
      <c r="F16" s="34">
        <v>0.01</v>
      </c>
      <c r="G16" s="32"/>
    </row>
    <row r="17" spans="1:7" x14ac:dyDescent="0.25">
      <c r="A17" s="27" t="s">
        <v>143</v>
      </c>
      <c r="B17" s="36">
        <v>229</v>
      </c>
      <c r="C17" s="37">
        <v>4.4000000000000004</v>
      </c>
      <c r="D17" s="37">
        <v>1</v>
      </c>
      <c r="E17" s="36" t="s">
        <v>144</v>
      </c>
      <c r="F17" s="36" t="s">
        <v>133</v>
      </c>
      <c r="G17" s="28" t="s">
        <v>145</v>
      </c>
    </row>
    <row r="18" spans="1:7" x14ac:dyDescent="0.25">
      <c r="A18" s="27" t="s">
        <v>125</v>
      </c>
      <c r="B18" s="36">
        <v>264</v>
      </c>
      <c r="C18" s="37" t="s">
        <v>90</v>
      </c>
      <c r="D18" s="37" t="s">
        <v>90</v>
      </c>
      <c r="E18" s="36">
        <v>3.8</v>
      </c>
      <c r="F18" s="36">
        <v>0.1</v>
      </c>
      <c r="G18" s="28" t="s">
        <v>121</v>
      </c>
    </row>
    <row r="19" spans="1:7" x14ac:dyDescent="0.25">
      <c r="A19" s="27" t="s">
        <v>155</v>
      </c>
      <c r="B19" s="36">
        <v>58</v>
      </c>
      <c r="C19" s="37">
        <v>50</v>
      </c>
      <c r="D19" s="37">
        <v>0.28999999999999998</v>
      </c>
      <c r="E19" s="36" t="s">
        <v>90</v>
      </c>
      <c r="F19" s="36" t="s">
        <v>90</v>
      </c>
      <c r="G19" s="28" t="s">
        <v>114</v>
      </c>
    </row>
    <row r="20" spans="1:7" x14ac:dyDescent="0.25">
      <c r="A20" s="27" t="s">
        <v>158</v>
      </c>
      <c r="B20" s="36">
        <v>120</v>
      </c>
      <c r="C20" s="37">
        <v>10</v>
      </c>
      <c r="D20" s="37">
        <v>0.12</v>
      </c>
      <c r="E20" s="36">
        <v>10</v>
      </c>
      <c r="F20" s="36">
        <v>0.12</v>
      </c>
      <c r="G20" s="28" t="s">
        <v>159</v>
      </c>
    </row>
    <row r="21" spans="1:7" x14ac:dyDescent="0.25">
      <c r="A21" s="27" t="s">
        <v>126</v>
      </c>
      <c r="B21" s="36">
        <v>348</v>
      </c>
      <c r="C21" s="37" t="s">
        <v>90</v>
      </c>
      <c r="D21" s="37" t="s">
        <v>90</v>
      </c>
      <c r="E21" s="36">
        <v>2.9</v>
      </c>
      <c r="F21" s="36">
        <v>0.1</v>
      </c>
      <c r="G21" s="28" t="s">
        <v>121</v>
      </c>
    </row>
    <row r="22" spans="1:7" x14ac:dyDescent="0.25">
      <c r="A22" s="27" t="s">
        <v>123</v>
      </c>
      <c r="B22" s="36">
        <v>511</v>
      </c>
      <c r="C22" s="37" t="s">
        <v>90</v>
      </c>
      <c r="D22" s="37" t="s">
        <v>90</v>
      </c>
      <c r="E22" s="36">
        <v>2</v>
      </c>
      <c r="F22" s="36">
        <v>0.1</v>
      </c>
      <c r="G22" s="28" t="s">
        <v>121</v>
      </c>
    </row>
    <row r="23" spans="1:7" x14ac:dyDescent="0.25">
      <c r="A23" s="27" t="s">
        <v>122</v>
      </c>
      <c r="B23" s="36">
        <v>524</v>
      </c>
      <c r="C23" s="37" t="s">
        <v>90</v>
      </c>
      <c r="D23" s="37" t="s">
        <v>90</v>
      </c>
      <c r="E23" s="36">
        <v>1.9</v>
      </c>
      <c r="F23" s="36">
        <v>0.1</v>
      </c>
      <c r="G23" s="28" t="s">
        <v>121</v>
      </c>
    </row>
    <row r="24" spans="1:7" x14ac:dyDescent="0.25">
      <c r="A24" s="27" t="s">
        <v>154</v>
      </c>
      <c r="B24" s="36">
        <v>79</v>
      </c>
      <c r="C24" s="37">
        <v>50</v>
      </c>
      <c r="D24" s="37">
        <v>0.4</v>
      </c>
      <c r="E24" s="36" t="s">
        <v>90</v>
      </c>
      <c r="F24" s="36" t="s">
        <v>90</v>
      </c>
      <c r="G24" s="28" t="s">
        <v>117</v>
      </c>
    </row>
    <row r="25" spans="1:7" x14ac:dyDescent="0.25">
      <c r="A25" s="27" t="s">
        <v>119</v>
      </c>
      <c r="B25" s="36">
        <v>292</v>
      </c>
      <c r="C25" s="37">
        <v>3.4</v>
      </c>
      <c r="D25" s="37">
        <v>0.1</v>
      </c>
      <c r="E25" s="36">
        <v>3.4</v>
      </c>
      <c r="F25" s="36">
        <v>0.1</v>
      </c>
      <c r="G25" s="28" t="s">
        <v>163</v>
      </c>
    </row>
    <row r="26" spans="1:7" x14ac:dyDescent="0.25">
      <c r="A26" s="27" t="s">
        <v>120</v>
      </c>
      <c r="B26" s="36">
        <v>468</v>
      </c>
      <c r="C26" s="37" t="s">
        <v>90</v>
      </c>
      <c r="D26" s="37" t="s">
        <v>90</v>
      </c>
      <c r="E26" s="36">
        <v>2.1</v>
      </c>
      <c r="F26" s="36">
        <v>0.1</v>
      </c>
      <c r="G26" s="28" t="s">
        <v>121</v>
      </c>
    </row>
    <row r="27" spans="1:7" x14ac:dyDescent="0.25">
      <c r="A27" s="27" t="s">
        <v>134</v>
      </c>
      <c r="B27" s="36">
        <v>603</v>
      </c>
      <c r="C27" s="37">
        <v>1.7</v>
      </c>
      <c r="D27" s="37">
        <v>0.1</v>
      </c>
      <c r="E27" s="36" t="s">
        <v>135</v>
      </c>
      <c r="F27" s="36" t="s">
        <v>90</v>
      </c>
      <c r="G27" s="28"/>
    </row>
    <row r="28" spans="1:7" x14ac:dyDescent="0.25">
      <c r="A28" s="27" t="s">
        <v>124</v>
      </c>
      <c r="B28" s="36">
        <v>308</v>
      </c>
      <c r="C28" s="37" t="s">
        <v>90</v>
      </c>
      <c r="D28" s="37" t="s">
        <v>90</v>
      </c>
      <c r="E28" s="36">
        <v>3.2</v>
      </c>
      <c r="F28" s="36">
        <v>0.1</v>
      </c>
      <c r="G28" s="28" t="s">
        <v>121</v>
      </c>
    </row>
    <row r="29" spans="1:7" x14ac:dyDescent="0.25">
      <c r="A29" s="27" t="s">
        <v>127</v>
      </c>
      <c r="B29" s="36">
        <v>1000</v>
      </c>
      <c r="C29" s="37" t="s">
        <v>90</v>
      </c>
      <c r="D29" s="37" t="s">
        <v>90</v>
      </c>
      <c r="E29" s="36">
        <v>0.5</v>
      </c>
      <c r="F29" s="36">
        <v>0.05</v>
      </c>
      <c r="G29" s="28" t="s">
        <v>128</v>
      </c>
    </row>
    <row r="30" spans="1:7" x14ac:dyDescent="0.25">
      <c r="A30" s="27" t="s">
        <v>129</v>
      </c>
      <c r="B30" s="36">
        <v>2000</v>
      </c>
      <c r="C30" s="37">
        <v>0.5</v>
      </c>
      <c r="D30" s="37">
        <v>0.1</v>
      </c>
      <c r="E30" s="36" t="s">
        <v>90</v>
      </c>
      <c r="F30" s="36" t="s">
        <v>90</v>
      </c>
      <c r="G30" s="28" t="s">
        <v>130</v>
      </c>
    </row>
    <row r="31" spans="1:7" x14ac:dyDescent="0.25">
      <c r="A31" s="27" t="s">
        <v>141</v>
      </c>
      <c r="B31" s="36">
        <v>288</v>
      </c>
      <c r="C31" s="37">
        <v>0.35</v>
      </c>
      <c r="D31" s="37">
        <v>0.01</v>
      </c>
      <c r="E31" s="36">
        <v>0.33500000000000002</v>
      </c>
      <c r="F31" s="36">
        <v>0.01</v>
      </c>
      <c r="G31" s="28" t="s">
        <v>142</v>
      </c>
    </row>
    <row r="32" spans="1:7" x14ac:dyDescent="0.25">
      <c r="A32" s="27" t="s">
        <v>156</v>
      </c>
      <c r="B32" s="36">
        <v>82</v>
      </c>
      <c r="C32" s="37">
        <v>50</v>
      </c>
      <c r="D32" s="37">
        <v>0.41</v>
      </c>
      <c r="E32" s="36" t="s">
        <v>90</v>
      </c>
      <c r="F32" s="36" t="s">
        <v>90</v>
      </c>
      <c r="G32" s="28" t="s">
        <v>157</v>
      </c>
    </row>
    <row r="33" spans="1:7" x14ac:dyDescent="0.25">
      <c r="A33" s="27" t="s">
        <v>153</v>
      </c>
      <c r="B33" s="36">
        <v>65</v>
      </c>
      <c r="C33" s="37">
        <v>15</v>
      </c>
      <c r="D33" s="37">
        <v>0.1</v>
      </c>
      <c r="E33" s="36">
        <v>3.1</v>
      </c>
      <c r="F33" s="36">
        <v>0.02</v>
      </c>
      <c r="G33" s="28" t="s">
        <v>145</v>
      </c>
    </row>
    <row r="34" spans="1:7" x14ac:dyDescent="0.25">
      <c r="A34" s="27" t="s">
        <v>150</v>
      </c>
      <c r="B34" s="36">
        <v>431</v>
      </c>
      <c r="C34" s="37" t="s">
        <v>90</v>
      </c>
      <c r="D34" s="37" t="s">
        <v>90</v>
      </c>
      <c r="E34" s="36">
        <v>2.2999999999999998</v>
      </c>
      <c r="F34" s="36">
        <v>0.1</v>
      </c>
      <c r="G34" s="28" t="s">
        <v>121</v>
      </c>
    </row>
    <row r="35" spans="1:7" x14ac:dyDescent="0.25">
      <c r="A35" s="27" t="s">
        <v>151</v>
      </c>
      <c r="B35" s="36">
        <v>538</v>
      </c>
      <c r="C35" s="37" t="s">
        <v>90</v>
      </c>
      <c r="D35" s="37" t="s">
        <v>90</v>
      </c>
      <c r="E35" s="36" t="s">
        <v>152</v>
      </c>
      <c r="F35" s="36" t="s">
        <v>133</v>
      </c>
      <c r="G35" s="28" t="s">
        <v>128</v>
      </c>
    </row>
    <row r="36" spans="1:7" x14ac:dyDescent="0.25">
      <c r="A36" s="27" t="s">
        <v>160</v>
      </c>
      <c r="B36" s="36">
        <v>114</v>
      </c>
      <c r="C36" s="37" t="s">
        <v>90</v>
      </c>
      <c r="D36" s="37" t="s">
        <v>90</v>
      </c>
      <c r="E36" s="36">
        <v>4.4000000000000004</v>
      </c>
      <c r="F36" s="36">
        <v>0.05</v>
      </c>
      <c r="G36" s="28" t="s">
        <v>161</v>
      </c>
    </row>
    <row r="37" spans="1:7" x14ac:dyDescent="0.25">
      <c r="A37" s="27" t="s">
        <v>139</v>
      </c>
      <c r="B37" s="36">
        <v>583</v>
      </c>
      <c r="C37" s="37" t="s">
        <v>90</v>
      </c>
      <c r="D37" s="37" t="s">
        <v>90</v>
      </c>
      <c r="E37" s="36" t="s">
        <v>140</v>
      </c>
      <c r="F37" s="36" t="s">
        <v>133</v>
      </c>
      <c r="G37" s="28" t="s">
        <v>121</v>
      </c>
    </row>
    <row r="38" spans="1:7" x14ac:dyDescent="0.25">
      <c r="A38" s="32" t="s">
        <v>108</v>
      </c>
      <c r="B38" s="34">
        <v>121</v>
      </c>
      <c r="C38" s="35">
        <v>100</v>
      </c>
      <c r="D38" s="35">
        <v>1</v>
      </c>
      <c r="E38" s="34" t="s">
        <v>90</v>
      </c>
      <c r="F38" s="34" t="s">
        <v>90</v>
      </c>
      <c r="G38" s="32" t="s">
        <v>109</v>
      </c>
    </row>
    <row r="39" spans="1:7" x14ac:dyDescent="0.25">
      <c r="A39" s="27" t="s">
        <v>131</v>
      </c>
      <c r="B39" s="36">
        <v>628</v>
      </c>
      <c r="C39" s="37">
        <v>1.6</v>
      </c>
      <c r="D39" s="37">
        <v>0.1</v>
      </c>
      <c r="E39" s="36" t="s">
        <v>132</v>
      </c>
      <c r="F39" s="36">
        <v>0.05</v>
      </c>
      <c r="G39" s="28" t="s">
        <v>164</v>
      </c>
    </row>
    <row r="40" spans="1:7" x14ac:dyDescent="0.25">
      <c r="A40" s="27" t="s">
        <v>138</v>
      </c>
      <c r="B40" s="36">
        <v>1228</v>
      </c>
      <c r="C40" s="37" t="s">
        <v>90</v>
      </c>
      <c r="D40" s="37">
        <v>0.6</v>
      </c>
      <c r="E40" s="36" t="s">
        <v>135</v>
      </c>
      <c r="F40" s="36">
        <v>0.05</v>
      </c>
      <c r="G40" s="28" t="s">
        <v>167</v>
      </c>
    </row>
    <row r="41" spans="1:7" x14ac:dyDescent="0.25">
      <c r="A41" s="32" t="s">
        <v>113</v>
      </c>
      <c r="B41" s="34">
        <v>60</v>
      </c>
      <c r="C41" s="35">
        <v>500</v>
      </c>
      <c r="D41" s="35">
        <v>3</v>
      </c>
      <c r="E41" s="34" t="s">
        <v>90</v>
      </c>
      <c r="F41" s="34" t="s">
        <v>90</v>
      </c>
      <c r="G41" s="32" t="s">
        <v>114</v>
      </c>
    </row>
    <row r="42" spans="1:7" x14ac:dyDescent="0.25">
      <c r="A42" s="27" t="s">
        <v>136</v>
      </c>
      <c r="B42" s="36">
        <v>392</v>
      </c>
      <c r="C42" s="37">
        <v>2.6</v>
      </c>
      <c r="D42" s="37">
        <v>0.1</v>
      </c>
      <c r="E42" s="36" t="s">
        <v>90</v>
      </c>
      <c r="F42" s="36" t="s">
        <v>90</v>
      </c>
      <c r="G42" s="28" t="s">
        <v>137</v>
      </c>
    </row>
    <row r="43" spans="1:7" x14ac:dyDescent="0.25">
      <c r="A43" s="27"/>
      <c r="B43" s="28"/>
      <c r="C43" s="22"/>
      <c r="D43" s="22"/>
      <c r="E43" s="28"/>
      <c r="F43" s="28"/>
      <c r="G43" s="28"/>
    </row>
    <row r="44" spans="1:7" x14ac:dyDescent="0.25">
      <c r="A44" s="27"/>
      <c r="B44" s="28"/>
      <c r="C44" s="22"/>
      <c r="D44" s="22"/>
      <c r="E44" s="28"/>
      <c r="F44" s="28"/>
      <c r="G44" s="28"/>
    </row>
    <row r="45" spans="1:7" x14ac:dyDescent="0.25">
      <c r="A45" s="32" t="s">
        <v>91</v>
      </c>
      <c r="B45" s="28"/>
      <c r="C45" s="22"/>
      <c r="D45" s="22"/>
      <c r="E45" s="28"/>
      <c r="F45" s="28"/>
      <c r="G45" s="28"/>
    </row>
    <row r="46" spans="1:7" x14ac:dyDescent="0.25">
      <c r="A46" s="32" t="s">
        <v>92</v>
      </c>
      <c r="B46" s="28"/>
      <c r="C46" s="22"/>
      <c r="D46" s="22"/>
      <c r="E46" s="28"/>
      <c r="F46" s="28"/>
      <c r="G46" s="28"/>
    </row>
    <row r="47" spans="1:7" x14ac:dyDescent="0.25">
      <c r="A47" s="32" t="s">
        <v>93</v>
      </c>
      <c r="B47" s="28"/>
      <c r="C47" s="22"/>
      <c r="D47" s="22"/>
      <c r="E47" s="28"/>
      <c r="F47" s="28"/>
      <c r="G47" s="28"/>
    </row>
    <row r="48" spans="1:7" x14ac:dyDescent="0.25">
      <c r="A48" s="32" t="s">
        <v>94</v>
      </c>
      <c r="B48" s="28"/>
      <c r="C48" s="22"/>
      <c r="D48" s="22"/>
      <c r="E48" s="28"/>
      <c r="F48" s="28"/>
      <c r="G48" s="28"/>
    </row>
    <row r="49" spans="1:7" x14ac:dyDescent="0.25">
      <c r="A49" s="32" t="s">
        <v>95</v>
      </c>
      <c r="B49" s="28"/>
      <c r="C49" s="22"/>
      <c r="D49" s="22"/>
      <c r="E49" s="28"/>
      <c r="F49" s="28"/>
      <c r="G49" s="28"/>
    </row>
    <row r="50" spans="1:7" x14ac:dyDescent="0.25">
      <c r="A50" s="32" t="s">
        <v>96</v>
      </c>
      <c r="B50" s="28"/>
      <c r="C50" s="22"/>
      <c r="D50" s="22"/>
      <c r="E50" s="28"/>
      <c r="F50" s="28"/>
      <c r="G50" s="28"/>
    </row>
    <row r="51" spans="1:7" x14ac:dyDescent="0.25">
      <c r="A51" s="32" t="s">
        <v>97</v>
      </c>
      <c r="B51" s="28"/>
      <c r="C51" s="22"/>
      <c r="D51" s="22"/>
      <c r="E51" s="28"/>
      <c r="F51" s="28"/>
      <c r="G51" s="28"/>
    </row>
    <row r="52" spans="1:7" x14ac:dyDescent="0.25">
      <c r="A52" s="32" t="s">
        <v>98</v>
      </c>
      <c r="B52" s="28"/>
      <c r="C52" s="22"/>
      <c r="D52" s="22"/>
      <c r="E52" s="28"/>
      <c r="F52" s="28"/>
      <c r="G52" s="28"/>
    </row>
    <row r="53" spans="1:7" x14ac:dyDescent="0.25">
      <c r="A53" s="32" t="s">
        <v>99</v>
      </c>
      <c r="B53" s="28"/>
      <c r="C53" s="22"/>
      <c r="D53" s="22"/>
      <c r="E53" s="28"/>
      <c r="F53" s="28"/>
      <c r="G53" s="28"/>
    </row>
    <row r="54" spans="1:7" x14ac:dyDescent="0.25">
      <c r="A54" s="32" t="s">
        <v>100</v>
      </c>
      <c r="B54" s="28"/>
      <c r="C54" s="22"/>
      <c r="D54" s="22"/>
      <c r="E54" s="28"/>
      <c r="F54" s="28"/>
      <c r="G54" s="28"/>
    </row>
    <row r="55" spans="1:7" x14ac:dyDescent="0.25">
      <c r="A55" s="33" t="s">
        <v>104</v>
      </c>
      <c r="B55" s="28"/>
      <c r="C55" s="22"/>
      <c r="D55" s="22"/>
      <c r="E55" s="28"/>
      <c r="F55" s="28"/>
      <c r="G55" s="28"/>
    </row>
    <row r="56" spans="1:7" x14ac:dyDescent="0.25">
      <c r="A56" s="33" t="s">
        <v>103</v>
      </c>
      <c r="B56" s="28"/>
      <c r="C56" s="22"/>
      <c r="D56" s="22"/>
      <c r="E56" s="28"/>
      <c r="F56" s="28"/>
      <c r="G56" s="28"/>
    </row>
    <row r="57" spans="1:7" x14ac:dyDescent="0.25">
      <c r="A57" s="32" t="s">
        <v>101</v>
      </c>
      <c r="B57" s="28"/>
      <c r="C57" s="22"/>
      <c r="D57" s="22"/>
      <c r="E57" s="28"/>
      <c r="F57" s="28"/>
      <c r="G57" s="28"/>
    </row>
    <row r="58" spans="1:7" x14ac:dyDescent="0.25">
      <c r="A58" s="33" t="s">
        <v>106</v>
      </c>
      <c r="B58" s="28"/>
      <c r="C58" s="22"/>
      <c r="D58" s="22"/>
      <c r="E58" s="28"/>
      <c r="F58" s="28"/>
      <c r="G58" s="28"/>
    </row>
    <row r="59" spans="1:7" x14ac:dyDescent="0.25">
      <c r="A59" s="33" t="s">
        <v>105</v>
      </c>
      <c r="B59" s="28"/>
      <c r="C59" s="22"/>
      <c r="D59" s="22"/>
      <c r="E59" s="28"/>
      <c r="F59" s="28"/>
      <c r="G59" s="28"/>
    </row>
    <row r="60" spans="1:7" x14ac:dyDescent="0.25">
      <c r="A60" s="33" t="s">
        <v>102</v>
      </c>
      <c r="B60" s="28"/>
      <c r="C60" s="22"/>
      <c r="D60" s="22"/>
      <c r="E60" s="28"/>
      <c r="F60" s="28"/>
      <c r="G60" s="28"/>
    </row>
    <row r="61" spans="1:7" x14ac:dyDescent="0.25">
      <c r="A61" s="32" t="s">
        <v>107</v>
      </c>
      <c r="B61" s="28"/>
      <c r="C61" s="22"/>
      <c r="D61" s="22"/>
      <c r="E61" s="28"/>
      <c r="F61" s="28"/>
      <c r="G61" s="28"/>
    </row>
    <row r="62" spans="1:7" x14ac:dyDescent="0.25">
      <c r="A62" s="27"/>
      <c r="B62" s="28"/>
      <c r="C62" s="22"/>
      <c r="D62" s="22"/>
      <c r="E62" s="28"/>
      <c r="F62" s="28"/>
      <c r="G62" s="28"/>
    </row>
    <row r="63" spans="1:7" x14ac:dyDescent="0.25">
      <c r="A63" s="27"/>
      <c r="B63" s="28"/>
      <c r="C63" s="22"/>
      <c r="D63" s="22"/>
      <c r="E63" s="28"/>
      <c r="F63" s="28"/>
      <c r="G63" s="28"/>
    </row>
    <row r="64" spans="1:7" x14ac:dyDescent="0.25">
      <c r="A64" s="27"/>
      <c r="B64" s="28"/>
      <c r="C64" s="22"/>
      <c r="D64" s="22"/>
      <c r="E64" s="28"/>
      <c r="F64" s="28"/>
      <c r="G64" s="28"/>
    </row>
    <row r="65" spans="1:7" x14ac:dyDescent="0.25">
      <c r="A65" s="27"/>
      <c r="B65" s="28"/>
      <c r="C65" s="22"/>
      <c r="D65" s="22"/>
      <c r="E65" s="28"/>
      <c r="F65" s="28"/>
      <c r="G65" s="28"/>
    </row>
  </sheetData>
  <mergeCells count="1">
    <mergeCell ref="G5: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Sample Submission</vt:lpstr>
      <vt:lpstr>Concentrations</vt:lpstr>
      <vt:lpstr>Inclusion or Exclusion List</vt:lpstr>
      <vt:lpstr>Salt Tolerances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pvh</dc:creator>
  <cp:lastModifiedBy>Priska</cp:lastModifiedBy>
  <cp:lastPrinted>2012-01-26T00:39:45Z</cp:lastPrinted>
  <dcterms:created xsi:type="dcterms:W3CDTF">2012-01-25T18:45:55Z</dcterms:created>
  <dcterms:modified xsi:type="dcterms:W3CDTF">2014-04-02T19:51:32Z</dcterms:modified>
</cp:coreProperties>
</file>