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24915" windowHeight="11760"/>
  </bookViews>
  <sheets>
    <sheet name="20111201" sheetId="1" r:id="rId1"/>
  </sheets>
  <calcPr calcId="145621"/>
</workbook>
</file>

<file path=xl/calcChain.xml><?xml version="1.0" encoding="utf-8"?>
<calcChain xmlns="http://schemas.openxmlformats.org/spreadsheetml/2006/main">
  <c r="AH81" i="1" l="1"/>
  <c r="AC70" i="1"/>
  <c r="AP81" i="1"/>
  <c r="AO81" i="1"/>
  <c r="AN81" i="1"/>
  <c r="AM81" i="1"/>
  <c r="AL81" i="1"/>
  <c r="AK81" i="1"/>
  <c r="AG81" i="1"/>
  <c r="AF81" i="1"/>
  <c r="AE81" i="1"/>
  <c r="AD81" i="1"/>
  <c r="AC81" i="1"/>
  <c r="AP80" i="1"/>
  <c r="AO80" i="1"/>
  <c r="AN80" i="1"/>
  <c r="AM80" i="1"/>
  <c r="AL80" i="1"/>
  <c r="AK80" i="1"/>
  <c r="AH80" i="1"/>
  <c r="AG80" i="1"/>
  <c r="AF80" i="1"/>
  <c r="AE80" i="1"/>
  <c r="AD80" i="1"/>
  <c r="AC80" i="1"/>
  <c r="AP79" i="1"/>
  <c r="AO79" i="1"/>
  <c r="AN79" i="1"/>
  <c r="AM79" i="1"/>
  <c r="AL79" i="1"/>
  <c r="AK79" i="1"/>
  <c r="AH79" i="1"/>
  <c r="AG79" i="1"/>
  <c r="AF79" i="1"/>
  <c r="AE79" i="1"/>
  <c r="AD79" i="1"/>
  <c r="AC79" i="1"/>
  <c r="AP78" i="1"/>
  <c r="AO78" i="1"/>
  <c r="AN78" i="1"/>
  <c r="AM78" i="1"/>
  <c r="AL78" i="1"/>
  <c r="AK78" i="1"/>
  <c r="AH78" i="1"/>
  <c r="AG78" i="1"/>
  <c r="AF78" i="1"/>
  <c r="AE78" i="1"/>
  <c r="AD78" i="1"/>
  <c r="AC78" i="1"/>
  <c r="AP77" i="1"/>
  <c r="AO77" i="1"/>
  <c r="AN77" i="1"/>
  <c r="AM77" i="1"/>
  <c r="AL77" i="1"/>
  <c r="AK77" i="1"/>
  <c r="AH77" i="1"/>
  <c r="AG77" i="1"/>
  <c r="AF77" i="1"/>
  <c r="AE77" i="1"/>
  <c r="AD77" i="1"/>
  <c r="AC77" i="1"/>
  <c r="AP76" i="1"/>
  <c r="AO76" i="1"/>
  <c r="AN76" i="1"/>
  <c r="AM76" i="1"/>
  <c r="AL76" i="1"/>
  <c r="AK76" i="1"/>
  <c r="AH76" i="1"/>
  <c r="AG76" i="1"/>
  <c r="AF76" i="1"/>
  <c r="AE76" i="1"/>
  <c r="AD76" i="1"/>
  <c r="AC76" i="1"/>
  <c r="AP75" i="1"/>
  <c r="AO75" i="1"/>
  <c r="AN75" i="1"/>
  <c r="AM75" i="1"/>
  <c r="AL75" i="1"/>
  <c r="AK75" i="1"/>
  <c r="AH75" i="1"/>
  <c r="AG75" i="1"/>
  <c r="AF75" i="1"/>
  <c r="AE75" i="1"/>
  <c r="AD75" i="1"/>
  <c r="AC75" i="1"/>
  <c r="AP74" i="1"/>
  <c r="AO74" i="1"/>
  <c r="AN74" i="1"/>
  <c r="AM74" i="1"/>
  <c r="AL74" i="1"/>
  <c r="AK74" i="1"/>
  <c r="AH74" i="1"/>
  <c r="AG74" i="1"/>
  <c r="AF74" i="1"/>
  <c r="AE74" i="1"/>
  <c r="AD74" i="1"/>
  <c r="AC74" i="1"/>
  <c r="AP73" i="1"/>
  <c r="AO73" i="1"/>
  <c r="AN73" i="1"/>
  <c r="AM73" i="1"/>
  <c r="AL73" i="1"/>
  <c r="AK73" i="1"/>
  <c r="AH73" i="1"/>
  <c r="AG73" i="1"/>
  <c r="AF73" i="1"/>
  <c r="AE73" i="1"/>
  <c r="AD73" i="1"/>
  <c r="AC73" i="1"/>
  <c r="AP72" i="1"/>
  <c r="AO72" i="1"/>
  <c r="AN72" i="1"/>
  <c r="AM72" i="1"/>
  <c r="AL72" i="1"/>
  <c r="AK72" i="1"/>
  <c r="AH72" i="1"/>
  <c r="AG72" i="1"/>
  <c r="AF72" i="1"/>
  <c r="AE72" i="1"/>
  <c r="AD72" i="1"/>
  <c r="AC72" i="1"/>
  <c r="AP71" i="1"/>
  <c r="AO71" i="1"/>
  <c r="AN71" i="1"/>
  <c r="AM71" i="1"/>
  <c r="AL71" i="1"/>
  <c r="AK71" i="1"/>
  <c r="AH71" i="1"/>
  <c r="AG71" i="1"/>
  <c r="AF71" i="1"/>
  <c r="AE71" i="1"/>
  <c r="AD71" i="1"/>
  <c r="AC71" i="1"/>
  <c r="AP70" i="1"/>
  <c r="AO70" i="1"/>
  <c r="AN70" i="1"/>
  <c r="AM70" i="1"/>
  <c r="AL70" i="1"/>
  <c r="AK70" i="1"/>
  <c r="AH70" i="1"/>
  <c r="AG70" i="1"/>
  <c r="AF70" i="1"/>
  <c r="AE70" i="1"/>
  <c r="AD70" i="1"/>
  <c r="AP64" i="1"/>
  <c r="AO64" i="1"/>
  <c r="AN64" i="1"/>
  <c r="AM64" i="1"/>
  <c r="AL64" i="1"/>
  <c r="AK64" i="1"/>
  <c r="AH64" i="1"/>
  <c r="AG64" i="1"/>
  <c r="AF64" i="1"/>
  <c r="AE64" i="1"/>
  <c r="AD64" i="1"/>
  <c r="AC64" i="1"/>
  <c r="AP63" i="1"/>
  <c r="AO63" i="1"/>
  <c r="AN63" i="1"/>
  <c r="AM63" i="1"/>
  <c r="AL63" i="1"/>
  <c r="AK63" i="1"/>
  <c r="AH63" i="1"/>
  <c r="AG63" i="1"/>
  <c r="AF63" i="1"/>
  <c r="AE63" i="1"/>
  <c r="AD63" i="1"/>
  <c r="AC63" i="1"/>
  <c r="AP62" i="1"/>
  <c r="AO62" i="1"/>
  <c r="AN62" i="1"/>
  <c r="AM62" i="1"/>
  <c r="AL62" i="1"/>
  <c r="AK62" i="1"/>
  <c r="AH62" i="1"/>
  <c r="AG62" i="1"/>
  <c r="AF62" i="1"/>
  <c r="AE62" i="1"/>
  <c r="AD62" i="1"/>
  <c r="AC62" i="1"/>
  <c r="AP61" i="1"/>
  <c r="AO61" i="1"/>
  <c r="AN61" i="1"/>
  <c r="AM61" i="1"/>
  <c r="AL61" i="1"/>
  <c r="AK61" i="1"/>
  <c r="AH61" i="1"/>
  <c r="AG61" i="1"/>
  <c r="AF61" i="1"/>
  <c r="AE61" i="1"/>
  <c r="AD61" i="1"/>
  <c r="AC61" i="1"/>
  <c r="AP60" i="1"/>
  <c r="AO60" i="1"/>
  <c r="AN60" i="1"/>
  <c r="AM60" i="1"/>
  <c r="AL60" i="1"/>
  <c r="AK60" i="1"/>
  <c r="AH60" i="1"/>
  <c r="AG60" i="1"/>
  <c r="AF60" i="1"/>
  <c r="AE60" i="1"/>
  <c r="AD60" i="1"/>
  <c r="AC60" i="1"/>
  <c r="AP59" i="1"/>
  <c r="AO59" i="1"/>
  <c r="AN59" i="1"/>
  <c r="AM59" i="1"/>
  <c r="AL59" i="1"/>
  <c r="AK59" i="1"/>
  <c r="AH59" i="1"/>
  <c r="AG59" i="1"/>
  <c r="AF59" i="1"/>
  <c r="AE59" i="1"/>
  <c r="AD59" i="1"/>
  <c r="AC59" i="1"/>
  <c r="AP58" i="1"/>
  <c r="AO58" i="1"/>
  <c r="AN58" i="1"/>
  <c r="AM58" i="1"/>
  <c r="AL58" i="1"/>
  <c r="AK58" i="1"/>
  <c r="AH58" i="1"/>
  <c r="AG58" i="1"/>
  <c r="AF58" i="1"/>
  <c r="AE58" i="1"/>
  <c r="AD58" i="1"/>
  <c r="AC58" i="1"/>
  <c r="AP57" i="1"/>
  <c r="AO57" i="1"/>
  <c r="AN57" i="1"/>
  <c r="AM57" i="1"/>
  <c r="AL57" i="1"/>
  <c r="AK57" i="1"/>
  <c r="AH57" i="1"/>
  <c r="AG57" i="1"/>
  <c r="AF57" i="1"/>
  <c r="AE57" i="1"/>
  <c r="AD57" i="1"/>
  <c r="AC57" i="1"/>
  <c r="AP56" i="1"/>
  <c r="AO56" i="1"/>
  <c r="AN56" i="1"/>
  <c r="AM56" i="1"/>
  <c r="AL56" i="1"/>
  <c r="AK56" i="1"/>
  <c r="AH56" i="1"/>
  <c r="AG56" i="1"/>
  <c r="AF56" i="1"/>
  <c r="AE56" i="1"/>
  <c r="AD56" i="1"/>
  <c r="AC56" i="1"/>
  <c r="AP55" i="1"/>
  <c r="AO55" i="1"/>
  <c r="AN55" i="1"/>
  <c r="AM55" i="1"/>
  <c r="AL55" i="1"/>
  <c r="AK55" i="1"/>
  <c r="AH55" i="1"/>
  <c r="AG55" i="1"/>
  <c r="AF55" i="1"/>
  <c r="AE55" i="1"/>
  <c r="AD55" i="1"/>
  <c r="AC55" i="1"/>
  <c r="AP54" i="1"/>
  <c r="AO54" i="1"/>
  <c r="AN54" i="1"/>
  <c r="AM54" i="1"/>
  <c r="AL54" i="1"/>
  <c r="AK54" i="1"/>
  <c r="AH54" i="1"/>
  <c r="AG54" i="1"/>
  <c r="AF54" i="1"/>
  <c r="AE54" i="1"/>
  <c r="AD54" i="1"/>
  <c r="AC54" i="1"/>
  <c r="AP53" i="1"/>
  <c r="AO53" i="1"/>
  <c r="AN53" i="1"/>
  <c r="AM53" i="1"/>
  <c r="AL53" i="1"/>
  <c r="AK53" i="1"/>
  <c r="AH53" i="1"/>
  <c r="AG53" i="1"/>
  <c r="AF53" i="1"/>
  <c r="AE53" i="1"/>
  <c r="AD53" i="1"/>
  <c r="AC53" i="1"/>
  <c r="AP47" i="1"/>
  <c r="AK36" i="1"/>
  <c r="AO47" i="1"/>
  <c r="AN47" i="1"/>
  <c r="AM47" i="1"/>
  <c r="AL47" i="1"/>
  <c r="AK47" i="1"/>
  <c r="AP46" i="1"/>
  <c r="AO46" i="1"/>
  <c r="AN46" i="1"/>
  <c r="AM46" i="1"/>
  <c r="AL46" i="1"/>
  <c r="AK46" i="1"/>
  <c r="AP45" i="1"/>
  <c r="AO45" i="1"/>
  <c r="AN45" i="1"/>
  <c r="AM45" i="1"/>
  <c r="AL45" i="1"/>
  <c r="AK45" i="1"/>
  <c r="AP44" i="1"/>
  <c r="AO44" i="1"/>
  <c r="AN44" i="1"/>
  <c r="AM44" i="1"/>
  <c r="AL44" i="1"/>
  <c r="AK44" i="1"/>
  <c r="AP43" i="1"/>
  <c r="AO43" i="1"/>
  <c r="AN43" i="1"/>
  <c r="AM43" i="1"/>
  <c r="AL43" i="1"/>
  <c r="AK43" i="1"/>
  <c r="AP42" i="1"/>
  <c r="AO42" i="1"/>
  <c r="AN42" i="1"/>
  <c r="AM42" i="1"/>
  <c r="AL42" i="1"/>
  <c r="AK42" i="1"/>
  <c r="AP41" i="1"/>
  <c r="AO41" i="1"/>
  <c r="AN41" i="1"/>
  <c r="AM41" i="1"/>
  <c r="AL41" i="1"/>
  <c r="AK41" i="1"/>
  <c r="AP40" i="1"/>
  <c r="AO40" i="1"/>
  <c r="AN40" i="1"/>
  <c r="AM40" i="1"/>
  <c r="AL40" i="1"/>
  <c r="AK40" i="1"/>
  <c r="AP39" i="1"/>
  <c r="AO39" i="1"/>
  <c r="AN39" i="1"/>
  <c r="AM39" i="1"/>
  <c r="AL39" i="1"/>
  <c r="AK39" i="1"/>
  <c r="AP38" i="1"/>
  <c r="AO38" i="1"/>
  <c r="AN38" i="1"/>
  <c r="AM38" i="1"/>
  <c r="AL38" i="1"/>
  <c r="AK38" i="1"/>
  <c r="AP37" i="1"/>
  <c r="AO37" i="1"/>
  <c r="AN37" i="1"/>
  <c r="AM37" i="1"/>
  <c r="AL37" i="1"/>
  <c r="AK37" i="1"/>
  <c r="AP36" i="1"/>
  <c r="AO36" i="1"/>
  <c r="AN36" i="1"/>
  <c r="AM36" i="1"/>
  <c r="AL36" i="1"/>
  <c r="AH47" i="1"/>
  <c r="AG47" i="1"/>
  <c r="AF47" i="1"/>
  <c r="AE47" i="1"/>
  <c r="AD47" i="1"/>
  <c r="AC47" i="1"/>
  <c r="AH46" i="1"/>
  <c r="AG46" i="1"/>
  <c r="AF46" i="1"/>
  <c r="AE46" i="1"/>
  <c r="AD46" i="1"/>
  <c r="AC46" i="1"/>
  <c r="AH45" i="1"/>
  <c r="AG45" i="1"/>
  <c r="AF45" i="1"/>
  <c r="AE45" i="1"/>
  <c r="AD45" i="1"/>
  <c r="AC45" i="1"/>
  <c r="AH44" i="1"/>
  <c r="AG44" i="1"/>
  <c r="AF44" i="1"/>
  <c r="AE44" i="1"/>
  <c r="AD44" i="1"/>
  <c r="AC44" i="1"/>
  <c r="AH43" i="1"/>
  <c r="AG43" i="1"/>
  <c r="AF43" i="1"/>
  <c r="AE43" i="1"/>
  <c r="AD43" i="1"/>
  <c r="AC43" i="1"/>
  <c r="AH42" i="1"/>
  <c r="AG42" i="1"/>
  <c r="AF42" i="1"/>
  <c r="AE42" i="1"/>
  <c r="AD42" i="1"/>
  <c r="AC42" i="1"/>
  <c r="AH41" i="1"/>
  <c r="AG41" i="1"/>
  <c r="AF41" i="1"/>
  <c r="AE41" i="1"/>
  <c r="AD41" i="1"/>
  <c r="AC41" i="1"/>
  <c r="AH40" i="1"/>
  <c r="AG40" i="1"/>
  <c r="AF40" i="1"/>
  <c r="AE40" i="1"/>
  <c r="AD40" i="1"/>
  <c r="AC40" i="1"/>
  <c r="AH39" i="1"/>
  <c r="AG39" i="1"/>
  <c r="AF39" i="1"/>
  <c r="AE39" i="1"/>
  <c r="AD39" i="1"/>
  <c r="AC39" i="1"/>
  <c r="AH38" i="1"/>
  <c r="AG38" i="1"/>
  <c r="AF38" i="1"/>
  <c r="AE38" i="1"/>
  <c r="AD38" i="1"/>
  <c r="AC38" i="1"/>
  <c r="AH37" i="1"/>
  <c r="AG37" i="1"/>
  <c r="AF37" i="1"/>
  <c r="AE37" i="1"/>
  <c r="AD37" i="1"/>
  <c r="AC37" i="1"/>
  <c r="AH36" i="1"/>
  <c r="AG36" i="1"/>
  <c r="AF36" i="1"/>
  <c r="AE36" i="1"/>
  <c r="AD36" i="1"/>
  <c r="AC36" i="1"/>
  <c r="AK19" i="1"/>
  <c r="AK20" i="1"/>
  <c r="AL20" i="1"/>
  <c r="AM20" i="1"/>
  <c r="AN20" i="1"/>
  <c r="AO20" i="1"/>
  <c r="AP20" i="1"/>
  <c r="AK21" i="1"/>
  <c r="AL21" i="1"/>
  <c r="AM21" i="1"/>
  <c r="AN21" i="1"/>
  <c r="AO21" i="1"/>
  <c r="AP21" i="1"/>
  <c r="AK22" i="1"/>
  <c r="AL22" i="1"/>
  <c r="AM22" i="1"/>
  <c r="AN22" i="1"/>
  <c r="AO22" i="1"/>
  <c r="AP22" i="1"/>
  <c r="AK23" i="1"/>
  <c r="AL23" i="1"/>
  <c r="AM23" i="1"/>
  <c r="AN23" i="1"/>
  <c r="AO23" i="1"/>
  <c r="AP23" i="1"/>
  <c r="AK24" i="1"/>
  <c r="AL24" i="1"/>
  <c r="AM24" i="1"/>
  <c r="AN24" i="1"/>
  <c r="AO24" i="1"/>
  <c r="AP24" i="1"/>
  <c r="AK25" i="1"/>
  <c r="AL25" i="1"/>
  <c r="AM25" i="1"/>
  <c r="AN25" i="1"/>
  <c r="AO25" i="1"/>
  <c r="AP25" i="1"/>
  <c r="AK26" i="1"/>
  <c r="AL26" i="1"/>
  <c r="AM26" i="1"/>
  <c r="AN26" i="1"/>
  <c r="AO26" i="1"/>
  <c r="AP26" i="1"/>
  <c r="AK27" i="1"/>
  <c r="AL27" i="1"/>
  <c r="AM27" i="1"/>
  <c r="AN27" i="1"/>
  <c r="AO27" i="1"/>
  <c r="AP27" i="1"/>
  <c r="AK28" i="1"/>
  <c r="AL28" i="1"/>
  <c r="AM28" i="1"/>
  <c r="AN28" i="1"/>
  <c r="AO28" i="1"/>
  <c r="AP28" i="1"/>
  <c r="AK29" i="1"/>
  <c r="AL29" i="1"/>
  <c r="AM29" i="1"/>
  <c r="AN29" i="1"/>
  <c r="AO29" i="1"/>
  <c r="AP29" i="1"/>
  <c r="AK30" i="1"/>
  <c r="AL30" i="1"/>
  <c r="AM30" i="1"/>
  <c r="AN30" i="1"/>
  <c r="AO30" i="1"/>
  <c r="AP30" i="1"/>
  <c r="AL19" i="1"/>
  <c r="AM19" i="1"/>
  <c r="AN19" i="1"/>
  <c r="AO19" i="1"/>
  <c r="AP19"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C29" i="1"/>
  <c r="AD29" i="1"/>
  <c r="AE29" i="1"/>
  <c r="AF29" i="1"/>
  <c r="AG29" i="1"/>
  <c r="AH29" i="1"/>
  <c r="AC30" i="1"/>
  <c r="AD30" i="1"/>
  <c r="AE30" i="1"/>
  <c r="AF30" i="1"/>
  <c r="AG30" i="1"/>
  <c r="AH30" i="1"/>
  <c r="AE19" i="1"/>
  <c r="AF19" i="1"/>
  <c r="AG19" i="1"/>
  <c r="AH19" i="1"/>
  <c r="AE20" i="1"/>
  <c r="AF20" i="1"/>
  <c r="AG20" i="1"/>
  <c r="AH20" i="1"/>
  <c r="AD19" i="1"/>
  <c r="AD20" i="1"/>
  <c r="AC20" i="1"/>
  <c r="AC19" i="1"/>
  <c r="D79" i="1" l="1"/>
  <c r="H79" i="1" s="1"/>
  <c r="J78" i="1"/>
  <c r="I78" i="1"/>
  <c r="H78" i="1"/>
  <c r="G78" i="1"/>
  <c r="F78" i="1"/>
  <c r="E78" i="1"/>
  <c r="D78" i="1"/>
  <c r="D62" i="1"/>
  <c r="I62" i="1" s="1"/>
  <c r="J61" i="1"/>
  <c r="I61" i="1"/>
  <c r="H61" i="1"/>
  <c r="G61" i="1"/>
  <c r="F61" i="1"/>
  <c r="E61" i="1"/>
  <c r="D61" i="1"/>
  <c r="J45" i="1"/>
  <c r="D45" i="1"/>
  <c r="H45" i="1" s="1"/>
  <c r="J44" i="1"/>
  <c r="I44" i="1"/>
  <c r="H44" i="1"/>
  <c r="G44" i="1"/>
  <c r="F44" i="1"/>
  <c r="E44" i="1"/>
  <c r="D44" i="1"/>
  <c r="D28" i="1"/>
  <c r="I28" i="1" s="1"/>
  <c r="I29" i="1" s="1"/>
  <c r="J27" i="1"/>
  <c r="I27" i="1"/>
  <c r="H27" i="1"/>
  <c r="G27" i="1"/>
  <c r="F27" i="1"/>
  <c r="E27" i="1"/>
  <c r="D27" i="1"/>
  <c r="E13" i="1"/>
  <c r="E12" i="1"/>
  <c r="E11" i="1"/>
  <c r="B11" i="1"/>
  <c r="I45" i="1" l="1"/>
  <c r="F62" i="1"/>
  <c r="J62" i="1"/>
  <c r="J63" i="1" s="1"/>
  <c r="G62" i="1"/>
  <c r="G63" i="1" s="1"/>
  <c r="H62" i="1"/>
  <c r="H63" i="1" s="1"/>
  <c r="E62" i="1"/>
  <c r="E63" i="1" s="1"/>
  <c r="I79" i="1"/>
  <c r="I80" i="1" s="1"/>
  <c r="F79" i="1"/>
  <c r="F80" i="1" s="1"/>
  <c r="J79" i="1"/>
  <c r="J80" i="1" s="1"/>
  <c r="I63" i="1"/>
  <c r="I46" i="1"/>
  <c r="H80" i="1"/>
  <c r="H46" i="1"/>
  <c r="F63" i="1"/>
  <c r="J46" i="1"/>
  <c r="H28" i="1"/>
  <c r="H29" i="1" s="1"/>
  <c r="J28" i="1"/>
  <c r="J29" i="1" s="1"/>
  <c r="E28" i="1"/>
  <c r="E29" i="1" s="1"/>
  <c r="F28" i="1"/>
  <c r="F29" i="1" s="1"/>
  <c r="G28" i="1"/>
  <c r="G29" i="1" s="1"/>
  <c r="E45" i="1"/>
  <c r="E46" i="1" s="1"/>
  <c r="E79" i="1"/>
  <c r="E80" i="1" s="1"/>
  <c r="F45" i="1"/>
  <c r="F46" i="1" s="1"/>
  <c r="G45" i="1"/>
  <c r="G46" i="1" s="1"/>
  <c r="G79" i="1"/>
  <c r="G80" i="1" s="1"/>
</calcChain>
</file>

<file path=xl/sharedStrings.xml><?xml version="1.0" encoding="utf-8"?>
<sst xmlns="http://schemas.openxmlformats.org/spreadsheetml/2006/main" count="325" uniqueCount="40">
  <si>
    <t xml:space="preserve">Click on the link below to find the rates </t>
  </si>
  <si>
    <t>Fee-For-Service:</t>
  </si>
  <si>
    <t>UW Internal Rates Without Labor</t>
  </si>
  <si>
    <t>continued</t>
  </si>
  <si>
    <t>actual</t>
  </si>
  <si>
    <t>Rates per bloc$K$</t>
  </si>
  <si>
    <t>FT</t>
  </si>
  <si>
    <t>OT1/OT2</t>
  </si>
  <si>
    <t>LTQ</t>
  </si>
  <si>
    <t>ETD</t>
  </si>
  <si>
    <t>TSQA</t>
  </si>
  <si>
    <t>TSQV</t>
  </si>
  <si>
    <t>Rate</t>
  </si>
  <si>
    <t>Description</t>
  </si>
  <si>
    <t>hrs/bloc$K$</t>
  </si>
  <si>
    <t>hrs</t>
  </si>
  <si>
    <t>total</t>
  </si>
  <si>
    <t>HR</t>
  </si>
  <si>
    <t>Hourly Rate</t>
  </si>
  <si>
    <t>HD</t>
  </si>
  <si>
    <t>Half Day block (9am-1pm or 1pm-5pm) 4hrs</t>
  </si>
  <si>
    <t>WD</t>
  </si>
  <si>
    <t>Whole Day block (9am-5pm) 8 hrs</t>
  </si>
  <si>
    <t>WD &amp; ON</t>
  </si>
  <si>
    <t>24hr block (9am-9am)</t>
  </si>
  <si>
    <t>Enter the number of hours here:</t>
  </si>
  <si>
    <t>number of 24hr blocks:</t>
  </si>
  <si>
    <t>plus n hours:</t>
  </si>
  <si>
    <t>total cost:</t>
  </si>
  <si>
    <t>UW Internal Rates fee-for-service With Labor</t>
  </si>
  <si>
    <t>Rates per block</t>
  </si>
  <si>
    <t>hrs/block</t>
  </si>
  <si>
    <t>External Billing Rates - Non Profit With Labor</t>
  </si>
  <si>
    <t>External Billing Rates - Commercial With Labor</t>
  </si>
  <si>
    <t>Rates effective 12/1/2011 subject to change without notice</t>
  </si>
  <si>
    <t>UW (internal)</t>
  </si>
  <si>
    <t>UW Internal Rates Without Labor: hourly rates</t>
  </si>
  <si>
    <t>Hourly rate continued</t>
  </si>
  <si>
    <t>Hourly Rates</t>
  </si>
  <si>
    <t>Complete Rate-Table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</si>
</sst>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43" formatCode="_(* #,##0.00_);_(* \(#,##0.00\);_(* &quot;-&quot;??_);_(@_)"/>
  </numFmts>
  <fonts count="19" x14ac:knownFonts="1">
    <font>
      <sz val="11"/>
      <name val="Times New Roman"/>
      <family val="1"/>
    </font>
    <font>
      <sz val="11"/>
      <name val="Times New Roman"/>
      <family val="1"/>
    </font>
    <font>
      <b/>
      <i/>
      <sz val="11"/>
      <color theme="5" tint="-0.249977111117893"/>
      <name val="Arial Narrow"/>
      <family val="2"/>
    </font>
    <font>
      <sz val="11"/>
      <color theme="0" tint="-0.34998626667073579"/>
      <name val="Times New Roman"/>
      <family val="1"/>
    </font>
    <font>
      <sz val="10"/>
      <color theme="0" tint="-0.34998626667073579"/>
      <name val="Arial Narrow"/>
      <family val="2"/>
    </font>
    <font>
      <b/>
      <i/>
      <u/>
      <sz val="12"/>
      <color rgb="FF002060"/>
      <name val="Arial Narrow"/>
      <family val="2"/>
    </font>
    <font>
      <sz val="11"/>
      <name val="Arial Narrow"/>
      <family val="2"/>
    </font>
    <font>
      <u/>
      <sz val="11"/>
      <color theme="10"/>
      <name val="Times New Roman"/>
      <family val="1"/>
    </font>
    <font>
      <u/>
      <sz val="11"/>
      <color theme="10"/>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sz val="10"/>
      <color theme="1"/>
      <name val="Arial Narrow"/>
      <family val="2"/>
    </font>
    <font>
      <b/>
      <sz val="12"/>
      <color rgb="FF0070C0"/>
      <name val="Arial Narrow"/>
      <family val="2"/>
    </font>
    <font>
      <sz val="10"/>
      <color theme="0"/>
      <name val="Arial Narrow"/>
      <family val="2"/>
    </font>
    <font>
      <u/>
      <sz val="11"/>
      <color indexed="12"/>
      <name val="Times New Roman"/>
      <family val="1"/>
    </font>
    <font>
      <b/>
      <i/>
      <sz val="14"/>
      <color theme="5" tint="-0.249977111117893"/>
      <name val="Arial Narrow"/>
      <family val="2"/>
    </font>
    <font>
      <b/>
      <i/>
      <sz val="11"/>
      <color theme="7" tint="0.59999389629810485"/>
      <name val="Arial Narrow"/>
      <family val="2"/>
    </font>
  </fonts>
  <fills count="10">
    <fill>
      <patternFill patternType="none"/>
    </fill>
    <fill>
      <patternFill patternType="gray125"/>
    </fill>
    <fill>
      <patternFill patternType="solid">
        <fgColor theme="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s>
  <borders count="17">
    <border>
      <left/>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right/>
      <top/>
      <bottom style="double">
        <color indexed="64"/>
      </bottom>
      <diagonal/>
    </border>
  </borders>
  <cellStyleXfs count="9">
    <xf numFmtId="0" fontId="0" fillId="0" borderId="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alignment vertical="top"/>
      <protection locked="0"/>
    </xf>
    <xf numFmtId="0" fontId="13"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0" fontId="2" fillId="2" borderId="0" xfId="0" applyFont="1" applyFill="1"/>
    <xf numFmtId="0" fontId="2" fillId="2" borderId="0" xfId="0" applyFont="1" applyFill="1" applyBorder="1"/>
    <xf numFmtId="0" fontId="0" fillId="2" borderId="0" xfId="0" applyFill="1"/>
    <xf numFmtId="0" fontId="3" fillId="2" borderId="0" xfId="0" applyFont="1" applyFill="1" applyBorder="1"/>
    <xf numFmtId="0" fontId="4" fillId="2" borderId="0" xfId="0" applyFont="1" applyFill="1" applyBorder="1" applyAlignment="1">
      <alignment horizontal="center"/>
    </xf>
    <xf numFmtId="0" fontId="4" fillId="2" borderId="0" xfId="0" applyFont="1" applyFill="1" applyBorder="1"/>
    <xf numFmtId="0" fontId="3" fillId="2" borderId="0" xfId="0" applyFont="1" applyFill="1"/>
    <xf numFmtId="0" fontId="4" fillId="2" borderId="0" xfId="0" quotePrefix="1" applyFont="1" applyFill="1" applyBorder="1"/>
    <xf numFmtId="0" fontId="5" fillId="2" borderId="0" xfId="0" applyFont="1" applyFill="1"/>
    <xf numFmtId="0" fontId="6" fillId="2" borderId="0" xfId="0" applyFont="1" applyFill="1"/>
    <xf numFmtId="0" fontId="8" fillId="2" borderId="0" xfId="1" applyFont="1" applyFill="1" applyAlignment="1" applyProtection="1"/>
    <xf numFmtId="0" fontId="6" fillId="2" borderId="0" xfId="0" applyFont="1" applyFill="1" applyAlignment="1">
      <alignment horizontal="right"/>
    </xf>
    <xf numFmtId="0" fontId="9" fillId="3" borderId="1" xfId="0" applyFont="1" applyFill="1" applyBorder="1"/>
    <xf numFmtId="0" fontId="0" fillId="3" borderId="2" xfId="0" applyFill="1" applyBorder="1"/>
    <xf numFmtId="0" fontId="0" fillId="3" borderId="3" xfId="0" applyFill="1" applyBorder="1"/>
    <xf numFmtId="0" fontId="10" fillId="4" borderId="0" xfId="0" applyFont="1" applyFill="1" applyBorder="1"/>
    <xf numFmtId="0" fontId="4" fillId="4" borderId="0" xfId="0" applyFont="1" applyFill="1" applyBorder="1"/>
    <xf numFmtId="0" fontId="0" fillId="3" borderId="0" xfId="0" applyFill="1"/>
    <xf numFmtId="0" fontId="11" fillId="3" borderId="0" xfId="0" applyFont="1" applyFill="1" applyBorder="1"/>
    <xf numFmtId="0" fontId="11" fillId="3" borderId="0" xfId="0" applyFont="1" applyFill="1" applyBorder="1" applyAlignment="1">
      <alignment horizontal="center"/>
    </xf>
    <xf numFmtId="0" fontId="11" fillId="3" borderId="4" xfId="0" applyFont="1" applyFill="1" applyBorder="1"/>
    <xf numFmtId="0" fontId="4" fillId="4" borderId="0" xfId="0" applyFont="1" applyFill="1" applyBorder="1" applyAlignment="1">
      <alignment horizontal="center"/>
    </xf>
    <xf numFmtId="0" fontId="11" fillId="3" borderId="5" xfId="0" applyFont="1" applyFill="1" applyBorder="1"/>
    <xf numFmtId="0" fontId="11" fillId="3" borderId="6" xfId="0" applyFont="1" applyFill="1" applyBorder="1"/>
    <xf numFmtId="0" fontId="11" fillId="3" borderId="6" xfId="0" applyFont="1" applyFill="1" applyBorder="1" applyAlignment="1">
      <alignment horizontal="center"/>
    </xf>
    <xf numFmtId="0" fontId="11" fillId="3" borderId="7" xfId="0" applyFont="1" applyFill="1" applyBorder="1" applyAlignment="1">
      <alignment horizontal="center"/>
    </xf>
    <xf numFmtId="0" fontId="11" fillId="2" borderId="5" xfId="0" applyFont="1" applyFill="1" applyBorder="1"/>
    <xf numFmtId="0" fontId="11" fillId="2" borderId="6" xfId="0" applyFont="1" applyFill="1" applyBorder="1"/>
    <xf numFmtId="0" fontId="11" fillId="2" borderId="6" xfId="0" applyFont="1" applyFill="1" applyBorder="1" applyAlignment="1">
      <alignment horizontal="center"/>
    </xf>
    <xf numFmtId="0" fontId="11" fillId="2" borderId="7" xfId="0" applyFont="1" applyFill="1" applyBorder="1" applyAlignment="1">
      <alignment horizontal="center"/>
    </xf>
    <xf numFmtId="0" fontId="4" fillId="0" borderId="0" xfId="0" applyFont="1" applyFill="1" applyBorder="1" applyAlignment="1">
      <alignment horizontal="center"/>
    </xf>
    <xf numFmtId="42" fontId="4" fillId="0" borderId="0" xfId="0" applyNumberFormat="1" applyFont="1" applyFill="1" applyBorder="1"/>
    <xf numFmtId="0" fontId="12" fillId="0" borderId="8" xfId="0" applyFont="1" applyBorder="1" applyAlignment="1">
      <alignment horizontal="center"/>
    </xf>
    <xf numFmtId="0" fontId="12" fillId="5" borderId="8" xfId="0" applyFont="1" applyFill="1" applyBorder="1"/>
    <xf numFmtId="0" fontId="13" fillId="0" borderId="8" xfId="0" applyFont="1" applyBorder="1" applyAlignment="1">
      <alignment horizontal="center"/>
    </xf>
    <xf numFmtId="42" fontId="12" fillId="0" borderId="8" xfId="0" applyNumberFormat="1" applyFont="1" applyBorder="1" applyAlignment="1">
      <alignment horizontal="center"/>
    </xf>
    <xf numFmtId="42" fontId="4" fillId="4" borderId="0" xfId="0" applyNumberFormat="1" applyFont="1" applyFill="1" applyBorder="1"/>
    <xf numFmtId="0" fontId="12" fillId="0" borderId="9" xfId="0" applyFont="1" applyBorder="1" applyAlignment="1">
      <alignment horizontal="center"/>
    </xf>
    <xf numFmtId="0" fontId="12" fillId="5" borderId="9" xfId="0" applyFont="1" applyFill="1" applyBorder="1"/>
    <xf numFmtId="42" fontId="12" fillId="0" borderId="10" xfId="0" applyNumberFormat="1" applyFont="1" applyBorder="1" applyAlignment="1">
      <alignment horizontal="center"/>
    </xf>
    <xf numFmtId="42" fontId="12" fillId="2" borderId="0" xfId="0" applyNumberFormat="1" applyFont="1" applyFill="1" applyBorder="1" applyAlignment="1">
      <alignment horizontal="center"/>
    </xf>
    <xf numFmtId="0" fontId="12" fillId="2" borderId="0" xfId="0" applyFont="1" applyFill="1" applyBorder="1" applyAlignment="1">
      <alignment horizontal="center"/>
    </xf>
    <xf numFmtId="0" fontId="12" fillId="2" borderId="0" xfId="0" applyFont="1" applyFill="1" applyBorder="1"/>
    <xf numFmtId="0" fontId="14" fillId="2" borderId="0" xfId="0" applyFont="1" applyFill="1" applyBorder="1" applyAlignment="1">
      <alignment horizontal="left"/>
    </xf>
    <xf numFmtId="37" fontId="14" fillId="6" borderId="0" xfId="0" applyNumberFormat="1" applyFont="1" applyFill="1" applyBorder="1" applyAlignment="1">
      <alignment horizontal="center"/>
    </xf>
    <xf numFmtId="0" fontId="12" fillId="2" borderId="8" xfId="0" applyFont="1" applyFill="1" applyBorder="1"/>
    <xf numFmtId="37" fontId="12" fillId="2" borderId="8" xfId="0" applyNumberFormat="1" applyFont="1" applyFill="1" applyBorder="1" applyAlignment="1">
      <alignment horizontal="center"/>
    </xf>
    <xf numFmtId="42" fontId="12" fillId="2" borderId="8" xfId="0" applyNumberFormat="1" applyFont="1" applyFill="1" applyBorder="1" applyAlignment="1">
      <alignment horizontal="center"/>
    </xf>
    <xf numFmtId="0" fontId="12" fillId="2" borderId="11" xfId="0" applyFont="1" applyFill="1" applyBorder="1"/>
    <xf numFmtId="37" fontId="12" fillId="2" borderId="11" xfId="0" applyNumberFormat="1" applyFont="1" applyFill="1" applyBorder="1" applyAlignment="1">
      <alignment horizontal="center"/>
    </xf>
    <xf numFmtId="42" fontId="12" fillId="2" borderId="11" xfId="0" applyNumberFormat="1" applyFont="1" applyFill="1" applyBorder="1" applyAlignment="1">
      <alignment horizontal="center"/>
    </xf>
    <xf numFmtId="0" fontId="12" fillId="2" borderId="9" xfId="0" applyFont="1" applyFill="1" applyBorder="1"/>
    <xf numFmtId="0" fontId="12" fillId="2" borderId="9" xfId="0" applyFont="1" applyFill="1" applyBorder="1" applyAlignment="1">
      <alignment horizontal="center"/>
    </xf>
    <xf numFmtId="42" fontId="12" fillId="2" borderId="9" xfId="0" applyNumberFormat="1" applyFont="1" applyFill="1" applyBorder="1" applyAlignment="1">
      <alignment horizontal="center"/>
    </xf>
    <xf numFmtId="0" fontId="12" fillId="2" borderId="0" xfId="0" applyFont="1" applyFill="1"/>
    <xf numFmtId="4" fontId="12" fillId="2" borderId="0" xfId="0" applyNumberFormat="1" applyFont="1" applyFill="1" applyAlignment="1">
      <alignment horizontal="center"/>
    </xf>
    <xf numFmtId="44" fontId="3" fillId="2" borderId="0" xfId="0" applyNumberFormat="1" applyFont="1" applyFill="1" applyBorder="1"/>
    <xf numFmtId="0" fontId="12" fillId="3" borderId="2" xfId="0" applyFont="1" applyFill="1" applyBorder="1"/>
    <xf numFmtId="42" fontId="12" fillId="3" borderId="2" xfId="0" applyNumberFormat="1" applyFont="1" applyFill="1" applyBorder="1"/>
    <xf numFmtId="4" fontId="12" fillId="3" borderId="2" xfId="0" applyNumberFormat="1" applyFont="1" applyFill="1" applyBorder="1" applyAlignment="1">
      <alignment horizontal="center"/>
    </xf>
    <xf numFmtId="4" fontId="12" fillId="3" borderId="3" xfId="0" applyNumberFormat="1" applyFont="1" applyFill="1" applyBorder="1" applyAlignment="1">
      <alignment horizontal="center"/>
    </xf>
    <xf numFmtId="0" fontId="15" fillId="3" borderId="0" xfId="0" applyFont="1" applyFill="1" applyBorder="1"/>
    <xf numFmtId="4" fontId="15" fillId="3" borderId="0" xfId="0" applyNumberFormat="1" applyFont="1" applyFill="1" applyBorder="1" applyAlignment="1">
      <alignment horizontal="center"/>
    </xf>
    <xf numFmtId="4" fontId="15" fillId="3" borderId="4" xfId="0" applyNumberFormat="1" applyFont="1" applyFill="1" applyBorder="1" applyAlignment="1">
      <alignment horizontal="center"/>
    </xf>
    <xf numFmtId="0" fontId="12" fillId="2" borderId="12" xfId="0" applyFont="1" applyFill="1" applyBorder="1"/>
    <xf numFmtId="0" fontId="12" fillId="2" borderId="13" xfId="0" applyFont="1" applyFill="1" applyBorder="1"/>
    <xf numFmtId="0" fontId="12" fillId="2" borderId="14" xfId="0" applyFont="1" applyFill="1" applyBorder="1"/>
    <xf numFmtId="44" fontId="12" fillId="2" borderId="0" xfId="0" applyNumberFormat="1" applyFont="1" applyFill="1" applyBorder="1" applyAlignment="1">
      <alignment horizontal="center"/>
    </xf>
    <xf numFmtId="0" fontId="9" fillId="7" borderId="1" xfId="0" applyFont="1" applyFill="1" applyBorder="1"/>
    <xf numFmtId="0" fontId="12" fillId="7" borderId="2" xfId="0" applyFont="1" applyFill="1" applyBorder="1"/>
    <xf numFmtId="4" fontId="12" fillId="7" borderId="2" xfId="0" applyNumberFormat="1" applyFont="1" applyFill="1" applyBorder="1" applyAlignment="1">
      <alignment horizontal="center"/>
    </xf>
    <xf numFmtId="4" fontId="12" fillId="7" borderId="3" xfId="0" applyNumberFormat="1" applyFont="1" applyFill="1" applyBorder="1" applyAlignment="1">
      <alignment horizontal="center"/>
    </xf>
    <xf numFmtId="0" fontId="10" fillId="8" borderId="0" xfId="0" applyFont="1" applyFill="1" applyBorder="1"/>
    <xf numFmtId="0" fontId="4" fillId="8" borderId="0" xfId="0" applyFont="1" applyFill="1" applyBorder="1"/>
    <xf numFmtId="0" fontId="0" fillId="7" borderId="0" xfId="0" applyFill="1"/>
    <xf numFmtId="0" fontId="15" fillId="7" borderId="0" xfId="0" applyFont="1" applyFill="1" applyBorder="1"/>
    <xf numFmtId="0" fontId="11" fillId="7" borderId="0" xfId="0" applyFont="1" applyFill="1" applyBorder="1" applyAlignment="1">
      <alignment horizontal="center"/>
    </xf>
    <xf numFmtId="0" fontId="11" fillId="7" borderId="0" xfId="0" applyFont="1" applyFill="1" applyBorder="1"/>
    <xf numFmtId="4" fontId="15" fillId="7" borderId="0" xfId="0" applyNumberFormat="1" applyFont="1" applyFill="1" applyBorder="1" applyAlignment="1">
      <alignment horizontal="center"/>
    </xf>
    <xf numFmtId="4" fontId="15" fillId="7" borderId="4" xfId="0" applyNumberFormat="1" applyFont="1" applyFill="1" applyBorder="1" applyAlignment="1">
      <alignment horizontal="center"/>
    </xf>
    <xf numFmtId="0" fontId="4" fillId="8" borderId="0" xfId="0" applyFont="1" applyFill="1" applyBorder="1" applyAlignment="1">
      <alignment horizontal="center"/>
    </xf>
    <xf numFmtId="0" fontId="11" fillId="7" borderId="5" xfId="0" applyFont="1" applyFill="1" applyBorder="1"/>
    <xf numFmtId="0" fontId="11" fillId="7" borderId="6" xfId="0" applyFont="1" applyFill="1" applyBorder="1"/>
    <xf numFmtId="0" fontId="11" fillId="7" borderId="6" xfId="0" applyFont="1" applyFill="1" applyBorder="1" applyAlignment="1">
      <alignment horizontal="center"/>
    </xf>
    <xf numFmtId="0" fontId="11" fillId="7" borderId="7" xfId="0" applyFont="1" applyFill="1" applyBorder="1" applyAlignment="1">
      <alignment horizontal="center"/>
    </xf>
    <xf numFmtId="4" fontId="12" fillId="2" borderId="13" xfId="0" applyNumberFormat="1" applyFont="1" applyFill="1" applyBorder="1" applyAlignment="1">
      <alignment horizontal="center"/>
    </xf>
    <xf numFmtId="4" fontId="12" fillId="2" borderId="14" xfId="0" applyNumberFormat="1" applyFont="1" applyFill="1" applyBorder="1" applyAlignment="1">
      <alignment horizontal="center"/>
    </xf>
    <xf numFmtId="0" fontId="12" fillId="9" borderId="8" xfId="0" applyFont="1" applyFill="1" applyBorder="1"/>
    <xf numFmtId="44" fontId="12" fillId="0" borderId="8" xfId="0" applyNumberFormat="1" applyFont="1" applyBorder="1" applyAlignment="1">
      <alignment horizontal="center"/>
    </xf>
    <xf numFmtId="42" fontId="4" fillId="8" borderId="0" xfId="0" applyNumberFormat="1" applyFont="1" applyFill="1" applyBorder="1"/>
    <xf numFmtId="0" fontId="12" fillId="0" borderId="15" xfId="0" applyFont="1" applyBorder="1" applyAlignment="1">
      <alignment horizontal="center"/>
    </xf>
    <xf numFmtId="0" fontId="12" fillId="9" borderId="9" xfId="0" applyFont="1" applyFill="1" applyBorder="1"/>
    <xf numFmtId="0" fontId="12" fillId="0" borderId="16" xfId="0" applyFont="1" applyBorder="1" applyAlignment="1">
      <alignment horizontal="center"/>
    </xf>
    <xf numFmtId="4" fontId="12" fillId="2" borderId="0" xfId="0" applyNumberFormat="1" applyFont="1" applyFill="1" applyBorder="1" applyAlignment="1">
      <alignment horizontal="center"/>
    </xf>
    <xf numFmtId="0" fontId="11" fillId="7" borderId="2" xfId="0" applyFont="1" applyFill="1" applyBorder="1" applyAlignment="1">
      <alignment horizontal="right"/>
    </xf>
    <xf numFmtId="0" fontId="11" fillId="7" borderId="2" xfId="0" applyFont="1" applyFill="1" applyBorder="1" applyAlignment="1">
      <alignment horizontal="center"/>
    </xf>
    <xf numFmtId="0" fontId="12" fillId="8" borderId="8" xfId="0" applyFont="1" applyFill="1" applyBorder="1"/>
    <xf numFmtId="0" fontId="12" fillId="8" borderId="9" xfId="0" applyFont="1" applyFill="1" applyBorder="1"/>
    <xf numFmtId="0" fontId="17" fillId="2" borderId="0" xfId="0" applyFont="1" applyFill="1"/>
    <xf numFmtId="44" fontId="12" fillId="0" borderId="10" xfId="0" applyNumberFormat="1" applyFont="1" applyBorder="1" applyAlignment="1">
      <alignment horizontal="center"/>
    </xf>
    <xf numFmtId="44" fontId="4" fillId="0" borderId="0" xfId="0" applyNumberFormat="1" applyFont="1" applyFill="1" applyBorder="1"/>
    <xf numFmtId="44" fontId="4" fillId="4" borderId="0" xfId="0" applyNumberFormat="1" applyFont="1" applyFill="1" applyBorder="1"/>
    <xf numFmtId="0" fontId="18" fillId="2" borderId="0" xfId="0" applyFont="1" applyFill="1"/>
    <xf numFmtId="44" fontId="4" fillId="8" borderId="0" xfId="0" applyNumberFormat="1" applyFont="1" applyFill="1" applyBorder="1"/>
  </cellXfs>
  <cellStyles count="9">
    <cellStyle name="Comma 2" xfId="2"/>
    <cellStyle name="Comma 3" xfId="3"/>
    <cellStyle name="Hyperlink" xfId="1" builtinId="8"/>
    <cellStyle name="Hyperlink 2" xfId="4"/>
    <cellStyle name="Normal" xfId="0" builtinId="0"/>
    <cellStyle name="Normal 2" xfId="5"/>
    <cellStyle name="Normal 3" xfId="6"/>
    <cellStyle name="Percent 2" xfId="7"/>
    <cellStyle name="Percent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9</xdr:col>
      <xdr:colOff>321946</xdr:colOff>
      <xdr:row>1</xdr:row>
      <xdr:rowOff>104774</xdr:rowOff>
    </xdr:from>
    <xdr:ext cx="3783329" cy="2190749"/>
    <xdr:sp macro="" textlink="">
      <xdr:nvSpPr>
        <xdr:cNvPr id="2" name="TextBox 1"/>
        <xdr:cNvSpPr txBox="1"/>
      </xdr:nvSpPr>
      <xdr:spPr>
        <a:xfrm>
          <a:off x="7589521" y="342899"/>
          <a:ext cx="3783329" cy="2190749"/>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(9am-1pm) or pm (1pm-5pm)), </a:t>
          </a:r>
        </a:p>
        <a:p>
          <a:pPr lvl="1"/>
          <a:r>
            <a:rPr lang="en-US" sz="1100">
              <a:solidFill>
                <a:schemeClr val="tx1"/>
              </a:solidFill>
              <a:latin typeface="+mn-lt"/>
              <a:ea typeface="+mn-ea"/>
              <a:cs typeface="+mn-cs"/>
            </a:rPr>
            <a:t>-  8hrs blocks (9am - 5pm),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(1pm-9am)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9am or 1pm)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9am or 1pm Mon-Fri. </a:t>
          </a:r>
        </a:p>
        <a:p>
          <a:r>
            <a:rPr lang="en-US" sz="1100">
              <a:solidFill>
                <a:schemeClr val="tx1"/>
              </a:solidFill>
              <a:latin typeface="+mn-lt"/>
              <a:ea typeface="+mn-ea"/>
              <a:cs typeface="+mn-cs"/>
            </a:rPr>
            <a:t>End times can be 9am, 1pm and 5pm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twoCellAnchor editAs="oneCell">
    <xdr:from>
      <xdr:col>1</xdr:col>
      <xdr:colOff>314325</xdr:colOff>
      <xdr:row>1</xdr:row>
      <xdr:rowOff>57150</xdr:rowOff>
    </xdr:from>
    <xdr:to>
      <xdr:col>9</xdr:col>
      <xdr:colOff>180975</xdr:colOff>
      <xdr:row>7</xdr:row>
      <xdr:rowOff>142875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23925" y="266700"/>
          <a:ext cx="6524625" cy="1228725"/>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83"/>
  <sheetViews>
    <sheetView tabSelected="1" workbookViewId="0">
      <pane ySplit="13" topLeftCell="A14" activePane="bottomLeft" state="frozen"/>
      <selection pane="bottomLeft" activeCell="D26" sqref="D26"/>
    </sheetView>
  </sheetViews>
  <sheetFormatPr defaultRowHeight="15" x14ac:dyDescent="0.25"/>
  <cols>
    <col min="1" max="1" width="9.140625" style="3"/>
    <col min="2" max="2" width="12.42578125" style="3" customWidth="1"/>
    <col min="3" max="3" width="32.5703125" style="3" customWidth="1"/>
    <col min="4" max="10" width="9.140625" style="3"/>
    <col min="11" max="11" width="54.140625" style="3" customWidth="1"/>
    <col min="12" max="26" width="9.140625" style="4"/>
    <col min="27" max="27" width="21.85546875" style="7" customWidth="1"/>
    <col min="28" max="42" width="8.28515625" style="3" customWidth="1"/>
    <col min="43" max="16384" width="9.140625" style="3"/>
  </cols>
  <sheetData>
    <row r="1" spans="2:42" s="1" customFormat="1" ht="18.75" x14ac:dyDescent="0.3">
      <c r="B1" s="99" t="s">
        <v>34</v>
      </c>
      <c r="L1" s="2"/>
      <c r="M1" s="2"/>
      <c r="N1" s="2"/>
      <c r="O1" s="2"/>
      <c r="P1" s="2"/>
      <c r="Q1" s="2"/>
      <c r="R1" s="2"/>
      <c r="S1" s="2"/>
      <c r="T1" s="2"/>
      <c r="U1" s="2"/>
      <c r="V1" s="2"/>
      <c r="W1" s="2"/>
      <c r="X1" s="2"/>
      <c r="Y1" s="2"/>
      <c r="Z1" s="2"/>
    </row>
    <row r="3" spans="2:42" x14ac:dyDescent="0.25">
      <c r="T3" s="5"/>
      <c r="U3" s="6"/>
    </row>
    <row r="4" spans="2:42" x14ac:dyDescent="0.25">
      <c r="T4" s="5"/>
      <c r="U4" s="8"/>
    </row>
    <row r="5" spans="2:42" x14ac:dyDescent="0.25">
      <c r="T5" s="5"/>
      <c r="U5" s="8"/>
    </row>
    <row r="6" spans="2:42" x14ac:dyDescent="0.25">
      <c r="T6" s="5"/>
      <c r="U6" s="8"/>
    </row>
    <row r="7" spans="2:42" x14ac:dyDescent="0.25">
      <c r="T7" s="5"/>
      <c r="U7" s="8"/>
    </row>
    <row r="8" spans="2:42" x14ac:dyDescent="0.25">
      <c r="T8" s="5"/>
      <c r="U8" s="8"/>
    </row>
    <row r="10" spans="2:42" ht="16.5" x14ac:dyDescent="0.3">
      <c r="B10" s="9" t="s">
        <v>0</v>
      </c>
      <c r="C10" s="10"/>
      <c r="D10" s="10"/>
      <c r="E10" s="10"/>
      <c r="F10" s="10"/>
      <c r="G10" s="10"/>
    </row>
    <row r="11" spans="2:42" ht="16.5" x14ac:dyDescent="0.3">
      <c r="B11" s="11" t="str">
        <f>B16</f>
        <v>UW Internal Rates Without Labor</v>
      </c>
      <c r="C11" s="10"/>
      <c r="D11" s="12" t="s">
        <v>1</v>
      </c>
      <c r="E11" s="11" t="str">
        <f>B33</f>
        <v>UW Internal Rates fee-for-service With Labor</v>
      </c>
      <c r="F11" s="10"/>
      <c r="G11" s="10"/>
    </row>
    <row r="12" spans="2:42" ht="16.5" x14ac:dyDescent="0.3">
      <c r="C12" s="10"/>
      <c r="D12" s="12" t="s">
        <v>1</v>
      </c>
      <c r="E12" s="11" t="str">
        <f>B50</f>
        <v>External Billing Rates - Non Profit With Labor</v>
      </c>
      <c r="F12" s="10"/>
      <c r="G12" s="10"/>
    </row>
    <row r="13" spans="2:42" ht="16.5" x14ac:dyDescent="0.3">
      <c r="C13" s="10"/>
      <c r="D13" s="12" t="s">
        <v>1</v>
      </c>
      <c r="E13" s="11" t="str">
        <f>B67</f>
        <v>External Billing Rates - Commercial With Labor</v>
      </c>
      <c r="F13" s="10"/>
      <c r="G13" s="10"/>
      <c r="L13" s="103" t="s">
        <v>39</v>
      </c>
      <c r="AB13" s="103" t="s">
        <v>38</v>
      </c>
    </row>
    <row r="14" spans="2:42" ht="16.5" x14ac:dyDescent="0.3">
      <c r="B14" s="10"/>
      <c r="C14" s="10"/>
      <c r="D14" s="10"/>
      <c r="E14" s="10"/>
      <c r="F14" s="10"/>
      <c r="G14" s="10"/>
    </row>
    <row r="16" spans="2:42" ht="18" x14ac:dyDescent="0.25">
      <c r="B16" s="13" t="s">
        <v>2</v>
      </c>
      <c r="C16" s="14"/>
      <c r="D16" s="14"/>
      <c r="E16" s="14"/>
      <c r="F16" s="14"/>
      <c r="G16" s="14"/>
      <c r="H16" s="14"/>
      <c r="I16" s="14"/>
      <c r="J16" s="15"/>
      <c r="L16" s="16" t="s">
        <v>2</v>
      </c>
      <c r="M16" s="17"/>
      <c r="N16" s="17"/>
      <c r="O16" s="17"/>
      <c r="P16" s="17"/>
      <c r="Q16" s="17"/>
      <c r="R16" s="17"/>
      <c r="T16" s="16" t="s">
        <v>3</v>
      </c>
      <c r="U16" s="17"/>
      <c r="V16" s="17"/>
      <c r="W16" s="17"/>
      <c r="X16" s="17"/>
      <c r="Y16" s="17"/>
      <c r="Z16" s="17"/>
      <c r="AB16" s="16" t="s">
        <v>36</v>
      </c>
      <c r="AC16" s="17"/>
      <c r="AD16" s="17"/>
      <c r="AE16" s="17"/>
      <c r="AF16" s="17"/>
      <c r="AG16" s="17"/>
      <c r="AH16" s="17"/>
      <c r="AJ16" s="16" t="s">
        <v>37</v>
      </c>
      <c r="AK16" s="17"/>
      <c r="AL16" s="17"/>
      <c r="AM16" s="17"/>
      <c r="AN16" s="17"/>
      <c r="AO16" s="17"/>
      <c r="AP16" s="17"/>
    </row>
    <row r="17" spans="2:42" x14ac:dyDescent="0.25">
      <c r="B17" s="18"/>
      <c r="C17" s="19"/>
      <c r="D17" s="20" t="s">
        <v>4</v>
      </c>
      <c r="E17" s="19" t="s">
        <v>5</v>
      </c>
      <c r="F17" s="19"/>
      <c r="G17" s="19"/>
      <c r="H17" s="19"/>
      <c r="I17" s="19"/>
      <c r="J17" s="21"/>
      <c r="L17" s="22"/>
      <c r="M17" s="22" t="s">
        <v>6</v>
      </c>
      <c r="N17" s="22" t="s">
        <v>7</v>
      </c>
      <c r="O17" s="22" t="s">
        <v>8</v>
      </c>
      <c r="P17" s="22" t="s">
        <v>9</v>
      </c>
      <c r="Q17" s="22" t="s">
        <v>10</v>
      </c>
      <c r="R17" s="22" t="s">
        <v>11</v>
      </c>
      <c r="T17" s="22"/>
      <c r="U17" s="22" t="s">
        <v>6</v>
      </c>
      <c r="V17" s="22" t="s">
        <v>7</v>
      </c>
      <c r="W17" s="22" t="s">
        <v>8</v>
      </c>
      <c r="X17" s="22" t="s">
        <v>9</v>
      </c>
      <c r="Y17" s="22" t="s">
        <v>10</v>
      </c>
      <c r="Z17" s="22" t="s">
        <v>11</v>
      </c>
      <c r="AB17" s="22"/>
      <c r="AC17" s="22" t="s">
        <v>6</v>
      </c>
      <c r="AD17" s="22" t="s">
        <v>7</v>
      </c>
      <c r="AE17" s="22" t="s">
        <v>8</v>
      </c>
      <c r="AF17" s="22" t="s">
        <v>9</v>
      </c>
      <c r="AG17" s="22" t="s">
        <v>10</v>
      </c>
      <c r="AH17" s="22" t="s">
        <v>11</v>
      </c>
      <c r="AJ17" s="22"/>
      <c r="AK17" s="22" t="s">
        <v>6</v>
      </c>
      <c r="AL17" s="22" t="s">
        <v>7</v>
      </c>
      <c r="AM17" s="22" t="s">
        <v>8</v>
      </c>
      <c r="AN17" s="22" t="s">
        <v>9</v>
      </c>
      <c r="AO17" s="22" t="s">
        <v>10</v>
      </c>
      <c r="AP17" s="22" t="s">
        <v>11</v>
      </c>
    </row>
    <row r="18" spans="2:42" x14ac:dyDescent="0.25">
      <c r="B18" s="23" t="s">
        <v>12</v>
      </c>
      <c r="C18" s="24" t="s">
        <v>13</v>
      </c>
      <c r="D18" s="25" t="s">
        <v>14</v>
      </c>
      <c r="E18" s="25" t="s">
        <v>6</v>
      </c>
      <c r="F18" s="25" t="s">
        <v>7</v>
      </c>
      <c r="G18" s="25" t="s">
        <v>8</v>
      </c>
      <c r="H18" s="25" t="s">
        <v>9</v>
      </c>
      <c r="I18" s="25" t="s">
        <v>10</v>
      </c>
      <c r="J18" s="26" t="s">
        <v>11</v>
      </c>
      <c r="L18" s="22" t="s">
        <v>15</v>
      </c>
      <c r="M18" s="22" t="s">
        <v>16</v>
      </c>
      <c r="N18" s="22" t="s">
        <v>16</v>
      </c>
      <c r="O18" s="22" t="s">
        <v>16</v>
      </c>
      <c r="P18" s="22" t="s">
        <v>16</v>
      </c>
      <c r="Q18" s="22" t="s">
        <v>16</v>
      </c>
      <c r="R18" s="22" t="s">
        <v>16</v>
      </c>
      <c r="T18" s="22" t="s">
        <v>15</v>
      </c>
      <c r="U18" s="22" t="s">
        <v>16</v>
      </c>
      <c r="V18" s="22" t="s">
        <v>16</v>
      </c>
      <c r="W18" s="22" t="s">
        <v>16</v>
      </c>
      <c r="X18" s="22" t="s">
        <v>16</v>
      </c>
      <c r="Y18" s="22" t="s">
        <v>16</v>
      </c>
      <c r="Z18" s="22" t="s">
        <v>16</v>
      </c>
      <c r="AB18" s="22" t="s">
        <v>15</v>
      </c>
      <c r="AC18" s="22" t="s">
        <v>16</v>
      </c>
      <c r="AD18" s="22" t="s">
        <v>16</v>
      </c>
      <c r="AE18" s="22" t="s">
        <v>16</v>
      </c>
      <c r="AF18" s="22" t="s">
        <v>16</v>
      </c>
      <c r="AG18" s="22" t="s">
        <v>16</v>
      </c>
      <c r="AH18" s="22" t="s">
        <v>16</v>
      </c>
      <c r="AJ18" s="22" t="s">
        <v>15</v>
      </c>
      <c r="AK18" s="22" t="s">
        <v>16</v>
      </c>
      <c r="AL18" s="22" t="s">
        <v>16</v>
      </c>
      <c r="AM18" s="22" t="s">
        <v>16</v>
      </c>
      <c r="AN18" s="22" t="s">
        <v>16</v>
      </c>
      <c r="AO18" s="22" t="s">
        <v>16</v>
      </c>
      <c r="AP18" s="22" t="s">
        <v>16</v>
      </c>
    </row>
    <row r="19" spans="2:42" x14ac:dyDescent="0.25">
      <c r="B19" s="27"/>
      <c r="C19" s="28"/>
      <c r="D19" s="29"/>
      <c r="E19" s="29"/>
      <c r="F19" s="29"/>
      <c r="G19" s="29"/>
      <c r="H19" s="29"/>
      <c r="I19" s="29"/>
      <c r="J19" s="30"/>
      <c r="L19" s="31">
        <v>1</v>
      </c>
      <c r="M19" s="32">
        <v>20</v>
      </c>
      <c r="N19" s="32">
        <v>20</v>
      </c>
      <c r="O19" s="32">
        <v>15</v>
      </c>
      <c r="P19" s="32">
        <v>17</v>
      </c>
      <c r="Q19" s="32">
        <v>7</v>
      </c>
      <c r="R19" s="32">
        <v>12</v>
      </c>
      <c r="T19" s="31">
        <v>13</v>
      </c>
      <c r="U19" s="32">
        <v>180</v>
      </c>
      <c r="V19" s="32">
        <v>180</v>
      </c>
      <c r="W19" s="32">
        <v>120</v>
      </c>
      <c r="X19" s="32">
        <v>150</v>
      </c>
      <c r="Y19" s="32">
        <v>70</v>
      </c>
      <c r="Z19" s="32">
        <v>90</v>
      </c>
      <c r="AB19" s="31">
        <v>1</v>
      </c>
      <c r="AC19" s="101">
        <f>M19/$AB19</f>
        <v>20</v>
      </c>
      <c r="AD19" s="101">
        <f>N19/$AB19</f>
        <v>20</v>
      </c>
      <c r="AE19" s="101">
        <f t="shared" ref="AE19:AH20" si="0">O19/$AB19</f>
        <v>15</v>
      </c>
      <c r="AF19" s="101">
        <f t="shared" si="0"/>
        <v>17</v>
      </c>
      <c r="AG19" s="101">
        <f t="shared" si="0"/>
        <v>7</v>
      </c>
      <c r="AH19" s="101">
        <f t="shared" si="0"/>
        <v>12</v>
      </c>
      <c r="AJ19" s="31">
        <v>13</v>
      </c>
      <c r="AK19" s="101">
        <f>U19/$AJ19</f>
        <v>13.846153846153847</v>
      </c>
      <c r="AL19" s="101">
        <f t="shared" ref="AL19:AP19" si="1">V19/$AJ19</f>
        <v>13.846153846153847</v>
      </c>
      <c r="AM19" s="101">
        <f t="shared" si="1"/>
        <v>9.2307692307692299</v>
      </c>
      <c r="AN19" s="101">
        <f t="shared" si="1"/>
        <v>11.538461538461538</v>
      </c>
      <c r="AO19" s="101">
        <f t="shared" si="1"/>
        <v>5.384615384615385</v>
      </c>
      <c r="AP19" s="101">
        <f t="shared" si="1"/>
        <v>6.9230769230769234</v>
      </c>
    </row>
    <row r="20" spans="2:42" x14ac:dyDescent="0.25">
      <c r="B20" s="33" t="s">
        <v>17</v>
      </c>
      <c r="C20" s="34" t="s">
        <v>18</v>
      </c>
      <c r="D20" s="35">
        <v>1</v>
      </c>
      <c r="E20" s="36">
        <v>20</v>
      </c>
      <c r="F20" s="36">
        <v>20</v>
      </c>
      <c r="G20" s="36">
        <v>15</v>
      </c>
      <c r="H20" s="36">
        <v>17</v>
      </c>
      <c r="I20" s="36">
        <v>7</v>
      </c>
      <c r="J20" s="36">
        <v>12</v>
      </c>
      <c r="L20" s="31">
        <v>2</v>
      </c>
      <c r="M20" s="32">
        <v>40</v>
      </c>
      <c r="N20" s="32">
        <v>40</v>
      </c>
      <c r="O20" s="32">
        <v>30</v>
      </c>
      <c r="P20" s="32">
        <v>34</v>
      </c>
      <c r="Q20" s="32">
        <v>14</v>
      </c>
      <c r="R20" s="32">
        <v>24</v>
      </c>
      <c r="T20" s="31">
        <v>14</v>
      </c>
      <c r="U20" s="32">
        <v>180</v>
      </c>
      <c r="V20" s="32">
        <v>180</v>
      </c>
      <c r="W20" s="32">
        <v>120</v>
      </c>
      <c r="X20" s="32">
        <v>150</v>
      </c>
      <c r="Y20" s="32">
        <v>70</v>
      </c>
      <c r="Z20" s="32">
        <v>90</v>
      </c>
      <c r="AB20" s="31">
        <v>2</v>
      </c>
      <c r="AC20" s="101">
        <f>M20/$AB20</f>
        <v>20</v>
      </c>
      <c r="AD20" s="101">
        <f>N20/$AB20</f>
        <v>20</v>
      </c>
      <c r="AE20" s="101">
        <f t="shared" si="0"/>
        <v>15</v>
      </c>
      <c r="AF20" s="101">
        <f t="shared" si="0"/>
        <v>17</v>
      </c>
      <c r="AG20" s="101">
        <f t="shared" si="0"/>
        <v>7</v>
      </c>
      <c r="AH20" s="101">
        <f t="shared" si="0"/>
        <v>12</v>
      </c>
      <c r="AJ20" s="31">
        <v>14</v>
      </c>
      <c r="AK20" s="101">
        <f t="shared" ref="AK20:AK30" si="2">U20/$AJ20</f>
        <v>12.857142857142858</v>
      </c>
      <c r="AL20" s="101">
        <f t="shared" ref="AL20:AL30" si="3">V20/$AJ20</f>
        <v>12.857142857142858</v>
      </c>
      <c r="AM20" s="101">
        <f t="shared" ref="AM20:AM30" si="4">W20/$AJ20</f>
        <v>8.5714285714285712</v>
      </c>
      <c r="AN20" s="101">
        <f t="shared" ref="AN20:AN30" si="5">X20/$AJ20</f>
        <v>10.714285714285714</v>
      </c>
      <c r="AO20" s="101">
        <f t="shared" ref="AO20:AO30" si="6">Y20/$AJ20</f>
        <v>5</v>
      </c>
      <c r="AP20" s="101">
        <f t="shared" ref="AP20:AP30" si="7">Z20/$AJ20</f>
        <v>6.4285714285714288</v>
      </c>
    </row>
    <row r="21" spans="2:42" x14ac:dyDescent="0.25">
      <c r="B21" s="33" t="s">
        <v>19</v>
      </c>
      <c r="C21" s="34" t="s">
        <v>20</v>
      </c>
      <c r="D21" s="35">
        <v>4</v>
      </c>
      <c r="E21" s="36">
        <v>70</v>
      </c>
      <c r="F21" s="36">
        <v>70</v>
      </c>
      <c r="G21" s="36">
        <v>50</v>
      </c>
      <c r="H21" s="36">
        <v>60</v>
      </c>
      <c r="I21" s="36">
        <v>25</v>
      </c>
      <c r="J21" s="36">
        <v>40</v>
      </c>
      <c r="L21" s="31">
        <v>3</v>
      </c>
      <c r="M21" s="32">
        <v>60</v>
      </c>
      <c r="N21" s="32">
        <v>60</v>
      </c>
      <c r="O21" s="32">
        <v>45</v>
      </c>
      <c r="P21" s="32">
        <v>51</v>
      </c>
      <c r="Q21" s="32">
        <v>21</v>
      </c>
      <c r="R21" s="32">
        <v>36</v>
      </c>
      <c r="T21" s="31">
        <v>15</v>
      </c>
      <c r="U21" s="32">
        <v>180</v>
      </c>
      <c r="V21" s="32">
        <v>180</v>
      </c>
      <c r="W21" s="32">
        <v>120</v>
      </c>
      <c r="X21" s="32">
        <v>150</v>
      </c>
      <c r="Y21" s="32">
        <v>70</v>
      </c>
      <c r="Z21" s="32">
        <v>90</v>
      </c>
      <c r="AB21" s="31">
        <v>3</v>
      </c>
      <c r="AC21" s="101">
        <f t="shared" ref="AC21:AC30" si="8">M21/$AB21</f>
        <v>20</v>
      </c>
      <c r="AD21" s="101">
        <f t="shared" ref="AD21:AD30" si="9">N21/$AB21</f>
        <v>20</v>
      </c>
      <c r="AE21" s="101">
        <f t="shared" ref="AE21:AE30" si="10">O21/$AB21</f>
        <v>15</v>
      </c>
      <c r="AF21" s="101">
        <f t="shared" ref="AF21:AF30" si="11">P21/$AB21</f>
        <v>17</v>
      </c>
      <c r="AG21" s="101">
        <f t="shared" ref="AG21:AG30" si="12">Q21/$AB21</f>
        <v>7</v>
      </c>
      <c r="AH21" s="101">
        <f t="shared" ref="AH21:AH30" si="13">R21/$AB21</f>
        <v>12</v>
      </c>
      <c r="AJ21" s="31">
        <v>15</v>
      </c>
      <c r="AK21" s="101">
        <f t="shared" si="2"/>
        <v>12</v>
      </c>
      <c r="AL21" s="101">
        <f t="shared" si="3"/>
        <v>12</v>
      </c>
      <c r="AM21" s="101">
        <f t="shared" si="4"/>
        <v>8</v>
      </c>
      <c r="AN21" s="101">
        <f t="shared" si="5"/>
        <v>10</v>
      </c>
      <c r="AO21" s="101">
        <f t="shared" si="6"/>
        <v>4.666666666666667</v>
      </c>
      <c r="AP21" s="101">
        <f t="shared" si="7"/>
        <v>6</v>
      </c>
    </row>
    <row r="22" spans="2:42" x14ac:dyDescent="0.25">
      <c r="B22" s="33" t="s">
        <v>21</v>
      </c>
      <c r="C22" s="34" t="s">
        <v>22</v>
      </c>
      <c r="D22" s="35">
        <v>8</v>
      </c>
      <c r="E22" s="36">
        <v>120</v>
      </c>
      <c r="F22" s="36">
        <v>120</v>
      </c>
      <c r="G22" s="36">
        <v>80</v>
      </c>
      <c r="H22" s="36">
        <v>100</v>
      </c>
      <c r="I22" s="36">
        <v>45</v>
      </c>
      <c r="J22" s="36">
        <v>60</v>
      </c>
      <c r="L22" s="22">
        <v>4</v>
      </c>
      <c r="M22" s="37">
        <v>70</v>
      </c>
      <c r="N22" s="37">
        <v>70</v>
      </c>
      <c r="O22" s="37">
        <v>50</v>
      </c>
      <c r="P22" s="37">
        <v>60</v>
      </c>
      <c r="Q22" s="37">
        <v>25</v>
      </c>
      <c r="R22" s="37">
        <v>40</v>
      </c>
      <c r="T22" s="31">
        <v>16</v>
      </c>
      <c r="U22" s="32">
        <v>180</v>
      </c>
      <c r="V22" s="32">
        <v>180</v>
      </c>
      <c r="W22" s="32">
        <v>120</v>
      </c>
      <c r="X22" s="32">
        <v>150</v>
      </c>
      <c r="Y22" s="32">
        <v>70</v>
      </c>
      <c r="Z22" s="32">
        <v>90</v>
      </c>
      <c r="AB22" s="22">
        <v>4</v>
      </c>
      <c r="AC22" s="102">
        <f t="shared" si="8"/>
        <v>17.5</v>
      </c>
      <c r="AD22" s="102">
        <f t="shared" si="9"/>
        <v>17.5</v>
      </c>
      <c r="AE22" s="102">
        <f t="shared" si="10"/>
        <v>12.5</v>
      </c>
      <c r="AF22" s="102">
        <f t="shared" si="11"/>
        <v>15</v>
      </c>
      <c r="AG22" s="102">
        <f t="shared" si="12"/>
        <v>6.25</v>
      </c>
      <c r="AH22" s="102">
        <f t="shared" si="13"/>
        <v>10</v>
      </c>
      <c r="AJ22" s="31">
        <v>16</v>
      </c>
      <c r="AK22" s="101">
        <f t="shared" si="2"/>
        <v>11.25</v>
      </c>
      <c r="AL22" s="101">
        <f t="shared" si="3"/>
        <v>11.25</v>
      </c>
      <c r="AM22" s="101">
        <f t="shared" si="4"/>
        <v>7.5</v>
      </c>
      <c r="AN22" s="101">
        <f t="shared" si="5"/>
        <v>9.375</v>
      </c>
      <c r="AO22" s="101">
        <f t="shared" si="6"/>
        <v>4.375</v>
      </c>
      <c r="AP22" s="101">
        <f t="shared" si="7"/>
        <v>5.625</v>
      </c>
    </row>
    <row r="23" spans="2:42" ht="15.75" thickBot="1" x14ac:dyDescent="0.3">
      <c r="B23" s="38" t="s">
        <v>23</v>
      </c>
      <c r="C23" s="39" t="s">
        <v>24</v>
      </c>
      <c r="D23" s="38">
        <v>24</v>
      </c>
      <c r="E23" s="40">
        <v>270</v>
      </c>
      <c r="F23" s="40">
        <v>270</v>
      </c>
      <c r="G23" s="40">
        <v>180</v>
      </c>
      <c r="H23" s="40">
        <v>225</v>
      </c>
      <c r="I23" s="40">
        <v>105</v>
      </c>
      <c r="J23" s="40">
        <v>135</v>
      </c>
      <c r="L23" s="31">
        <v>5</v>
      </c>
      <c r="M23" s="32">
        <v>90</v>
      </c>
      <c r="N23" s="32">
        <v>90</v>
      </c>
      <c r="O23" s="32">
        <v>65</v>
      </c>
      <c r="P23" s="32">
        <v>77</v>
      </c>
      <c r="Q23" s="32">
        <v>32</v>
      </c>
      <c r="R23" s="32">
        <v>52</v>
      </c>
      <c r="T23" s="31">
        <v>17</v>
      </c>
      <c r="U23" s="32">
        <v>200</v>
      </c>
      <c r="V23" s="32">
        <v>200</v>
      </c>
      <c r="W23" s="32">
        <v>135</v>
      </c>
      <c r="X23" s="32">
        <v>167</v>
      </c>
      <c r="Y23" s="32">
        <v>77</v>
      </c>
      <c r="Z23" s="32">
        <v>102</v>
      </c>
      <c r="AB23" s="31">
        <v>5</v>
      </c>
      <c r="AC23" s="101">
        <f t="shared" si="8"/>
        <v>18</v>
      </c>
      <c r="AD23" s="101">
        <f t="shared" si="9"/>
        <v>18</v>
      </c>
      <c r="AE23" s="101">
        <f t="shared" si="10"/>
        <v>13</v>
      </c>
      <c r="AF23" s="101">
        <f t="shared" si="11"/>
        <v>15.4</v>
      </c>
      <c r="AG23" s="101">
        <f t="shared" si="12"/>
        <v>6.4</v>
      </c>
      <c r="AH23" s="101">
        <f t="shared" si="13"/>
        <v>10.4</v>
      </c>
      <c r="AJ23" s="31">
        <v>17</v>
      </c>
      <c r="AK23" s="101">
        <f t="shared" si="2"/>
        <v>11.764705882352942</v>
      </c>
      <c r="AL23" s="101">
        <f t="shared" si="3"/>
        <v>11.764705882352942</v>
      </c>
      <c r="AM23" s="101">
        <f t="shared" si="4"/>
        <v>7.9411764705882355</v>
      </c>
      <c r="AN23" s="101">
        <f t="shared" si="5"/>
        <v>9.8235294117647065</v>
      </c>
      <c r="AO23" s="101">
        <f t="shared" si="6"/>
        <v>4.5294117647058822</v>
      </c>
      <c r="AP23" s="101">
        <f t="shared" si="7"/>
        <v>6</v>
      </c>
    </row>
    <row r="24" spans="2:42" ht="15.75" thickTop="1" x14ac:dyDescent="0.25">
      <c r="E24" s="41"/>
      <c r="F24" s="41"/>
      <c r="G24" s="41"/>
      <c r="H24" s="41"/>
      <c r="I24" s="41"/>
      <c r="J24" s="41"/>
      <c r="L24" s="31">
        <v>6</v>
      </c>
      <c r="M24" s="32">
        <v>110</v>
      </c>
      <c r="N24" s="32">
        <v>110</v>
      </c>
      <c r="O24" s="32">
        <v>80</v>
      </c>
      <c r="P24" s="32">
        <v>94</v>
      </c>
      <c r="Q24" s="32">
        <v>39</v>
      </c>
      <c r="R24" s="32">
        <v>60</v>
      </c>
      <c r="T24" s="31">
        <v>18</v>
      </c>
      <c r="U24" s="32">
        <v>220</v>
      </c>
      <c r="V24" s="32">
        <v>220</v>
      </c>
      <c r="W24" s="32">
        <v>150</v>
      </c>
      <c r="X24" s="32">
        <v>184</v>
      </c>
      <c r="Y24" s="32">
        <v>84</v>
      </c>
      <c r="Z24" s="32">
        <v>114</v>
      </c>
      <c r="AB24" s="31">
        <v>6</v>
      </c>
      <c r="AC24" s="101">
        <f t="shared" si="8"/>
        <v>18.333333333333332</v>
      </c>
      <c r="AD24" s="101">
        <f t="shared" si="9"/>
        <v>18.333333333333332</v>
      </c>
      <c r="AE24" s="101">
        <f t="shared" si="10"/>
        <v>13.333333333333334</v>
      </c>
      <c r="AF24" s="101">
        <f t="shared" si="11"/>
        <v>15.666666666666666</v>
      </c>
      <c r="AG24" s="101">
        <f t="shared" si="12"/>
        <v>6.5</v>
      </c>
      <c r="AH24" s="101">
        <f t="shared" si="13"/>
        <v>10</v>
      </c>
      <c r="AJ24" s="31">
        <v>18</v>
      </c>
      <c r="AK24" s="101">
        <f t="shared" si="2"/>
        <v>12.222222222222221</v>
      </c>
      <c r="AL24" s="101">
        <f t="shared" si="3"/>
        <v>12.222222222222221</v>
      </c>
      <c r="AM24" s="101">
        <f t="shared" si="4"/>
        <v>8.3333333333333339</v>
      </c>
      <c r="AN24" s="101">
        <f t="shared" si="5"/>
        <v>10.222222222222221</v>
      </c>
      <c r="AO24" s="101">
        <f t="shared" si="6"/>
        <v>4.666666666666667</v>
      </c>
      <c r="AP24" s="101">
        <f t="shared" si="7"/>
        <v>6.333333333333333</v>
      </c>
    </row>
    <row r="25" spans="2:42" x14ac:dyDescent="0.25">
      <c r="B25" s="42"/>
      <c r="C25" s="43"/>
      <c r="D25" s="42"/>
      <c r="E25" s="41"/>
      <c r="F25" s="41"/>
      <c r="G25" s="41"/>
      <c r="H25" s="41"/>
      <c r="I25" s="41"/>
      <c r="J25" s="41"/>
      <c r="L25" s="31">
        <v>7</v>
      </c>
      <c r="M25" s="32">
        <v>120</v>
      </c>
      <c r="N25" s="32">
        <v>120</v>
      </c>
      <c r="O25" s="32">
        <v>80</v>
      </c>
      <c r="P25" s="32">
        <v>100</v>
      </c>
      <c r="Q25" s="32">
        <v>45</v>
      </c>
      <c r="R25" s="32">
        <v>60</v>
      </c>
      <c r="T25" s="31">
        <v>19</v>
      </c>
      <c r="U25" s="32">
        <v>240</v>
      </c>
      <c r="V25" s="32">
        <v>240</v>
      </c>
      <c r="W25" s="32">
        <v>165</v>
      </c>
      <c r="X25" s="32">
        <v>201</v>
      </c>
      <c r="Y25" s="32">
        <v>91</v>
      </c>
      <c r="Z25" s="32">
        <v>126</v>
      </c>
      <c r="AB25" s="31">
        <v>7</v>
      </c>
      <c r="AC25" s="101">
        <f t="shared" si="8"/>
        <v>17.142857142857142</v>
      </c>
      <c r="AD25" s="101">
        <f t="shared" si="9"/>
        <v>17.142857142857142</v>
      </c>
      <c r="AE25" s="101">
        <f t="shared" si="10"/>
        <v>11.428571428571429</v>
      </c>
      <c r="AF25" s="101">
        <f t="shared" si="11"/>
        <v>14.285714285714286</v>
      </c>
      <c r="AG25" s="101">
        <f t="shared" si="12"/>
        <v>6.4285714285714288</v>
      </c>
      <c r="AH25" s="101">
        <f t="shared" si="13"/>
        <v>8.5714285714285712</v>
      </c>
      <c r="AJ25" s="31">
        <v>19</v>
      </c>
      <c r="AK25" s="101">
        <f t="shared" si="2"/>
        <v>12.631578947368421</v>
      </c>
      <c r="AL25" s="101">
        <f t="shared" si="3"/>
        <v>12.631578947368421</v>
      </c>
      <c r="AM25" s="101">
        <f t="shared" si="4"/>
        <v>8.6842105263157894</v>
      </c>
      <c r="AN25" s="101">
        <f t="shared" si="5"/>
        <v>10.578947368421053</v>
      </c>
      <c r="AO25" s="101">
        <f t="shared" si="6"/>
        <v>4.7894736842105265</v>
      </c>
      <c r="AP25" s="101">
        <f t="shared" si="7"/>
        <v>6.6315789473684212</v>
      </c>
    </row>
    <row r="26" spans="2:42" ht="15.75" x14ac:dyDescent="0.25">
      <c r="C26" s="44" t="s">
        <v>25</v>
      </c>
      <c r="D26" s="45">
        <v>16</v>
      </c>
      <c r="F26" s="41"/>
      <c r="G26" s="41"/>
      <c r="H26" s="41"/>
      <c r="I26" s="41"/>
      <c r="J26" s="41"/>
      <c r="L26" s="22">
        <v>8</v>
      </c>
      <c r="M26" s="37">
        <v>120</v>
      </c>
      <c r="N26" s="37">
        <v>120</v>
      </c>
      <c r="O26" s="37">
        <v>80</v>
      </c>
      <c r="P26" s="37">
        <v>100</v>
      </c>
      <c r="Q26" s="37">
        <v>45</v>
      </c>
      <c r="R26" s="37">
        <v>60</v>
      </c>
      <c r="T26" s="31">
        <v>20</v>
      </c>
      <c r="U26" s="32">
        <v>260</v>
      </c>
      <c r="V26" s="32">
        <v>260</v>
      </c>
      <c r="W26" s="32">
        <v>180</v>
      </c>
      <c r="X26" s="32">
        <v>218</v>
      </c>
      <c r="Y26" s="32">
        <v>98</v>
      </c>
      <c r="Z26" s="32">
        <v>135</v>
      </c>
      <c r="AB26" s="22">
        <v>8</v>
      </c>
      <c r="AC26" s="102">
        <f t="shared" si="8"/>
        <v>15</v>
      </c>
      <c r="AD26" s="102">
        <f t="shared" si="9"/>
        <v>15</v>
      </c>
      <c r="AE26" s="102">
        <f t="shared" si="10"/>
        <v>10</v>
      </c>
      <c r="AF26" s="102">
        <f t="shared" si="11"/>
        <v>12.5</v>
      </c>
      <c r="AG26" s="102">
        <f t="shared" si="12"/>
        <v>5.625</v>
      </c>
      <c r="AH26" s="102">
        <f t="shared" si="13"/>
        <v>7.5</v>
      </c>
      <c r="AJ26" s="31">
        <v>20</v>
      </c>
      <c r="AK26" s="101">
        <f t="shared" si="2"/>
        <v>13</v>
      </c>
      <c r="AL26" s="101">
        <f t="shared" si="3"/>
        <v>13</v>
      </c>
      <c r="AM26" s="101">
        <f t="shared" si="4"/>
        <v>9</v>
      </c>
      <c r="AN26" s="101">
        <f t="shared" si="5"/>
        <v>10.9</v>
      </c>
      <c r="AO26" s="101">
        <f t="shared" si="6"/>
        <v>4.9000000000000004</v>
      </c>
      <c r="AP26" s="101">
        <f t="shared" si="7"/>
        <v>6.75</v>
      </c>
    </row>
    <row r="27" spans="2:42" x14ac:dyDescent="0.25">
      <c r="C27" s="46" t="s">
        <v>26</v>
      </c>
      <c r="D27" s="47">
        <f>ROUNDDOWN(D26/24,0)</f>
        <v>0</v>
      </c>
      <c r="E27" s="48">
        <f t="shared" ref="E27:J27" si="14">(ROUNDDOWN($D26/24,0))*E23</f>
        <v>0</v>
      </c>
      <c r="F27" s="48">
        <f t="shared" si="14"/>
        <v>0</v>
      </c>
      <c r="G27" s="48">
        <f t="shared" si="14"/>
        <v>0</v>
      </c>
      <c r="H27" s="48">
        <f t="shared" si="14"/>
        <v>0</v>
      </c>
      <c r="I27" s="48">
        <f t="shared" si="14"/>
        <v>0</v>
      </c>
      <c r="J27" s="48">
        <f t="shared" si="14"/>
        <v>0</v>
      </c>
      <c r="L27" s="31">
        <v>9</v>
      </c>
      <c r="M27" s="32">
        <v>140</v>
      </c>
      <c r="N27" s="32">
        <v>140</v>
      </c>
      <c r="O27" s="32">
        <v>95</v>
      </c>
      <c r="P27" s="32">
        <v>117</v>
      </c>
      <c r="Q27" s="32">
        <v>52</v>
      </c>
      <c r="R27" s="32">
        <v>72</v>
      </c>
      <c r="T27" s="31">
        <v>21</v>
      </c>
      <c r="U27" s="32">
        <v>270</v>
      </c>
      <c r="V27" s="32">
        <v>270</v>
      </c>
      <c r="W27" s="32">
        <v>180</v>
      </c>
      <c r="X27" s="32">
        <v>225</v>
      </c>
      <c r="Y27" s="32">
        <v>105</v>
      </c>
      <c r="Z27" s="32">
        <v>135</v>
      </c>
      <c r="AB27" s="31">
        <v>9</v>
      </c>
      <c r="AC27" s="101">
        <f t="shared" si="8"/>
        <v>15.555555555555555</v>
      </c>
      <c r="AD27" s="101">
        <f t="shared" si="9"/>
        <v>15.555555555555555</v>
      </c>
      <c r="AE27" s="101">
        <f t="shared" si="10"/>
        <v>10.555555555555555</v>
      </c>
      <c r="AF27" s="101">
        <f t="shared" si="11"/>
        <v>13</v>
      </c>
      <c r="AG27" s="101">
        <f t="shared" si="12"/>
        <v>5.7777777777777777</v>
      </c>
      <c r="AH27" s="101">
        <f t="shared" si="13"/>
        <v>8</v>
      </c>
      <c r="AJ27" s="31">
        <v>21</v>
      </c>
      <c r="AK27" s="101">
        <f t="shared" si="2"/>
        <v>12.857142857142858</v>
      </c>
      <c r="AL27" s="101">
        <f t="shared" si="3"/>
        <v>12.857142857142858</v>
      </c>
      <c r="AM27" s="101">
        <f t="shared" si="4"/>
        <v>8.5714285714285712</v>
      </c>
      <c r="AN27" s="101">
        <f t="shared" si="5"/>
        <v>10.714285714285714</v>
      </c>
      <c r="AO27" s="101">
        <f t="shared" si="6"/>
        <v>5</v>
      </c>
      <c r="AP27" s="101">
        <f t="shared" si="7"/>
        <v>6.4285714285714288</v>
      </c>
    </row>
    <row r="28" spans="2:42" ht="15.75" thickBot="1" x14ac:dyDescent="0.3">
      <c r="C28" s="49" t="s">
        <v>27</v>
      </c>
      <c r="D28" s="50">
        <f>D26-(ROUNDDOWN(D26/24,0)*24)</f>
        <v>16</v>
      </c>
      <c r="E28" s="51">
        <f>IF($D28=$L19,M19,0)+IF($D28=$L20,M20,0)+IF($D28=$L21,M21,0)+IF($D28=$L22,M22,0)+IF($D28=$L23,M23,0)+IF($D28=$L24,M24,0)+IF($D28=$L25,M25,0)+IF($D28=$L26,M26,0)+IF($D28=$L27,M27,0)+IF($D28=$L28,M28,0)+IF($D28=$L29,M29,0)+IF($D28=$L30,M30,0)+IF($D28=$T19,U19,0)+IF($D28=$T20,U20,0)+IF($D28=$T21,U21,0)+IF($D28=$T22,U22,0)+IF($D28=$T23,U23,0)+IF($D28=$T24,U24,0)+IF($D28=$T25,U25,0)+IF($D28=$T26,U26,0)+IF($D28=$T27,U27,0)+IF($D28=$T28,U28,0)+IF($D28=$T29,U29,0)</f>
        <v>180</v>
      </c>
      <c r="F28" s="51">
        <f>IF($D28=$L19,N19,0)+IF($D28=$L20,N20,0)+IF($D28=$L21,N21,0)+IF($D28=$L22,N22,0)+IF($D28=$L23,N23,0)+IF($D28=$L24,N24,0)+IF($D28=$L25,N25,0)+IF($D28=$L26,N26,0)+IF($D28=$L27,N27,0)+IF($D28=$L28,N28,0)+IF($D28=$L29,N29,0)+IF($D28=$L30,N30,0)+IF($D28=$T19,V19,0)+IF($D28=$T20,V20,0)+IF($D28=$T21,V21,0)+IF($D28=$T22,V22,0)+IF($D28=$T23,V23,0)+IF($D28=$T24,V24,0)+IF($D28=$T25,V25,0)+IF($D28=$T26,V26,0)+IF($D28=$T27,V27,0)+IF($D28=$T28,V28,0)+IF($D28=$T29,V29,0)</f>
        <v>180</v>
      </c>
      <c r="G28" s="51">
        <f>IF($D28=$L19,O19,0)+IF($D28=$L20,O20,0)+IF($D28=$L21,O21,0)+IF($D28=$L22,O22,0)+IF($D28=$L23,O23,0)+IF($D28=$L24,O24,0)+IF($D28=$L25,O25,0)+IF($D28=$L26,O26,0)+IF($D28=$L27,O27,0)+IF($D28=$L28,O28,0)+IF($D28=$L29,O29,0)+IF($D28=$L30,O30,0)+IF($D28=$T19,W19,0)+IF($D28=$T20,W20,0)+IF($D28=$T21,W21,0)+IF($D28=$T22,W22,0)+IF($D28=$T23,W23,0)+IF($D28=$T24,W24,0)+IF($D28=$T25,W25,0)+IF($D28=$T26,W26,0)+IF($D28=$T27,W27,0)+IF($D28=$T28,W28,0)+IF($D28=$T29,W29,0)</f>
        <v>120</v>
      </c>
      <c r="H28" s="51">
        <f>IF($D28=$L19,P19,0)+IF($D28=$L20,P20,0)+IF($D28=$L21,P21,0)+IF($D28=$L22,P22,0)+IF($D28=$L23,P23,0)+IF($D28=$L24,P24,0)+IF($D28=$L25,P25,0)+IF($D28=$L26,P26,0)+IF($D28=$L27,P27,0)+IF($D28=$L28,P28,0)+IF($D28=$L29,P29,0)+IF($D28=$L30,P30,0)+IF($D28=$T19,X19,0)+IF($D28=$T20,X20,0)+IF($D28=$T21,X21,0)+IF($D28=$T22,X22,0)+IF($D28=$T23,X23,0)+IF($D28=$T24,X24,0)+IF($D28=$T25,X25,0)+IF($D28=$T26,X26,0)+IF($D28=$T27,X27,0)+IF($D28=$T28,X28,0)+IF($D28=$T29,X29,0)</f>
        <v>150</v>
      </c>
      <c r="I28" s="51">
        <f>IF($D28=$L19,Q19,0)+IF($D28=$L20,Q20,0)+IF($D28=$L21,Q21,0)+IF($D28=$L22,Q22,0)+IF($D28=$L23,Q23,0)+IF($D28=$L24,Q24,0)+IF($D28=$L25,Q25,0)+IF($D28=$L26,Q26,0)+IF($D28=$L27,Q27,0)+IF($D28=$L28,Q28,0)+IF($D28=$L29,Q29,0)+IF($D28=$L30,Q30,0)+IF($D28=$T19,Y19,0)+IF($D28=$T20,Y20,0)+IF($D28=$T21,Y21,0)+IF($D28=$T22,Y22,0)+IF($D28=$T23,Y23,0)+IF($D28=$T24,Y24,0)+IF($D28=$T25,Y25,0)+IF($D28=$T26,Y26,0)+IF($D28=$T27,Y27,0)+IF($D28=$T28,Y28,0)+IF($D28=$T29,Y29,0)</f>
        <v>70</v>
      </c>
      <c r="J28" s="51">
        <f>IF($D28=$L19,R19,0)+IF($D28=$L20,R20,0)+IF($D28=$L21,R21,0)+IF($D28=$L22,R22,0)+IF($D28=$L23,R23,0)+IF($D28=$L24,R24,0)+IF($D28=$L25,R25,0)+IF($D28=$L26,R26,0)+IF($D28=$L27,R27,0)+IF($D28=$L28,R28,0)+IF($D28=$L29,R29,0)+IF($D28=$L30,R30,0)+IF($D28=$T19,Z19,0)+IF($D28=$T20,Z20,0)+IF($D28=$T21,Z21,0)+IF($D28=$T22,Z22,0)+IF($D28=$T23,Z23,0)+IF($D28=$T24,Z24,0)+IF($D28=$T25,Z25,0)+IF($D28=$T26,Z26,0)+IF($D28=$T27,Z27,0)+IF($D28=$T28,Z28,0)+IF($D28=$T29,Z29,0)</f>
        <v>90</v>
      </c>
      <c r="L28" s="31">
        <v>10</v>
      </c>
      <c r="M28" s="32">
        <v>160</v>
      </c>
      <c r="N28" s="32">
        <v>160</v>
      </c>
      <c r="O28" s="32">
        <v>110</v>
      </c>
      <c r="P28" s="32">
        <v>134</v>
      </c>
      <c r="Q28" s="32">
        <v>59</v>
      </c>
      <c r="R28" s="32">
        <v>84</v>
      </c>
      <c r="T28" s="31">
        <v>22</v>
      </c>
      <c r="U28" s="32">
        <v>270</v>
      </c>
      <c r="V28" s="32">
        <v>270</v>
      </c>
      <c r="W28" s="32">
        <v>180</v>
      </c>
      <c r="X28" s="32">
        <v>225</v>
      </c>
      <c r="Y28" s="32">
        <v>105</v>
      </c>
      <c r="Z28" s="32">
        <v>135</v>
      </c>
      <c r="AB28" s="31">
        <v>10</v>
      </c>
      <c r="AC28" s="101">
        <f t="shared" si="8"/>
        <v>16</v>
      </c>
      <c r="AD28" s="101">
        <f t="shared" si="9"/>
        <v>16</v>
      </c>
      <c r="AE28" s="101">
        <f t="shared" si="10"/>
        <v>11</v>
      </c>
      <c r="AF28" s="101">
        <f t="shared" si="11"/>
        <v>13.4</v>
      </c>
      <c r="AG28" s="101">
        <f t="shared" si="12"/>
        <v>5.9</v>
      </c>
      <c r="AH28" s="101">
        <f t="shared" si="13"/>
        <v>8.4</v>
      </c>
      <c r="AJ28" s="31">
        <v>22</v>
      </c>
      <c r="AK28" s="101">
        <f t="shared" si="2"/>
        <v>12.272727272727273</v>
      </c>
      <c r="AL28" s="101">
        <f t="shared" si="3"/>
        <v>12.272727272727273</v>
      </c>
      <c r="AM28" s="101">
        <f t="shared" si="4"/>
        <v>8.1818181818181817</v>
      </c>
      <c r="AN28" s="101">
        <f t="shared" si="5"/>
        <v>10.227272727272727</v>
      </c>
      <c r="AO28" s="101">
        <f t="shared" si="6"/>
        <v>4.7727272727272725</v>
      </c>
      <c r="AP28" s="101">
        <f t="shared" si="7"/>
        <v>6.1363636363636367</v>
      </c>
    </row>
    <row r="29" spans="2:42" ht="15.75" thickBot="1" x14ac:dyDescent="0.3">
      <c r="C29" s="52" t="s">
        <v>28</v>
      </c>
      <c r="D29" s="53"/>
      <c r="E29" s="54">
        <f>E27+E28</f>
        <v>180</v>
      </c>
      <c r="F29" s="54">
        <f t="shared" ref="F29:J29" si="15">F27+F28</f>
        <v>180</v>
      </c>
      <c r="G29" s="54">
        <f t="shared" si="15"/>
        <v>120</v>
      </c>
      <c r="H29" s="54">
        <f t="shared" si="15"/>
        <v>150</v>
      </c>
      <c r="I29" s="54">
        <f t="shared" si="15"/>
        <v>70</v>
      </c>
      <c r="J29" s="54">
        <f t="shared" si="15"/>
        <v>90</v>
      </c>
      <c r="L29" s="31">
        <v>11</v>
      </c>
      <c r="M29" s="32">
        <v>180</v>
      </c>
      <c r="N29" s="32">
        <v>180</v>
      </c>
      <c r="O29" s="32">
        <v>120</v>
      </c>
      <c r="P29" s="32">
        <v>150</v>
      </c>
      <c r="Q29" s="32">
        <v>66</v>
      </c>
      <c r="R29" s="32">
        <v>90</v>
      </c>
      <c r="T29" s="31">
        <v>23</v>
      </c>
      <c r="U29" s="32">
        <v>270</v>
      </c>
      <c r="V29" s="32">
        <v>270</v>
      </c>
      <c r="W29" s="32">
        <v>180</v>
      </c>
      <c r="X29" s="32">
        <v>225</v>
      </c>
      <c r="Y29" s="32">
        <v>105</v>
      </c>
      <c r="Z29" s="32">
        <v>135</v>
      </c>
      <c r="AB29" s="31">
        <v>11</v>
      </c>
      <c r="AC29" s="101">
        <f t="shared" si="8"/>
        <v>16.363636363636363</v>
      </c>
      <c r="AD29" s="101">
        <f t="shared" si="9"/>
        <v>16.363636363636363</v>
      </c>
      <c r="AE29" s="101">
        <f t="shared" si="10"/>
        <v>10.909090909090908</v>
      </c>
      <c r="AF29" s="101">
        <f t="shared" si="11"/>
        <v>13.636363636363637</v>
      </c>
      <c r="AG29" s="101">
        <f t="shared" si="12"/>
        <v>6</v>
      </c>
      <c r="AH29" s="101">
        <f t="shared" si="13"/>
        <v>8.1818181818181817</v>
      </c>
      <c r="AJ29" s="31">
        <v>23</v>
      </c>
      <c r="AK29" s="101">
        <f t="shared" si="2"/>
        <v>11.739130434782609</v>
      </c>
      <c r="AL29" s="101">
        <f t="shared" si="3"/>
        <v>11.739130434782609</v>
      </c>
      <c r="AM29" s="101">
        <f t="shared" si="4"/>
        <v>7.8260869565217392</v>
      </c>
      <c r="AN29" s="101">
        <f t="shared" si="5"/>
        <v>9.7826086956521738</v>
      </c>
      <c r="AO29" s="101">
        <f t="shared" si="6"/>
        <v>4.5652173913043477</v>
      </c>
      <c r="AP29" s="101">
        <f t="shared" si="7"/>
        <v>5.8695652173913047</v>
      </c>
    </row>
    <row r="30" spans="2:42" ht="15.75" thickTop="1" x14ac:dyDescent="0.25">
      <c r="D30" s="42"/>
      <c r="E30" s="41"/>
      <c r="F30" s="41"/>
      <c r="G30" s="41"/>
      <c r="H30" s="41"/>
      <c r="I30" s="41"/>
      <c r="J30" s="41"/>
      <c r="L30" s="31">
        <v>12</v>
      </c>
      <c r="M30" s="32">
        <v>180</v>
      </c>
      <c r="N30" s="32">
        <v>180</v>
      </c>
      <c r="O30" s="32">
        <v>120</v>
      </c>
      <c r="P30" s="32">
        <v>150</v>
      </c>
      <c r="Q30" s="32">
        <v>70</v>
      </c>
      <c r="R30" s="32">
        <v>90</v>
      </c>
      <c r="T30" s="22">
        <v>24</v>
      </c>
      <c r="U30" s="37">
        <v>270</v>
      </c>
      <c r="V30" s="37">
        <v>270</v>
      </c>
      <c r="W30" s="37">
        <v>180</v>
      </c>
      <c r="X30" s="37">
        <v>225</v>
      </c>
      <c r="Y30" s="37">
        <v>105</v>
      </c>
      <c r="Z30" s="37">
        <v>135</v>
      </c>
      <c r="AB30" s="31">
        <v>12</v>
      </c>
      <c r="AC30" s="101">
        <f t="shared" si="8"/>
        <v>15</v>
      </c>
      <c r="AD30" s="101">
        <f t="shared" si="9"/>
        <v>15</v>
      </c>
      <c r="AE30" s="101">
        <f t="shared" si="10"/>
        <v>10</v>
      </c>
      <c r="AF30" s="101">
        <f t="shared" si="11"/>
        <v>12.5</v>
      </c>
      <c r="AG30" s="101">
        <f t="shared" si="12"/>
        <v>5.833333333333333</v>
      </c>
      <c r="AH30" s="101">
        <f t="shared" si="13"/>
        <v>7.5</v>
      </c>
      <c r="AJ30" s="22">
        <v>24</v>
      </c>
      <c r="AK30" s="102">
        <f t="shared" si="2"/>
        <v>11.25</v>
      </c>
      <c r="AL30" s="102">
        <f t="shared" si="3"/>
        <v>11.25</v>
      </c>
      <c r="AM30" s="102">
        <f t="shared" si="4"/>
        <v>7.5</v>
      </c>
      <c r="AN30" s="102">
        <f t="shared" si="5"/>
        <v>9.375</v>
      </c>
      <c r="AO30" s="102">
        <f t="shared" si="6"/>
        <v>4.375</v>
      </c>
      <c r="AP30" s="102">
        <f t="shared" si="7"/>
        <v>5.625</v>
      </c>
    </row>
    <row r="31" spans="2:42" x14ac:dyDescent="0.25">
      <c r="D31" s="42"/>
      <c r="E31" s="41"/>
      <c r="F31" s="41"/>
      <c r="G31" s="41"/>
      <c r="H31" s="41"/>
      <c r="I31" s="41"/>
      <c r="J31" s="41"/>
    </row>
    <row r="32" spans="2:42" x14ac:dyDescent="0.25">
      <c r="B32" s="55"/>
      <c r="C32" s="55"/>
      <c r="D32" s="55"/>
      <c r="E32" s="56"/>
      <c r="F32" s="56"/>
      <c r="G32" s="56"/>
      <c r="H32" s="56"/>
      <c r="I32" s="56"/>
      <c r="J32" s="56"/>
      <c r="N32" s="57"/>
      <c r="P32" s="57"/>
      <c r="R32" s="57"/>
      <c r="T32" s="57"/>
      <c r="V32" s="57"/>
      <c r="X32" s="57"/>
    </row>
    <row r="33" spans="2:42" ht="18" x14ac:dyDescent="0.25">
      <c r="B33" s="13" t="s">
        <v>29</v>
      </c>
      <c r="C33" s="58"/>
      <c r="D33" s="59"/>
      <c r="E33" s="60"/>
      <c r="F33" s="60"/>
      <c r="G33" s="60"/>
      <c r="H33" s="60"/>
      <c r="I33" s="60"/>
      <c r="J33" s="61"/>
      <c r="L33" s="16" t="s">
        <v>29</v>
      </c>
      <c r="M33" s="17"/>
      <c r="N33" s="17"/>
      <c r="O33" s="17"/>
      <c r="P33" s="17"/>
      <c r="Q33" s="17"/>
      <c r="R33" s="17"/>
      <c r="T33" s="16" t="s">
        <v>3</v>
      </c>
      <c r="U33" s="17"/>
      <c r="V33" s="17"/>
      <c r="W33" s="17"/>
      <c r="X33" s="17"/>
      <c r="Y33" s="17"/>
      <c r="Z33" s="17"/>
      <c r="AB33" s="16" t="s">
        <v>29</v>
      </c>
      <c r="AC33" s="17"/>
      <c r="AD33" s="17"/>
      <c r="AE33" s="17"/>
      <c r="AF33" s="17"/>
      <c r="AG33" s="17"/>
      <c r="AH33" s="17"/>
      <c r="AI33" s="4"/>
      <c r="AJ33" s="16" t="s">
        <v>3</v>
      </c>
      <c r="AK33" s="17"/>
      <c r="AL33" s="17"/>
      <c r="AM33" s="17"/>
      <c r="AN33" s="17"/>
      <c r="AO33" s="17"/>
      <c r="AP33" s="17"/>
    </row>
    <row r="34" spans="2:42" x14ac:dyDescent="0.25">
      <c r="B34" s="18"/>
      <c r="C34" s="62"/>
      <c r="D34" s="20" t="s">
        <v>4</v>
      </c>
      <c r="E34" s="19" t="s">
        <v>30</v>
      </c>
      <c r="F34" s="63"/>
      <c r="G34" s="63"/>
      <c r="H34" s="63"/>
      <c r="I34" s="63"/>
      <c r="J34" s="64"/>
      <c r="L34" s="22"/>
      <c r="M34" s="22" t="s">
        <v>6</v>
      </c>
      <c r="N34" s="22" t="s">
        <v>7</v>
      </c>
      <c r="O34" s="22" t="s">
        <v>8</v>
      </c>
      <c r="P34" s="22" t="s">
        <v>9</v>
      </c>
      <c r="Q34" s="22" t="s">
        <v>10</v>
      </c>
      <c r="R34" s="22" t="s">
        <v>11</v>
      </c>
      <c r="T34" s="22"/>
      <c r="U34" s="22" t="s">
        <v>6</v>
      </c>
      <c r="V34" s="22" t="s">
        <v>7</v>
      </c>
      <c r="W34" s="22" t="s">
        <v>8</v>
      </c>
      <c r="X34" s="22" t="s">
        <v>9</v>
      </c>
      <c r="Y34" s="22" t="s">
        <v>10</v>
      </c>
      <c r="Z34" s="22" t="s">
        <v>11</v>
      </c>
      <c r="AB34" s="22"/>
      <c r="AC34" s="22" t="s">
        <v>6</v>
      </c>
      <c r="AD34" s="22" t="s">
        <v>7</v>
      </c>
      <c r="AE34" s="22" t="s">
        <v>8</v>
      </c>
      <c r="AF34" s="22" t="s">
        <v>9</v>
      </c>
      <c r="AG34" s="22" t="s">
        <v>10</v>
      </c>
      <c r="AH34" s="22" t="s">
        <v>11</v>
      </c>
      <c r="AI34" s="4"/>
      <c r="AJ34" s="22"/>
      <c r="AK34" s="22" t="s">
        <v>6</v>
      </c>
      <c r="AL34" s="22" t="s">
        <v>7</v>
      </c>
      <c r="AM34" s="22" t="s">
        <v>8</v>
      </c>
      <c r="AN34" s="22" t="s">
        <v>9</v>
      </c>
      <c r="AO34" s="22" t="s">
        <v>10</v>
      </c>
      <c r="AP34" s="22" t="s">
        <v>11</v>
      </c>
    </row>
    <row r="35" spans="2:42" x14ac:dyDescent="0.25">
      <c r="B35" s="23" t="s">
        <v>12</v>
      </c>
      <c r="C35" s="24" t="s">
        <v>13</v>
      </c>
      <c r="D35" s="25" t="s">
        <v>31</v>
      </c>
      <c r="E35" s="25" t="s">
        <v>6</v>
      </c>
      <c r="F35" s="25" t="s">
        <v>7</v>
      </c>
      <c r="G35" s="25" t="s">
        <v>8</v>
      </c>
      <c r="H35" s="25" t="s">
        <v>9</v>
      </c>
      <c r="I35" s="25" t="s">
        <v>10</v>
      </c>
      <c r="J35" s="26" t="s">
        <v>11</v>
      </c>
      <c r="L35" s="22" t="s">
        <v>15</v>
      </c>
      <c r="M35" s="22" t="s">
        <v>16</v>
      </c>
      <c r="N35" s="22" t="s">
        <v>16</v>
      </c>
      <c r="O35" s="22" t="s">
        <v>16</v>
      </c>
      <c r="P35" s="22" t="s">
        <v>16</v>
      </c>
      <c r="Q35" s="22" t="s">
        <v>16</v>
      </c>
      <c r="R35" s="22" t="s">
        <v>16</v>
      </c>
      <c r="T35" s="22" t="s">
        <v>15</v>
      </c>
      <c r="U35" s="22" t="s">
        <v>16</v>
      </c>
      <c r="V35" s="22" t="s">
        <v>16</v>
      </c>
      <c r="W35" s="22" t="s">
        <v>16</v>
      </c>
      <c r="X35" s="22" t="s">
        <v>16</v>
      </c>
      <c r="Y35" s="22" t="s">
        <v>16</v>
      </c>
      <c r="Z35" s="22" t="s">
        <v>16</v>
      </c>
      <c r="AB35" s="22" t="s">
        <v>15</v>
      </c>
      <c r="AC35" s="22" t="s">
        <v>16</v>
      </c>
      <c r="AD35" s="22" t="s">
        <v>16</v>
      </c>
      <c r="AE35" s="22" t="s">
        <v>16</v>
      </c>
      <c r="AF35" s="22" t="s">
        <v>16</v>
      </c>
      <c r="AG35" s="22" t="s">
        <v>16</v>
      </c>
      <c r="AH35" s="22" t="s">
        <v>16</v>
      </c>
      <c r="AI35" s="4"/>
      <c r="AJ35" s="22" t="s">
        <v>15</v>
      </c>
      <c r="AK35" s="22" t="s">
        <v>16</v>
      </c>
      <c r="AL35" s="22" t="s">
        <v>16</v>
      </c>
      <c r="AM35" s="22" t="s">
        <v>16</v>
      </c>
      <c r="AN35" s="22" t="s">
        <v>16</v>
      </c>
      <c r="AO35" s="22" t="s">
        <v>16</v>
      </c>
      <c r="AP35" s="22" t="s">
        <v>16</v>
      </c>
    </row>
    <row r="36" spans="2:42" x14ac:dyDescent="0.25">
      <c r="B36" s="65"/>
      <c r="C36" s="66"/>
      <c r="D36" s="66"/>
      <c r="E36" s="66"/>
      <c r="F36" s="66"/>
      <c r="G36" s="66"/>
      <c r="H36" s="66"/>
      <c r="I36" s="66"/>
      <c r="J36" s="67"/>
      <c r="L36" s="31">
        <v>1</v>
      </c>
      <c r="M36" s="32">
        <v>40</v>
      </c>
      <c r="N36" s="32">
        <v>40</v>
      </c>
      <c r="O36" s="32">
        <v>30</v>
      </c>
      <c r="P36" s="32">
        <v>34</v>
      </c>
      <c r="Q36" s="32">
        <v>14</v>
      </c>
      <c r="R36" s="32">
        <v>24</v>
      </c>
      <c r="T36" s="31">
        <v>13</v>
      </c>
      <c r="U36" s="32">
        <v>360</v>
      </c>
      <c r="V36" s="32">
        <v>360</v>
      </c>
      <c r="W36" s="32">
        <v>240</v>
      </c>
      <c r="X36" s="32">
        <v>300</v>
      </c>
      <c r="Y36" s="32">
        <v>140</v>
      </c>
      <c r="Z36" s="32">
        <v>180</v>
      </c>
      <c r="AB36" s="31">
        <v>1</v>
      </c>
      <c r="AC36" s="101">
        <f>M36/$AB36</f>
        <v>40</v>
      </c>
      <c r="AD36" s="101">
        <f>N36/$AB36</f>
        <v>40</v>
      </c>
      <c r="AE36" s="101">
        <f t="shared" ref="AE36:AE47" si="16">O36/$AB36</f>
        <v>30</v>
      </c>
      <c r="AF36" s="101">
        <f t="shared" ref="AF36:AF47" si="17">P36/$AB36</f>
        <v>34</v>
      </c>
      <c r="AG36" s="101">
        <f t="shared" ref="AG36:AG47" si="18">Q36/$AB36</f>
        <v>14</v>
      </c>
      <c r="AH36" s="101">
        <f t="shared" ref="AH36:AH47" si="19">R36/$AB36</f>
        <v>24</v>
      </c>
      <c r="AI36" s="4"/>
      <c r="AJ36" s="31">
        <v>13</v>
      </c>
      <c r="AK36" s="101">
        <f>U36/$AJ36</f>
        <v>27.692307692307693</v>
      </c>
      <c r="AL36" s="101">
        <f t="shared" ref="AL36:AL47" si="20">V36/$AJ36</f>
        <v>27.692307692307693</v>
      </c>
      <c r="AM36" s="101">
        <f t="shared" ref="AM36:AM47" si="21">W36/$AJ36</f>
        <v>18.46153846153846</v>
      </c>
      <c r="AN36" s="101">
        <f t="shared" ref="AN36:AN47" si="22">X36/$AJ36</f>
        <v>23.076923076923077</v>
      </c>
      <c r="AO36" s="101">
        <f t="shared" ref="AO36:AO47" si="23">Y36/$AJ36</f>
        <v>10.76923076923077</v>
      </c>
      <c r="AP36" s="101">
        <f t="shared" ref="AP36:AP47" si="24">Z36/$AJ36</f>
        <v>13.846153846153847</v>
      </c>
    </row>
    <row r="37" spans="2:42" x14ac:dyDescent="0.25">
      <c r="B37" s="33" t="s">
        <v>17</v>
      </c>
      <c r="C37" s="34" t="s">
        <v>18</v>
      </c>
      <c r="D37" s="33">
        <v>1</v>
      </c>
      <c r="E37" s="36">
        <v>40</v>
      </c>
      <c r="F37" s="36">
        <v>40</v>
      </c>
      <c r="G37" s="36">
        <v>30</v>
      </c>
      <c r="H37" s="36">
        <v>34</v>
      </c>
      <c r="I37" s="36">
        <v>14</v>
      </c>
      <c r="J37" s="36">
        <v>24</v>
      </c>
      <c r="L37" s="31">
        <v>2</v>
      </c>
      <c r="M37" s="32">
        <v>80</v>
      </c>
      <c r="N37" s="32">
        <v>80</v>
      </c>
      <c r="O37" s="32">
        <v>60</v>
      </c>
      <c r="P37" s="32">
        <v>68</v>
      </c>
      <c r="Q37" s="32">
        <v>28</v>
      </c>
      <c r="R37" s="32">
        <v>48</v>
      </c>
      <c r="T37" s="31">
        <v>14</v>
      </c>
      <c r="U37" s="32">
        <v>360</v>
      </c>
      <c r="V37" s="32">
        <v>360</v>
      </c>
      <c r="W37" s="32">
        <v>240</v>
      </c>
      <c r="X37" s="32">
        <v>300</v>
      </c>
      <c r="Y37" s="32">
        <v>140</v>
      </c>
      <c r="Z37" s="32">
        <v>180</v>
      </c>
      <c r="AB37" s="31">
        <v>2</v>
      </c>
      <c r="AC37" s="101">
        <f>M37/$AB37</f>
        <v>40</v>
      </c>
      <c r="AD37" s="101">
        <f>N37/$AB37</f>
        <v>40</v>
      </c>
      <c r="AE37" s="101">
        <f t="shared" si="16"/>
        <v>30</v>
      </c>
      <c r="AF37" s="101">
        <f t="shared" si="17"/>
        <v>34</v>
      </c>
      <c r="AG37" s="101">
        <f t="shared" si="18"/>
        <v>14</v>
      </c>
      <c r="AH37" s="101">
        <f t="shared" si="19"/>
        <v>24</v>
      </c>
      <c r="AI37" s="4"/>
      <c r="AJ37" s="31">
        <v>14</v>
      </c>
      <c r="AK37" s="101">
        <f t="shared" ref="AK37:AK47" si="25">U37/$AJ37</f>
        <v>25.714285714285715</v>
      </c>
      <c r="AL37" s="101">
        <f t="shared" si="20"/>
        <v>25.714285714285715</v>
      </c>
      <c r="AM37" s="101">
        <f t="shared" si="21"/>
        <v>17.142857142857142</v>
      </c>
      <c r="AN37" s="101">
        <f t="shared" si="22"/>
        <v>21.428571428571427</v>
      </c>
      <c r="AO37" s="101">
        <f t="shared" si="23"/>
        <v>10</v>
      </c>
      <c r="AP37" s="101">
        <f t="shared" si="24"/>
        <v>12.857142857142858</v>
      </c>
    </row>
    <row r="38" spans="2:42" x14ac:dyDescent="0.25">
      <c r="B38" s="33" t="s">
        <v>19</v>
      </c>
      <c r="C38" s="34" t="s">
        <v>20</v>
      </c>
      <c r="D38" s="33">
        <v>4</v>
      </c>
      <c r="E38" s="36">
        <v>140</v>
      </c>
      <c r="F38" s="36">
        <v>140</v>
      </c>
      <c r="G38" s="36">
        <v>100</v>
      </c>
      <c r="H38" s="36">
        <v>120</v>
      </c>
      <c r="I38" s="36">
        <v>50</v>
      </c>
      <c r="J38" s="36">
        <v>80</v>
      </c>
      <c r="L38" s="31">
        <v>3</v>
      </c>
      <c r="M38" s="32">
        <v>120</v>
      </c>
      <c r="N38" s="32">
        <v>120</v>
      </c>
      <c r="O38" s="32">
        <v>90</v>
      </c>
      <c r="P38" s="32">
        <v>102</v>
      </c>
      <c r="Q38" s="32">
        <v>42</v>
      </c>
      <c r="R38" s="32">
        <v>72</v>
      </c>
      <c r="T38" s="31">
        <v>15</v>
      </c>
      <c r="U38" s="32">
        <v>360</v>
      </c>
      <c r="V38" s="32">
        <v>360</v>
      </c>
      <c r="W38" s="32">
        <v>240</v>
      </c>
      <c r="X38" s="32">
        <v>300</v>
      </c>
      <c r="Y38" s="32">
        <v>140</v>
      </c>
      <c r="Z38" s="32">
        <v>180</v>
      </c>
      <c r="AB38" s="31">
        <v>3</v>
      </c>
      <c r="AC38" s="101">
        <f t="shared" ref="AC38:AC47" si="26">M38/$AB38</f>
        <v>40</v>
      </c>
      <c r="AD38" s="101">
        <f t="shared" ref="AD38:AD47" si="27">N38/$AB38</f>
        <v>40</v>
      </c>
      <c r="AE38" s="101">
        <f t="shared" si="16"/>
        <v>30</v>
      </c>
      <c r="AF38" s="101">
        <f t="shared" si="17"/>
        <v>34</v>
      </c>
      <c r="AG38" s="101">
        <f t="shared" si="18"/>
        <v>14</v>
      </c>
      <c r="AH38" s="101">
        <f t="shared" si="19"/>
        <v>24</v>
      </c>
      <c r="AI38" s="4"/>
      <c r="AJ38" s="31">
        <v>15</v>
      </c>
      <c r="AK38" s="101">
        <f t="shared" si="25"/>
        <v>24</v>
      </c>
      <c r="AL38" s="101">
        <f t="shared" si="20"/>
        <v>24</v>
      </c>
      <c r="AM38" s="101">
        <f t="shared" si="21"/>
        <v>16</v>
      </c>
      <c r="AN38" s="101">
        <f t="shared" si="22"/>
        <v>20</v>
      </c>
      <c r="AO38" s="101">
        <f t="shared" si="23"/>
        <v>9.3333333333333339</v>
      </c>
      <c r="AP38" s="101">
        <f t="shared" si="24"/>
        <v>12</v>
      </c>
    </row>
    <row r="39" spans="2:42" x14ac:dyDescent="0.25">
      <c r="B39" s="33" t="s">
        <v>21</v>
      </c>
      <c r="C39" s="34" t="s">
        <v>22</v>
      </c>
      <c r="D39" s="33">
        <v>8</v>
      </c>
      <c r="E39" s="36">
        <v>240</v>
      </c>
      <c r="F39" s="36">
        <v>240</v>
      </c>
      <c r="G39" s="36">
        <v>160</v>
      </c>
      <c r="H39" s="36">
        <v>200</v>
      </c>
      <c r="I39" s="36">
        <v>90</v>
      </c>
      <c r="J39" s="36">
        <v>120</v>
      </c>
      <c r="L39" s="22">
        <v>4</v>
      </c>
      <c r="M39" s="37">
        <v>140</v>
      </c>
      <c r="N39" s="37">
        <v>140</v>
      </c>
      <c r="O39" s="37">
        <v>100</v>
      </c>
      <c r="P39" s="37">
        <v>120</v>
      </c>
      <c r="Q39" s="37">
        <v>50</v>
      </c>
      <c r="R39" s="37">
        <v>80</v>
      </c>
      <c r="T39" s="31">
        <v>16</v>
      </c>
      <c r="U39" s="32">
        <v>360</v>
      </c>
      <c r="V39" s="32">
        <v>360</v>
      </c>
      <c r="W39" s="32">
        <v>240</v>
      </c>
      <c r="X39" s="32">
        <v>300</v>
      </c>
      <c r="Y39" s="32">
        <v>140</v>
      </c>
      <c r="Z39" s="32">
        <v>180</v>
      </c>
      <c r="AB39" s="22">
        <v>4</v>
      </c>
      <c r="AC39" s="102">
        <f t="shared" si="26"/>
        <v>35</v>
      </c>
      <c r="AD39" s="102">
        <f t="shared" si="27"/>
        <v>35</v>
      </c>
      <c r="AE39" s="102">
        <f t="shared" si="16"/>
        <v>25</v>
      </c>
      <c r="AF39" s="102">
        <f t="shared" si="17"/>
        <v>30</v>
      </c>
      <c r="AG39" s="102">
        <f t="shared" si="18"/>
        <v>12.5</v>
      </c>
      <c r="AH39" s="102">
        <f t="shared" si="19"/>
        <v>20</v>
      </c>
      <c r="AI39" s="4"/>
      <c r="AJ39" s="31">
        <v>16</v>
      </c>
      <c r="AK39" s="101">
        <f t="shared" si="25"/>
        <v>22.5</v>
      </c>
      <c r="AL39" s="101">
        <f t="shared" si="20"/>
        <v>22.5</v>
      </c>
      <c r="AM39" s="101">
        <f t="shared" si="21"/>
        <v>15</v>
      </c>
      <c r="AN39" s="101">
        <f t="shared" si="22"/>
        <v>18.75</v>
      </c>
      <c r="AO39" s="101">
        <f t="shared" si="23"/>
        <v>8.75</v>
      </c>
      <c r="AP39" s="101">
        <f t="shared" si="24"/>
        <v>11.25</v>
      </c>
    </row>
    <row r="40" spans="2:42" ht="15.75" thickBot="1" x14ac:dyDescent="0.3">
      <c r="B40" s="38" t="s">
        <v>23</v>
      </c>
      <c r="C40" s="39" t="s">
        <v>24</v>
      </c>
      <c r="D40" s="38">
        <v>24</v>
      </c>
      <c r="E40" s="36">
        <v>540</v>
      </c>
      <c r="F40" s="36">
        <v>540</v>
      </c>
      <c r="G40" s="36">
        <v>360</v>
      </c>
      <c r="H40" s="36">
        <v>450</v>
      </c>
      <c r="I40" s="36">
        <v>210</v>
      </c>
      <c r="J40" s="36">
        <v>270</v>
      </c>
      <c r="L40" s="31">
        <v>5</v>
      </c>
      <c r="M40" s="32">
        <v>180</v>
      </c>
      <c r="N40" s="32">
        <v>180</v>
      </c>
      <c r="O40" s="32">
        <v>130</v>
      </c>
      <c r="P40" s="32">
        <v>154</v>
      </c>
      <c r="Q40" s="32">
        <v>64</v>
      </c>
      <c r="R40" s="32">
        <v>104</v>
      </c>
      <c r="T40" s="31">
        <v>17</v>
      </c>
      <c r="U40" s="32">
        <v>400</v>
      </c>
      <c r="V40" s="32">
        <v>400</v>
      </c>
      <c r="W40" s="32">
        <v>270</v>
      </c>
      <c r="X40" s="32">
        <v>334</v>
      </c>
      <c r="Y40" s="32">
        <v>154</v>
      </c>
      <c r="Z40" s="32">
        <v>204</v>
      </c>
      <c r="AB40" s="31">
        <v>5</v>
      </c>
      <c r="AC40" s="101">
        <f t="shared" si="26"/>
        <v>36</v>
      </c>
      <c r="AD40" s="101">
        <f t="shared" si="27"/>
        <v>36</v>
      </c>
      <c r="AE40" s="101">
        <f t="shared" si="16"/>
        <v>26</v>
      </c>
      <c r="AF40" s="101">
        <f t="shared" si="17"/>
        <v>30.8</v>
      </c>
      <c r="AG40" s="101">
        <f t="shared" si="18"/>
        <v>12.8</v>
      </c>
      <c r="AH40" s="101">
        <f t="shared" si="19"/>
        <v>20.8</v>
      </c>
      <c r="AI40" s="4"/>
      <c r="AJ40" s="31">
        <v>17</v>
      </c>
      <c r="AK40" s="101">
        <f t="shared" si="25"/>
        <v>23.529411764705884</v>
      </c>
      <c r="AL40" s="101">
        <f t="shared" si="20"/>
        <v>23.529411764705884</v>
      </c>
      <c r="AM40" s="101">
        <f t="shared" si="21"/>
        <v>15.882352941176471</v>
      </c>
      <c r="AN40" s="101">
        <f t="shared" si="22"/>
        <v>19.647058823529413</v>
      </c>
      <c r="AO40" s="101">
        <f t="shared" si="23"/>
        <v>9.0588235294117645</v>
      </c>
      <c r="AP40" s="101">
        <f t="shared" si="24"/>
        <v>12</v>
      </c>
    </row>
    <row r="41" spans="2:42" ht="15.75" thickTop="1" x14ac:dyDescent="0.25">
      <c r="L41" s="31">
        <v>6</v>
      </c>
      <c r="M41" s="32">
        <v>220</v>
      </c>
      <c r="N41" s="32">
        <v>220</v>
      </c>
      <c r="O41" s="32">
        <v>160</v>
      </c>
      <c r="P41" s="32">
        <v>188</v>
      </c>
      <c r="Q41" s="32">
        <v>78</v>
      </c>
      <c r="R41" s="32">
        <v>120</v>
      </c>
      <c r="T41" s="31">
        <v>18</v>
      </c>
      <c r="U41" s="32">
        <v>440</v>
      </c>
      <c r="V41" s="32">
        <v>440</v>
      </c>
      <c r="W41" s="32">
        <v>300</v>
      </c>
      <c r="X41" s="32">
        <v>368</v>
      </c>
      <c r="Y41" s="32">
        <v>168</v>
      </c>
      <c r="Z41" s="32">
        <v>228</v>
      </c>
      <c r="AB41" s="31">
        <v>6</v>
      </c>
      <c r="AC41" s="101">
        <f t="shared" si="26"/>
        <v>36.666666666666664</v>
      </c>
      <c r="AD41" s="101">
        <f t="shared" si="27"/>
        <v>36.666666666666664</v>
      </c>
      <c r="AE41" s="101">
        <f t="shared" si="16"/>
        <v>26.666666666666668</v>
      </c>
      <c r="AF41" s="101">
        <f t="shared" si="17"/>
        <v>31.333333333333332</v>
      </c>
      <c r="AG41" s="101">
        <f t="shared" si="18"/>
        <v>13</v>
      </c>
      <c r="AH41" s="101">
        <f t="shared" si="19"/>
        <v>20</v>
      </c>
      <c r="AI41" s="4"/>
      <c r="AJ41" s="31">
        <v>18</v>
      </c>
      <c r="AK41" s="101">
        <f t="shared" si="25"/>
        <v>24.444444444444443</v>
      </c>
      <c r="AL41" s="101">
        <f t="shared" si="20"/>
        <v>24.444444444444443</v>
      </c>
      <c r="AM41" s="101">
        <f t="shared" si="21"/>
        <v>16.666666666666668</v>
      </c>
      <c r="AN41" s="101">
        <f t="shared" si="22"/>
        <v>20.444444444444443</v>
      </c>
      <c r="AO41" s="101">
        <f t="shared" si="23"/>
        <v>9.3333333333333339</v>
      </c>
      <c r="AP41" s="101">
        <f t="shared" si="24"/>
        <v>12.666666666666666</v>
      </c>
    </row>
    <row r="42" spans="2:42" x14ac:dyDescent="0.25">
      <c r="B42" s="42"/>
      <c r="C42" s="43"/>
      <c r="D42" s="42"/>
      <c r="E42" s="68"/>
      <c r="F42" s="68"/>
      <c r="G42" s="68"/>
      <c r="H42" s="68"/>
      <c r="I42" s="68"/>
      <c r="J42" s="68"/>
      <c r="L42" s="31">
        <v>7</v>
      </c>
      <c r="M42" s="32">
        <v>240</v>
      </c>
      <c r="N42" s="32">
        <v>240</v>
      </c>
      <c r="O42" s="32">
        <v>160</v>
      </c>
      <c r="P42" s="32">
        <v>200</v>
      </c>
      <c r="Q42" s="32">
        <v>90</v>
      </c>
      <c r="R42" s="32">
        <v>120</v>
      </c>
      <c r="T42" s="31">
        <v>19</v>
      </c>
      <c r="U42" s="32">
        <v>480</v>
      </c>
      <c r="V42" s="32">
        <v>480</v>
      </c>
      <c r="W42" s="32">
        <v>330</v>
      </c>
      <c r="X42" s="32">
        <v>402</v>
      </c>
      <c r="Y42" s="32">
        <v>182</v>
      </c>
      <c r="Z42" s="32">
        <v>252</v>
      </c>
      <c r="AB42" s="31">
        <v>7</v>
      </c>
      <c r="AC42" s="101">
        <f t="shared" si="26"/>
        <v>34.285714285714285</v>
      </c>
      <c r="AD42" s="101">
        <f t="shared" si="27"/>
        <v>34.285714285714285</v>
      </c>
      <c r="AE42" s="101">
        <f t="shared" si="16"/>
        <v>22.857142857142858</v>
      </c>
      <c r="AF42" s="101">
        <f t="shared" si="17"/>
        <v>28.571428571428573</v>
      </c>
      <c r="AG42" s="101">
        <f t="shared" si="18"/>
        <v>12.857142857142858</v>
      </c>
      <c r="AH42" s="101">
        <f t="shared" si="19"/>
        <v>17.142857142857142</v>
      </c>
      <c r="AI42" s="4"/>
      <c r="AJ42" s="31">
        <v>19</v>
      </c>
      <c r="AK42" s="101">
        <f t="shared" si="25"/>
        <v>25.263157894736842</v>
      </c>
      <c r="AL42" s="101">
        <f t="shared" si="20"/>
        <v>25.263157894736842</v>
      </c>
      <c r="AM42" s="101">
        <f t="shared" si="21"/>
        <v>17.368421052631579</v>
      </c>
      <c r="AN42" s="101">
        <f t="shared" si="22"/>
        <v>21.157894736842106</v>
      </c>
      <c r="AO42" s="101">
        <f t="shared" si="23"/>
        <v>9.5789473684210531</v>
      </c>
      <c r="AP42" s="101">
        <f t="shared" si="24"/>
        <v>13.263157894736842</v>
      </c>
    </row>
    <row r="43" spans="2:42" ht="15.75" x14ac:dyDescent="0.25">
      <c r="B43" s="42"/>
      <c r="C43" s="44" t="s">
        <v>25</v>
      </c>
      <c r="D43" s="45">
        <v>24</v>
      </c>
      <c r="F43" s="41"/>
      <c r="G43" s="41"/>
      <c r="H43" s="41"/>
      <c r="I43" s="41"/>
      <c r="J43" s="41"/>
      <c r="L43" s="22">
        <v>8</v>
      </c>
      <c r="M43" s="37">
        <v>240</v>
      </c>
      <c r="N43" s="37">
        <v>240</v>
      </c>
      <c r="O43" s="37">
        <v>160</v>
      </c>
      <c r="P43" s="37">
        <v>200</v>
      </c>
      <c r="Q43" s="37">
        <v>90</v>
      </c>
      <c r="R43" s="37">
        <v>120</v>
      </c>
      <c r="T43" s="31">
        <v>20</v>
      </c>
      <c r="U43" s="32">
        <v>520</v>
      </c>
      <c r="V43" s="32">
        <v>520</v>
      </c>
      <c r="W43" s="32">
        <v>360</v>
      </c>
      <c r="X43" s="32">
        <v>436</v>
      </c>
      <c r="Y43" s="32">
        <v>196</v>
      </c>
      <c r="Z43" s="32">
        <v>270</v>
      </c>
      <c r="AB43" s="22">
        <v>8</v>
      </c>
      <c r="AC43" s="102">
        <f t="shared" si="26"/>
        <v>30</v>
      </c>
      <c r="AD43" s="102">
        <f t="shared" si="27"/>
        <v>30</v>
      </c>
      <c r="AE43" s="102">
        <f t="shared" si="16"/>
        <v>20</v>
      </c>
      <c r="AF43" s="102">
        <f t="shared" si="17"/>
        <v>25</v>
      </c>
      <c r="AG43" s="102">
        <f t="shared" si="18"/>
        <v>11.25</v>
      </c>
      <c r="AH43" s="102">
        <f t="shared" si="19"/>
        <v>15</v>
      </c>
      <c r="AI43" s="4"/>
      <c r="AJ43" s="31">
        <v>20</v>
      </c>
      <c r="AK43" s="101">
        <f t="shared" si="25"/>
        <v>26</v>
      </c>
      <c r="AL43" s="101">
        <f t="shared" si="20"/>
        <v>26</v>
      </c>
      <c r="AM43" s="101">
        <f t="shared" si="21"/>
        <v>18</v>
      </c>
      <c r="AN43" s="101">
        <f t="shared" si="22"/>
        <v>21.8</v>
      </c>
      <c r="AO43" s="101">
        <f t="shared" si="23"/>
        <v>9.8000000000000007</v>
      </c>
      <c r="AP43" s="101">
        <f t="shared" si="24"/>
        <v>13.5</v>
      </c>
    </row>
    <row r="44" spans="2:42" x14ac:dyDescent="0.25">
      <c r="B44" s="42"/>
      <c r="C44" s="46" t="s">
        <v>26</v>
      </c>
      <c r="D44" s="47">
        <f>ROUNDDOWN(D43/24,0)</f>
        <v>1</v>
      </c>
      <c r="E44" s="48">
        <f>(ROUNDDOWN($D43/24,0))*E40</f>
        <v>540</v>
      </c>
      <c r="F44" s="48">
        <f t="shared" ref="F44:J44" si="28">(ROUNDDOWN($D43/24,0))*F40</f>
        <v>540</v>
      </c>
      <c r="G44" s="48">
        <f t="shared" si="28"/>
        <v>360</v>
      </c>
      <c r="H44" s="48">
        <f t="shared" si="28"/>
        <v>450</v>
      </c>
      <c r="I44" s="48">
        <f t="shared" si="28"/>
        <v>210</v>
      </c>
      <c r="J44" s="48">
        <f t="shared" si="28"/>
        <v>270</v>
      </c>
      <c r="L44" s="31">
        <v>9</v>
      </c>
      <c r="M44" s="32">
        <v>280</v>
      </c>
      <c r="N44" s="32">
        <v>280</v>
      </c>
      <c r="O44" s="32">
        <v>190</v>
      </c>
      <c r="P44" s="32">
        <v>234</v>
      </c>
      <c r="Q44" s="32">
        <v>104</v>
      </c>
      <c r="R44" s="32">
        <v>144</v>
      </c>
      <c r="T44" s="31">
        <v>21</v>
      </c>
      <c r="U44" s="32">
        <v>540</v>
      </c>
      <c r="V44" s="32">
        <v>540</v>
      </c>
      <c r="W44" s="32">
        <v>360</v>
      </c>
      <c r="X44" s="32">
        <v>450</v>
      </c>
      <c r="Y44" s="32">
        <v>210</v>
      </c>
      <c r="Z44" s="32">
        <v>270</v>
      </c>
      <c r="AB44" s="31">
        <v>9</v>
      </c>
      <c r="AC44" s="101">
        <f t="shared" si="26"/>
        <v>31.111111111111111</v>
      </c>
      <c r="AD44" s="101">
        <f t="shared" si="27"/>
        <v>31.111111111111111</v>
      </c>
      <c r="AE44" s="101">
        <f t="shared" si="16"/>
        <v>21.111111111111111</v>
      </c>
      <c r="AF44" s="101">
        <f t="shared" si="17"/>
        <v>26</v>
      </c>
      <c r="AG44" s="101">
        <f t="shared" si="18"/>
        <v>11.555555555555555</v>
      </c>
      <c r="AH44" s="101">
        <f t="shared" si="19"/>
        <v>16</v>
      </c>
      <c r="AI44" s="4"/>
      <c r="AJ44" s="31">
        <v>21</v>
      </c>
      <c r="AK44" s="101">
        <f t="shared" si="25"/>
        <v>25.714285714285715</v>
      </c>
      <c r="AL44" s="101">
        <f t="shared" si="20"/>
        <v>25.714285714285715</v>
      </c>
      <c r="AM44" s="101">
        <f t="shared" si="21"/>
        <v>17.142857142857142</v>
      </c>
      <c r="AN44" s="101">
        <f t="shared" si="22"/>
        <v>21.428571428571427</v>
      </c>
      <c r="AO44" s="101">
        <f t="shared" si="23"/>
        <v>10</v>
      </c>
      <c r="AP44" s="101">
        <f t="shared" si="24"/>
        <v>12.857142857142858</v>
      </c>
    </row>
    <row r="45" spans="2:42" ht="15.75" thickBot="1" x14ac:dyDescent="0.3">
      <c r="B45" s="42"/>
      <c r="C45" s="49" t="s">
        <v>27</v>
      </c>
      <c r="D45" s="50">
        <f>D43-(ROUNDDOWN(D43/24,0)*24)</f>
        <v>0</v>
      </c>
      <c r="E45" s="51">
        <f>IF($D45=$L36,M36,0)+IF($D45=$L37,M37,0)+IF($D45=$L38,M38,0)+IF($D45=$L39,M39,0)+IF($D45=$L40,M40,0)+IF($D45=$L41,M41,0)+IF($D45=$L42,M42,0)+IF($D45=$L43,M43,0)+IF($D45=$L44,M44,0)+IF($D45=$L45,M45,0)+IF($D45=$L46,M46,0)+IF($D45=$L47,M47,0)+IF($D45=$T36,U36,0)+IF($D45=$T37,U37,0)+IF($D45=$T38,U38,0)+IF($D45=$T39,U39,0)+IF($D45=$T40,U40,0)+IF($D45=$T41,U41,0)+IF($D45=$T42,U42,0)+IF($D45=$T43,U43,0)+IF($D45=$T44,U44,0)+IF($D45=$T45,U45,0)+IF($D45=$T46,U46,0)</f>
        <v>0</v>
      </c>
      <c r="F45" s="51">
        <f>IF($D45=$L36,N36,0)+IF($D45=$L37,N37,0)+IF($D45=$L38,N38,0)+IF($D45=$L39,N39,0)+IF($D45=$L40,N40,0)+IF($D45=$L41,N41,0)+IF($D45=$L42,N42,0)+IF($D45=$L43,N43,0)+IF($D45=$L44,N44,0)+IF($D45=$L45,N45,0)+IF($D45=$L46,N46,0)+IF($D45=$L47,N47,0)+IF($D45=$T36,V36,0)+IF($D45=$T37,V37,0)+IF($D45=$T38,V38,0)+IF($D45=$T39,V39,0)+IF($D45=$T40,V40,0)+IF($D45=$T41,V41,0)+IF($D45=$T42,V42,0)+IF($D45=$T43,V43,0)+IF($D45=$T44,V44,0)+IF($D45=$T45,V45,0)+IF($D45=$T46,V46,0)</f>
        <v>0</v>
      </c>
      <c r="G45" s="51">
        <f>IF($D45=$L36,O36,0)+IF($D45=$L37,O37,0)+IF($D45=$L38,O38,0)+IF($D45=$L39,O39,0)+IF($D45=$L40,O40,0)+IF($D45=$L41,O41,0)+IF($D45=$L42,O42,0)+IF($D45=$L43,O43,0)+IF($D45=$L44,O44,0)+IF($D45=$L45,O45,0)+IF($D45=$L46,O46,0)+IF($D45=$L47,O47,0)+IF($D45=$T36,W36,0)+IF($D45=$T37,W37,0)+IF($D45=$T38,W38,0)+IF($D45=$T39,W39,0)+IF($D45=$T40,W40,0)+IF($D45=$T41,W41,0)+IF($D45=$T42,W42,0)+IF($D45=$T43,W43,0)+IF($D45=$T44,W44,0)+IF($D45=$T45,W45,0)+IF($D45=$T46,W46,0)</f>
        <v>0</v>
      </c>
      <c r="H45" s="51">
        <f>IF($D45=$L36,P36,0)+IF($D45=$L37,P37,0)+IF($D45=$L38,P38,0)+IF($D45=$L39,P39,0)+IF($D45=$L40,P40,0)+IF($D45=$L41,P41,0)+IF($D45=$L42,P42,0)+IF($D45=$L43,P43,0)+IF($D45=$L44,P44,0)+IF($D45=$L45,P45,0)+IF($D45=$L46,P46,0)+IF($D45=$L47,P47,0)+IF($D45=$T36,X36,0)+IF($D45=$T37,X37,0)+IF($D45=$T38,X38,0)+IF($D45=$T39,X39,0)+IF($D45=$T40,X40,0)+IF($D45=$T41,X41,0)+IF($D45=$T42,X42,0)+IF($D45=$T43,X43,0)+IF($D45=$T44,X44,0)+IF($D45=$T45,X45,0)+IF($D45=$T46,X46,0)</f>
        <v>0</v>
      </c>
      <c r="I45" s="51">
        <f>IF($D45=$L36,Q36,0)+IF($D45=$L37,Q37,0)+IF($D45=$L38,Q38,0)+IF($D45=$L39,Q39,0)+IF($D45=$L40,Q40,0)+IF($D45=$L41,Q41,0)+IF($D45=$L42,Q42,0)+IF($D45=$L43,Q43,0)+IF($D45=$L44,Q44,0)+IF($D45=$L45,Q45,0)+IF($D45=$L46,Q46,0)+IF($D45=$L47,Q47,0)+IF($D45=$T36,Y36,0)+IF($D45=$T37,Y37,0)+IF($D45=$T38,Y38,0)+IF($D45=$T39,Y39,0)+IF($D45=$T40,Y40,0)+IF($D45=$T41,Y41,0)+IF($D45=$T42,Y42,0)+IF($D45=$T43,Y43,0)+IF($D45=$T44,Y44,0)+IF($D45=$T45,Y45,0)+IF($D45=$T46,Y46,0)</f>
        <v>0</v>
      </c>
      <c r="J45" s="51">
        <f>IF($D45=$L36,R36,0)+IF($D45=$L37,R37,0)+IF($D45=$L38,R38,0)+IF($D45=$L39,R39,0)+IF($D45=$L40,R40,0)+IF($D45=$L41,R41,0)+IF($D45=$L42,R42,0)+IF($D45=$L43,R43,0)+IF($D45=$L44,R44,0)+IF($D45=$L45,R45,0)+IF($D45=$L46,R46,0)+IF($D45=$L47,R47,0)+IF($D45=$T36,Z36,0)+IF($D45=$T37,Z37,0)+IF($D45=$T38,Z38,0)+IF($D45=$T39,Z39,0)+IF($D45=$T40,Z40,0)+IF($D45=$T41,Z41,0)+IF($D45=$T42,Z42,0)+IF($D45=$T43,Z43,0)+IF($D45=$T44,Z44,0)+IF($D45=$T45,Z45,0)+IF($D45=$T46,Z46,0)</f>
        <v>0</v>
      </c>
      <c r="L45" s="31">
        <v>10</v>
      </c>
      <c r="M45" s="32">
        <v>320</v>
      </c>
      <c r="N45" s="32">
        <v>320</v>
      </c>
      <c r="O45" s="32">
        <v>220</v>
      </c>
      <c r="P45" s="32">
        <v>268</v>
      </c>
      <c r="Q45" s="32">
        <v>118</v>
      </c>
      <c r="R45" s="32">
        <v>168</v>
      </c>
      <c r="T45" s="31">
        <v>22</v>
      </c>
      <c r="U45" s="32">
        <v>540</v>
      </c>
      <c r="V45" s="32">
        <v>540</v>
      </c>
      <c r="W45" s="32">
        <v>360</v>
      </c>
      <c r="X45" s="32">
        <v>450</v>
      </c>
      <c r="Y45" s="32">
        <v>210</v>
      </c>
      <c r="Z45" s="32">
        <v>270</v>
      </c>
      <c r="AB45" s="31">
        <v>10</v>
      </c>
      <c r="AC45" s="101">
        <f t="shared" si="26"/>
        <v>32</v>
      </c>
      <c r="AD45" s="101">
        <f t="shared" si="27"/>
        <v>32</v>
      </c>
      <c r="AE45" s="101">
        <f t="shared" si="16"/>
        <v>22</v>
      </c>
      <c r="AF45" s="101">
        <f t="shared" si="17"/>
        <v>26.8</v>
      </c>
      <c r="AG45" s="101">
        <f t="shared" si="18"/>
        <v>11.8</v>
      </c>
      <c r="AH45" s="101">
        <f t="shared" si="19"/>
        <v>16.8</v>
      </c>
      <c r="AI45" s="4"/>
      <c r="AJ45" s="31">
        <v>22</v>
      </c>
      <c r="AK45" s="101">
        <f t="shared" si="25"/>
        <v>24.545454545454547</v>
      </c>
      <c r="AL45" s="101">
        <f t="shared" si="20"/>
        <v>24.545454545454547</v>
      </c>
      <c r="AM45" s="101">
        <f t="shared" si="21"/>
        <v>16.363636363636363</v>
      </c>
      <c r="AN45" s="101">
        <f t="shared" si="22"/>
        <v>20.454545454545453</v>
      </c>
      <c r="AO45" s="101">
        <f t="shared" si="23"/>
        <v>9.545454545454545</v>
      </c>
      <c r="AP45" s="101">
        <f t="shared" si="24"/>
        <v>12.272727272727273</v>
      </c>
    </row>
    <row r="46" spans="2:42" ht="15.75" thickBot="1" x14ac:dyDescent="0.3">
      <c r="B46" s="42"/>
      <c r="C46" s="52" t="s">
        <v>28</v>
      </c>
      <c r="D46" s="53"/>
      <c r="E46" s="54">
        <f>E44+E45</f>
        <v>540</v>
      </c>
      <c r="F46" s="54">
        <f t="shared" ref="F46:J46" si="29">F44+F45</f>
        <v>540</v>
      </c>
      <c r="G46" s="54">
        <f t="shared" si="29"/>
        <v>360</v>
      </c>
      <c r="H46" s="54">
        <f t="shared" si="29"/>
        <v>450</v>
      </c>
      <c r="I46" s="54">
        <f t="shared" si="29"/>
        <v>210</v>
      </c>
      <c r="J46" s="54">
        <f t="shared" si="29"/>
        <v>270</v>
      </c>
      <c r="L46" s="31">
        <v>11</v>
      </c>
      <c r="M46" s="32">
        <v>360</v>
      </c>
      <c r="N46" s="32">
        <v>360</v>
      </c>
      <c r="O46" s="32">
        <v>240</v>
      </c>
      <c r="P46" s="32">
        <v>300</v>
      </c>
      <c r="Q46" s="32">
        <v>132</v>
      </c>
      <c r="R46" s="32">
        <v>180</v>
      </c>
      <c r="T46" s="31">
        <v>23</v>
      </c>
      <c r="U46" s="32">
        <v>540</v>
      </c>
      <c r="V46" s="32">
        <v>540</v>
      </c>
      <c r="W46" s="32">
        <v>360</v>
      </c>
      <c r="X46" s="32">
        <v>450</v>
      </c>
      <c r="Y46" s="32">
        <v>210</v>
      </c>
      <c r="Z46" s="32">
        <v>270</v>
      </c>
      <c r="AB46" s="31">
        <v>11</v>
      </c>
      <c r="AC46" s="101">
        <f t="shared" si="26"/>
        <v>32.727272727272727</v>
      </c>
      <c r="AD46" s="101">
        <f t="shared" si="27"/>
        <v>32.727272727272727</v>
      </c>
      <c r="AE46" s="101">
        <f t="shared" si="16"/>
        <v>21.818181818181817</v>
      </c>
      <c r="AF46" s="101">
        <f t="shared" si="17"/>
        <v>27.272727272727273</v>
      </c>
      <c r="AG46" s="101">
        <f t="shared" si="18"/>
        <v>12</v>
      </c>
      <c r="AH46" s="101">
        <f t="shared" si="19"/>
        <v>16.363636363636363</v>
      </c>
      <c r="AI46" s="4"/>
      <c r="AJ46" s="31">
        <v>23</v>
      </c>
      <c r="AK46" s="101">
        <f t="shared" si="25"/>
        <v>23.478260869565219</v>
      </c>
      <c r="AL46" s="101">
        <f t="shared" si="20"/>
        <v>23.478260869565219</v>
      </c>
      <c r="AM46" s="101">
        <f t="shared" si="21"/>
        <v>15.652173913043478</v>
      </c>
      <c r="AN46" s="101">
        <f t="shared" si="22"/>
        <v>19.565217391304348</v>
      </c>
      <c r="AO46" s="101">
        <f t="shared" si="23"/>
        <v>9.1304347826086953</v>
      </c>
      <c r="AP46" s="101">
        <f t="shared" si="24"/>
        <v>11.739130434782609</v>
      </c>
    </row>
    <row r="47" spans="2:42" ht="15.75" thickTop="1" x14ac:dyDescent="0.25">
      <c r="B47" s="42"/>
      <c r="C47" s="43"/>
      <c r="D47" s="42"/>
      <c r="E47" s="68"/>
      <c r="F47" s="68"/>
      <c r="G47" s="68"/>
      <c r="H47" s="68"/>
      <c r="I47" s="68"/>
      <c r="J47" s="68"/>
      <c r="L47" s="31">
        <v>12</v>
      </c>
      <c r="M47" s="32">
        <v>360</v>
      </c>
      <c r="N47" s="32">
        <v>360</v>
      </c>
      <c r="O47" s="32">
        <v>240</v>
      </c>
      <c r="P47" s="32">
        <v>300</v>
      </c>
      <c r="Q47" s="32">
        <v>140</v>
      </c>
      <c r="R47" s="32">
        <v>180</v>
      </c>
      <c r="T47" s="22">
        <v>24</v>
      </c>
      <c r="U47" s="37">
        <v>540</v>
      </c>
      <c r="V47" s="37">
        <v>540</v>
      </c>
      <c r="W47" s="37">
        <v>360</v>
      </c>
      <c r="X47" s="37">
        <v>450</v>
      </c>
      <c r="Y47" s="37">
        <v>210</v>
      </c>
      <c r="Z47" s="37">
        <v>270</v>
      </c>
      <c r="AB47" s="31">
        <v>12</v>
      </c>
      <c r="AC47" s="101">
        <f t="shared" si="26"/>
        <v>30</v>
      </c>
      <c r="AD47" s="101">
        <f t="shared" si="27"/>
        <v>30</v>
      </c>
      <c r="AE47" s="101">
        <f t="shared" si="16"/>
        <v>20</v>
      </c>
      <c r="AF47" s="101">
        <f t="shared" si="17"/>
        <v>25</v>
      </c>
      <c r="AG47" s="101">
        <f t="shared" si="18"/>
        <v>11.666666666666666</v>
      </c>
      <c r="AH47" s="101">
        <f>R47/$AB47</f>
        <v>15</v>
      </c>
      <c r="AI47" s="4"/>
      <c r="AJ47" s="22">
        <v>24</v>
      </c>
      <c r="AK47" s="102">
        <f t="shared" si="25"/>
        <v>22.5</v>
      </c>
      <c r="AL47" s="102">
        <f t="shared" si="20"/>
        <v>22.5</v>
      </c>
      <c r="AM47" s="102">
        <f t="shared" si="21"/>
        <v>15</v>
      </c>
      <c r="AN47" s="102">
        <f t="shared" si="22"/>
        <v>18.75</v>
      </c>
      <c r="AO47" s="102">
        <f t="shared" si="23"/>
        <v>8.75</v>
      </c>
      <c r="AP47" s="102">
        <f>Z47/$AJ47</f>
        <v>11.25</v>
      </c>
    </row>
    <row r="48" spans="2:42" x14ac:dyDescent="0.25">
      <c r="B48" s="42"/>
      <c r="C48" s="43"/>
      <c r="D48" s="42"/>
      <c r="E48" s="68"/>
      <c r="F48" s="68"/>
      <c r="G48" s="68"/>
      <c r="H48" s="68"/>
      <c r="I48" s="68"/>
      <c r="J48" s="68"/>
      <c r="AB48" s="4"/>
      <c r="AC48" s="4"/>
      <c r="AD48" s="4"/>
      <c r="AE48" s="4"/>
      <c r="AF48" s="4"/>
      <c r="AG48" s="4"/>
      <c r="AH48" s="4"/>
      <c r="AI48" s="4"/>
      <c r="AJ48" s="4"/>
      <c r="AK48" s="4"/>
      <c r="AL48" s="4"/>
      <c r="AM48" s="4"/>
      <c r="AN48" s="4"/>
      <c r="AO48" s="4"/>
      <c r="AP48" s="4"/>
    </row>
    <row r="49" spans="2:42" x14ac:dyDescent="0.25">
      <c r="B49" s="55"/>
      <c r="C49" s="55"/>
      <c r="D49" s="55"/>
      <c r="E49" s="56"/>
      <c r="F49" s="56"/>
      <c r="G49" s="56"/>
      <c r="H49" s="56"/>
      <c r="I49" s="56"/>
      <c r="J49" s="56"/>
      <c r="AB49" s="4"/>
      <c r="AC49" s="4"/>
      <c r="AD49" s="4"/>
      <c r="AE49" s="4"/>
      <c r="AF49" s="4"/>
      <c r="AG49" s="4"/>
      <c r="AH49" s="4"/>
      <c r="AI49" s="4"/>
      <c r="AJ49" s="4"/>
      <c r="AK49" s="4"/>
      <c r="AL49" s="4"/>
      <c r="AM49" s="4"/>
      <c r="AN49" s="4"/>
      <c r="AO49" s="4"/>
      <c r="AP49" s="4"/>
    </row>
    <row r="50" spans="2:42" ht="18" x14ac:dyDescent="0.25">
      <c r="B50" s="69" t="s">
        <v>32</v>
      </c>
      <c r="C50" s="70"/>
      <c r="D50" s="70"/>
      <c r="E50" s="71"/>
      <c r="F50" s="71"/>
      <c r="G50" s="71"/>
      <c r="H50" s="71"/>
      <c r="I50" s="71"/>
      <c r="J50" s="72"/>
      <c r="L50" s="73" t="s">
        <v>32</v>
      </c>
      <c r="M50" s="74"/>
      <c r="N50" s="74"/>
      <c r="O50" s="74"/>
      <c r="P50" s="74"/>
      <c r="Q50" s="74"/>
      <c r="R50" s="74"/>
      <c r="T50" s="73" t="s">
        <v>3</v>
      </c>
      <c r="U50" s="74"/>
      <c r="V50" s="74"/>
      <c r="W50" s="74"/>
      <c r="X50" s="74"/>
      <c r="Y50" s="74"/>
      <c r="Z50" s="74"/>
      <c r="AB50" s="73" t="s">
        <v>32</v>
      </c>
      <c r="AC50" s="74"/>
      <c r="AD50" s="74"/>
      <c r="AE50" s="74"/>
      <c r="AF50" s="74"/>
      <c r="AG50" s="74"/>
      <c r="AH50" s="74"/>
      <c r="AI50" s="4"/>
      <c r="AJ50" s="73" t="s">
        <v>3</v>
      </c>
      <c r="AK50" s="74"/>
      <c r="AL50" s="74"/>
      <c r="AM50" s="74"/>
      <c r="AN50" s="74"/>
      <c r="AO50" s="74"/>
      <c r="AP50" s="74"/>
    </row>
    <row r="51" spans="2:42" x14ac:dyDescent="0.25">
      <c r="B51" s="75"/>
      <c r="C51" s="76"/>
      <c r="D51" s="77" t="s">
        <v>4</v>
      </c>
      <c r="E51" s="78" t="s">
        <v>30</v>
      </c>
      <c r="F51" s="79"/>
      <c r="G51" s="79"/>
      <c r="H51" s="79"/>
      <c r="I51" s="79"/>
      <c r="J51" s="80"/>
      <c r="L51" s="81"/>
      <c r="M51" s="81" t="s">
        <v>6</v>
      </c>
      <c r="N51" s="81" t="s">
        <v>7</v>
      </c>
      <c r="O51" s="81" t="s">
        <v>8</v>
      </c>
      <c r="P51" s="81" t="s">
        <v>9</v>
      </c>
      <c r="Q51" s="81" t="s">
        <v>10</v>
      </c>
      <c r="R51" s="81" t="s">
        <v>11</v>
      </c>
      <c r="T51" s="81"/>
      <c r="U51" s="81" t="s">
        <v>6</v>
      </c>
      <c r="V51" s="81" t="s">
        <v>7</v>
      </c>
      <c r="W51" s="81" t="s">
        <v>8</v>
      </c>
      <c r="X51" s="81" t="s">
        <v>9</v>
      </c>
      <c r="Y51" s="81" t="s">
        <v>10</v>
      </c>
      <c r="Z51" s="81" t="s">
        <v>11</v>
      </c>
      <c r="AB51" s="81"/>
      <c r="AC51" s="81" t="s">
        <v>6</v>
      </c>
      <c r="AD51" s="81" t="s">
        <v>7</v>
      </c>
      <c r="AE51" s="81" t="s">
        <v>8</v>
      </c>
      <c r="AF51" s="81" t="s">
        <v>9</v>
      </c>
      <c r="AG51" s="81" t="s">
        <v>10</v>
      </c>
      <c r="AH51" s="81" t="s">
        <v>11</v>
      </c>
      <c r="AI51" s="4"/>
      <c r="AJ51" s="81"/>
      <c r="AK51" s="81" t="s">
        <v>6</v>
      </c>
      <c r="AL51" s="81" t="s">
        <v>7</v>
      </c>
      <c r="AM51" s="81" t="s">
        <v>8</v>
      </c>
      <c r="AN51" s="81" t="s">
        <v>9</v>
      </c>
      <c r="AO51" s="81" t="s">
        <v>10</v>
      </c>
      <c r="AP51" s="81" t="s">
        <v>11</v>
      </c>
    </row>
    <row r="52" spans="2:42" x14ac:dyDescent="0.25">
      <c r="B52" s="82" t="s">
        <v>12</v>
      </c>
      <c r="C52" s="83" t="s">
        <v>13</v>
      </c>
      <c r="D52" s="84" t="s">
        <v>31</v>
      </c>
      <c r="E52" s="84" t="s">
        <v>6</v>
      </c>
      <c r="F52" s="84" t="s">
        <v>7</v>
      </c>
      <c r="G52" s="84" t="s">
        <v>8</v>
      </c>
      <c r="H52" s="84" t="s">
        <v>9</v>
      </c>
      <c r="I52" s="84" t="s">
        <v>10</v>
      </c>
      <c r="J52" s="85" t="s">
        <v>11</v>
      </c>
      <c r="L52" s="81" t="s">
        <v>15</v>
      </c>
      <c r="M52" s="81" t="s">
        <v>16</v>
      </c>
      <c r="N52" s="81" t="s">
        <v>16</v>
      </c>
      <c r="O52" s="81" t="s">
        <v>16</v>
      </c>
      <c r="P52" s="81" t="s">
        <v>16</v>
      </c>
      <c r="Q52" s="81" t="s">
        <v>16</v>
      </c>
      <c r="R52" s="81" t="s">
        <v>16</v>
      </c>
      <c r="T52" s="81" t="s">
        <v>15</v>
      </c>
      <c r="U52" s="81" t="s">
        <v>16</v>
      </c>
      <c r="V52" s="81" t="s">
        <v>16</v>
      </c>
      <c r="W52" s="81" t="s">
        <v>16</v>
      </c>
      <c r="X52" s="81" t="s">
        <v>16</v>
      </c>
      <c r="Y52" s="81" t="s">
        <v>16</v>
      </c>
      <c r="Z52" s="81" t="s">
        <v>16</v>
      </c>
      <c r="AB52" s="81" t="s">
        <v>15</v>
      </c>
      <c r="AC52" s="81" t="s">
        <v>16</v>
      </c>
      <c r="AD52" s="81" t="s">
        <v>16</v>
      </c>
      <c r="AE52" s="81" t="s">
        <v>16</v>
      </c>
      <c r="AF52" s="81" t="s">
        <v>16</v>
      </c>
      <c r="AG52" s="81" t="s">
        <v>16</v>
      </c>
      <c r="AH52" s="81" t="s">
        <v>16</v>
      </c>
      <c r="AI52" s="4"/>
      <c r="AJ52" s="81" t="s">
        <v>15</v>
      </c>
      <c r="AK52" s="81" t="s">
        <v>16</v>
      </c>
      <c r="AL52" s="81" t="s">
        <v>16</v>
      </c>
      <c r="AM52" s="81" t="s">
        <v>16</v>
      </c>
      <c r="AN52" s="81" t="s">
        <v>16</v>
      </c>
      <c r="AO52" s="81" t="s">
        <v>16</v>
      </c>
      <c r="AP52" s="81" t="s">
        <v>16</v>
      </c>
    </row>
    <row r="53" spans="2:42" x14ac:dyDescent="0.25">
      <c r="B53" s="65"/>
      <c r="C53" s="66"/>
      <c r="D53" s="66"/>
      <c r="E53" s="86"/>
      <c r="F53" s="86"/>
      <c r="G53" s="86"/>
      <c r="H53" s="86"/>
      <c r="I53" s="86"/>
      <c r="J53" s="87"/>
      <c r="L53" s="31">
        <v>1</v>
      </c>
      <c r="M53" s="32">
        <v>99.189019959628013</v>
      </c>
      <c r="N53" s="32">
        <v>70.066095545130239</v>
      </c>
      <c r="O53" s="32">
        <v>59.823163719469129</v>
      </c>
      <c r="P53" s="32">
        <v>159.76189401273342</v>
      </c>
      <c r="Q53" s="32">
        <v>36.680545725728699</v>
      </c>
      <c r="R53" s="32">
        <v>67.205324023633736</v>
      </c>
      <c r="T53" s="31">
        <v>13</v>
      </c>
      <c r="U53" s="32">
        <v>843</v>
      </c>
      <c r="V53" s="32">
        <v>596</v>
      </c>
      <c r="W53" s="32">
        <v>508</v>
      </c>
      <c r="X53" s="32">
        <v>1358</v>
      </c>
      <c r="Y53" s="32">
        <v>312</v>
      </c>
      <c r="Z53" s="32">
        <v>571</v>
      </c>
      <c r="AB53" s="31">
        <v>1</v>
      </c>
      <c r="AC53" s="101">
        <f>M53/$AB53</f>
        <v>99.189019959628013</v>
      </c>
      <c r="AD53" s="101">
        <f>N53/$AB53</f>
        <v>70.066095545130239</v>
      </c>
      <c r="AE53" s="101">
        <f t="shared" ref="AE53:AE64" si="30">O53/$AB53</f>
        <v>59.823163719469129</v>
      </c>
      <c r="AF53" s="101">
        <f t="shared" ref="AF53:AF64" si="31">P53/$AB53</f>
        <v>159.76189401273342</v>
      </c>
      <c r="AG53" s="101">
        <f t="shared" ref="AG53:AG64" si="32">Q53/$AB53</f>
        <v>36.680545725728699</v>
      </c>
      <c r="AH53" s="101">
        <f t="shared" ref="AH53:AH64" si="33">R53/$AB53</f>
        <v>67.205324023633736</v>
      </c>
      <c r="AI53" s="4"/>
      <c r="AJ53" s="31">
        <v>13</v>
      </c>
      <c r="AK53" s="101">
        <f>U53/$AJ53</f>
        <v>64.84615384615384</v>
      </c>
      <c r="AL53" s="101">
        <f t="shared" ref="AL53:AL64" si="34">V53/$AJ53</f>
        <v>45.846153846153847</v>
      </c>
      <c r="AM53" s="101">
        <f t="shared" ref="AM53:AM64" si="35">W53/$AJ53</f>
        <v>39.07692307692308</v>
      </c>
      <c r="AN53" s="101">
        <f t="shared" ref="AN53:AN64" si="36">X53/$AJ53</f>
        <v>104.46153846153847</v>
      </c>
      <c r="AO53" s="101">
        <f t="shared" ref="AO53:AO64" si="37">Y53/$AJ53</f>
        <v>24</v>
      </c>
      <c r="AP53" s="101">
        <f t="shared" ref="AP53:AP64" si="38">Z53/$AJ53</f>
        <v>43.92307692307692</v>
      </c>
    </row>
    <row r="54" spans="2:42" x14ac:dyDescent="0.25">
      <c r="B54" s="33" t="s">
        <v>17</v>
      </c>
      <c r="C54" s="88" t="s">
        <v>18</v>
      </c>
      <c r="D54" s="33">
        <v>1</v>
      </c>
      <c r="E54" s="89">
        <v>99.189019959628013</v>
      </c>
      <c r="F54" s="89">
        <v>70.066095545130239</v>
      </c>
      <c r="G54" s="89">
        <v>59.823163719469129</v>
      </c>
      <c r="H54" s="89">
        <v>159.76189401273342</v>
      </c>
      <c r="I54" s="89">
        <v>36.680545725728699</v>
      </c>
      <c r="J54" s="89">
        <v>67.205324023633736</v>
      </c>
      <c r="L54" s="31">
        <v>2</v>
      </c>
      <c r="M54" s="32">
        <v>198.37803991925603</v>
      </c>
      <c r="N54" s="32">
        <v>140.13219109026048</v>
      </c>
      <c r="O54" s="32">
        <v>119.64632743893826</v>
      </c>
      <c r="P54" s="32">
        <v>319.52378802546684</v>
      </c>
      <c r="Q54" s="32">
        <v>73.361091451457398</v>
      </c>
      <c r="R54" s="32">
        <v>134.41064804726747</v>
      </c>
      <c r="T54" s="31">
        <v>14</v>
      </c>
      <c r="U54" s="32">
        <v>843</v>
      </c>
      <c r="V54" s="32">
        <v>596</v>
      </c>
      <c r="W54" s="32">
        <v>508</v>
      </c>
      <c r="X54" s="32">
        <v>1358</v>
      </c>
      <c r="Y54" s="32">
        <v>312</v>
      </c>
      <c r="Z54" s="32">
        <v>571</v>
      </c>
      <c r="AB54" s="31">
        <v>2</v>
      </c>
      <c r="AC54" s="101">
        <f>M54/$AB54</f>
        <v>99.189019959628013</v>
      </c>
      <c r="AD54" s="101">
        <f>N54/$AB54</f>
        <v>70.066095545130239</v>
      </c>
      <c r="AE54" s="101">
        <f t="shared" si="30"/>
        <v>59.823163719469129</v>
      </c>
      <c r="AF54" s="101">
        <f t="shared" si="31"/>
        <v>159.76189401273342</v>
      </c>
      <c r="AG54" s="101">
        <f t="shared" si="32"/>
        <v>36.680545725728699</v>
      </c>
      <c r="AH54" s="101">
        <f t="shared" si="33"/>
        <v>67.205324023633736</v>
      </c>
      <c r="AI54" s="4"/>
      <c r="AJ54" s="31">
        <v>14</v>
      </c>
      <c r="AK54" s="101">
        <f t="shared" ref="AK54:AK64" si="39">U54/$AJ54</f>
        <v>60.214285714285715</v>
      </c>
      <c r="AL54" s="101">
        <f t="shared" si="34"/>
        <v>42.571428571428569</v>
      </c>
      <c r="AM54" s="101">
        <f t="shared" si="35"/>
        <v>36.285714285714285</v>
      </c>
      <c r="AN54" s="101">
        <f t="shared" si="36"/>
        <v>97</v>
      </c>
      <c r="AO54" s="101">
        <f t="shared" si="37"/>
        <v>22.285714285714285</v>
      </c>
      <c r="AP54" s="101">
        <f t="shared" si="38"/>
        <v>40.785714285714285</v>
      </c>
    </row>
    <row r="55" spans="2:42" x14ac:dyDescent="0.25">
      <c r="B55" s="33" t="s">
        <v>19</v>
      </c>
      <c r="C55" s="88" t="s">
        <v>20</v>
      </c>
      <c r="D55" s="33">
        <v>4</v>
      </c>
      <c r="E55" s="89">
        <v>347</v>
      </c>
      <c r="F55" s="89">
        <v>245</v>
      </c>
      <c r="G55" s="89">
        <v>209</v>
      </c>
      <c r="H55" s="89">
        <v>559</v>
      </c>
      <c r="I55" s="89">
        <v>128</v>
      </c>
      <c r="J55" s="89">
        <v>235</v>
      </c>
      <c r="L55" s="31">
        <v>3</v>
      </c>
      <c r="M55" s="32">
        <v>297.56705987888404</v>
      </c>
      <c r="N55" s="32">
        <v>210.19828663539073</v>
      </c>
      <c r="O55" s="32">
        <v>179.46949115840738</v>
      </c>
      <c r="P55" s="32">
        <v>479.28568203820026</v>
      </c>
      <c r="Q55" s="32">
        <v>110.04163717718609</v>
      </c>
      <c r="R55" s="32">
        <v>201.61597207090119</v>
      </c>
      <c r="T55" s="31">
        <v>15</v>
      </c>
      <c r="U55" s="32">
        <v>843</v>
      </c>
      <c r="V55" s="32">
        <v>596</v>
      </c>
      <c r="W55" s="32">
        <v>508</v>
      </c>
      <c r="X55" s="32">
        <v>1358</v>
      </c>
      <c r="Y55" s="32">
        <v>312</v>
      </c>
      <c r="Z55" s="32">
        <v>571</v>
      </c>
      <c r="AB55" s="31">
        <v>3</v>
      </c>
      <c r="AC55" s="101">
        <f t="shared" ref="AC55:AC64" si="40">M55/$AB55</f>
        <v>99.189019959628013</v>
      </c>
      <c r="AD55" s="101">
        <f t="shared" ref="AD55:AD64" si="41">N55/$AB55</f>
        <v>70.066095545130239</v>
      </c>
      <c r="AE55" s="101">
        <f t="shared" si="30"/>
        <v>59.823163719469129</v>
      </c>
      <c r="AF55" s="101">
        <f t="shared" si="31"/>
        <v>159.76189401273342</v>
      </c>
      <c r="AG55" s="101">
        <f t="shared" si="32"/>
        <v>36.680545725728699</v>
      </c>
      <c r="AH55" s="101">
        <f t="shared" si="33"/>
        <v>67.205324023633736</v>
      </c>
      <c r="AI55" s="4"/>
      <c r="AJ55" s="31">
        <v>15</v>
      </c>
      <c r="AK55" s="101">
        <f t="shared" si="39"/>
        <v>56.2</v>
      </c>
      <c r="AL55" s="101">
        <f t="shared" si="34"/>
        <v>39.733333333333334</v>
      </c>
      <c r="AM55" s="101">
        <f t="shared" si="35"/>
        <v>33.866666666666667</v>
      </c>
      <c r="AN55" s="101">
        <f t="shared" si="36"/>
        <v>90.533333333333331</v>
      </c>
      <c r="AO55" s="101">
        <f t="shared" si="37"/>
        <v>20.8</v>
      </c>
      <c r="AP55" s="101">
        <f t="shared" si="38"/>
        <v>38.06666666666667</v>
      </c>
    </row>
    <row r="56" spans="2:42" ht="15.75" thickBot="1" x14ac:dyDescent="0.3">
      <c r="B56" s="33" t="s">
        <v>21</v>
      </c>
      <c r="C56" s="88" t="s">
        <v>22</v>
      </c>
      <c r="D56" s="33">
        <v>8</v>
      </c>
      <c r="E56" s="89">
        <v>645</v>
      </c>
      <c r="F56" s="89">
        <v>455</v>
      </c>
      <c r="G56" s="89">
        <v>389</v>
      </c>
      <c r="H56" s="89">
        <v>1038</v>
      </c>
      <c r="I56" s="89">
        <v>238</v>
      </c>
      <c r="J56" s="89">
        <v>437</v>
      </c>
      <c r="L56" s="81">
        <v>4</v>
      </c>
      <c r="M56" s="90">
        <v>347</v>
      </c>
      <c r="N56" s="90">
        <v>245</v>
      </c>
      <c r="O56" s="90">
        <v>209</v>
      </c>
      <c r="P56" s="90">
        <v>559</v>
      </c>
      <c r="Q56" s="90">
        <v>128</v>
      </c>
      <c r="R56" s="90">
        <v>235</v>
      </c>
      <c r="T56" s="31">
        <v>16</v>
      </c>
      <c r="U56" s="32">
        <v>843</v>
      </c>
      <c r="V56" s="32">
        <v>596</v>
      </c>
      <c r="W56" s="32">
        <v>508</v>
      </c>
      <c r="X56" s="32">
        <v>1358</v>
      </c>
      <c r="Y56" s="32">
        <v>312</v>
      </c>
      <c r="Z56" s="32">
        <v>571</v>
      </c>
      <c r="AB56" s="81">
        <v>4</v>
      </c>
      <c r="AC56" s="104">
        <f t="shared" si="40"/>
        <v>86.75</v>
      </c>
      <c r="AD56" s="104">
        <f t="shared" si="41"/>
        <v>61.25</v>
      </c>
      <c r="AE56" s="104">
        <f t="shared" si="30"/>
        <v>52.25</v>
      </c>
      <c r="AF56" s="104">
        <f t="shared" si="31"/>
        <v>139.75</v>
      </c>
      <c r="AG56" s="104">
        <f t="shared" si="32"/>
        <v>32</v>
      </c>
      <c r="AH56" s="104">
        <f t="shared" si="33"/>
        <v>58.75</v>
      </c>
      <c r="AI56" s="4"/>
      <c r="AJ56" s="31">
        <v>16</v>
      </c>
      <c r="AK56" s="101">
        <f t="shared" si="39"/>
        <v>52.6875</v>
      </c>
      <c r="AL56" s="101">
        <f t="shared" si="34"/>
        <v>37.25</v>
      </c>
      <c r="AM56" s="101">
        <f t="shared" si="35"/>
        <v>31.75</v>
      </c>
      <c r="AN56" s="101">
        <f t="shared" si="36"/>
        <v>84.875</v>
      </c>
      <c r="AO56" s="101">
        <f t="shared" si="37"/>
        <v>19.5</v>
      </c>
      <c r="AP56" s="101">
        <f t="shared" si="38"/>
        <v>35.6875</v>
      </c>
    </row>
    <row r="57" spans="2:42" ht="15.75" thickBot="1" x14ac:dyDescent="0.3">
      <c r="B57" s="91" t="s">
        <v>23</v>
      </c>
      <c r="C57" s="92" t="s">
        <v>24</v>
      </c>
      <c r="D57" s="93">
        <v>24</v>
      </c>
      <c r="E57" s="100">
        <v>1488</v>
      </c>
      <c r="F57" s="100">
        <v>1051</v>
      </c>
      <c r="G57" s="100">
        <v>897</v>
      </c>
      <c r="H57" s="100">
        <v>2396</v>
      </c>
      <c r="I57" s="100">
        <v>550</v>
      </c>
      <c r="J57" s="100">
        <v>1008</v>
      </c>
      <c r="L57" s="31">
        <v>5</v>
      </c>
      <c r="M57" s="32">
        <v>446.18901995962801</v>
      </c>
      <c r="N57" s="32">
        <v>315.06609554513022</v>
      </c>
      <c r="O57" s="32">
        <v>268.82316371946911</v>
      </c>
      <c r="P57" s="32">
        <v>718.76189401273336</v>
      </c>
      <c r="Q57" s="32">
        <v>164.68054572572871</v>
      </c>
      <c r="R57" s="32">
        <v>302.20532402363375</v>
      </c>
      <c r="T57" s="31">
        <v>17</v>
      </c>
      <c r="U57" s="32">
        <v>942.18901995962801</v>
      </c>
      <c r="V57" s="32">
        <v>666.06609554513022</v>
      </c>
      <c r="W57" s="32">
        <v>567.82316371946911</v>
      </c>
      <c r="X57" s="32">
        <v>1517.7618940127334</v>
      </c>
      <c r="Y57" s="32">
        <v>348.68054572572868</v>
      </c>
      <c r="Z57" s="32">
        <v>638.20532402363369</v>
      </c>
      <c r="AB57" s="31">
        <v>5</v>
      </c>
      <c r="AC57" s="101">
        <f t="shared" si="40"/>
        <v>89.237803991925603</v>
      </c>
      <c r="AD57" s="101">
        <f t="shared" si="41"/>
        <v>63.013219109026046</v>
      </c>
      <c r="AE57" s="101">
        <f t="shared" si="30"/>
        <v>53.76463274389382</v>
      </c>
      <c r="AF57" s="101">
        <f t="shared" si="31"/>
        <v>143.75237880254667</v>
      </c>
      <c r="AG57" s="101">
        <f t="shared" si="32"/>
        <v>32.936109145145743</v>
      </c>
      <c r="AH57" s="101">
        <f t="shared" si="33"/>
        <v>60.44106480472675</v>
      </c>
      <c r="AI57" s="4"/>
      <c r="AJ57" s="31">
        <v>17</v>
      </c>
      <c r="AK57" s="101">
        <f t="shared" si="39"/>
        <v>55.422883527036944</v>
      </c>
      <c r="AL57" s="101">
        <f t="shared" si="34"/>
        <v>39.180358561478251</v>
      </c>
      <c r="AM57" s="101">
        <f t="shared" si="35"/>
        <v>33.401362571733479</v>
      </c>
      <c r="AN57" s="101">
        <f t="shared" si="36"/>
        <v>89.280111412513733</v>
      </c>
      <c r="AO57" s="101">
        <f t="shared" si="37"/>
        <v>20.51062033680757</v>
      </c>
      <c r="AP57" s="101">
        <f t="shared" si="38"/>
        <v>37.541489648449044</v>
      </c>
    </row>
    <row r="58" spans="2:42" ht="15.75" thickTop="1" x14ac:dyDescent="0.25">
      <c r="L58" s="31">
        <v>6</v>
      </c>
      <c r="M58" s="32">
        <v>545.37803991925603</v>
      </c>
      <c r="N58" s="32">
        <v>385.13219109026045</v>
      </c>
      <c r="O58" s="32">
        <v>328.64632743893821</v>
      </c>
      <c r="P58" s="32">
        <v>878.52378802546673</v>
      </c>
      <c r="Q58" s="32">
        <v>201.36109145145741</v>
      </c>
      <c r="R58" s="32">
        <v>369.4106480472675</v>
      </c>
      <c r="T58" s="31">
        <v>18</v>
      </c>
      <c r="U58" s="32">
        <v>1041.378039919256</v>
      </c>
      <c r="V58" s="32">
        <v>736.13219109026045</v>
      </c>
      <c r="W58" s="32">
        <v>627.64632743893821</v>
      </c>
      <c r="X58" s="32">
        <v>1677.5237880254667</v>
      </c>
      <c r="Y58" s="32">
        <v>385.36109145145736</v>
      </c>
      <c r="Z58" s="32">
        <v>705.41064804726739</v>
      </c>
      <c r="AB58" s="31">
        <v>6</v>
      </c>
      <c r="AC58" s="101">
        <f t="shared" si="40"/>
        <v>90.896339986542671</v>
      </c>
      <c r="AD58" s="101">
        <f t="shared" si="41"/>
        <v>64.188698515043413</v>
      </c>
      <c r="AE58" s="101">
        <f t="shared" si="30"/>
        <v>54.7743879064897</v>
      </c>
      <c r="AF58" s="101">
        <f t="shared" si="31"/>
        <v>146.42063133757779</v>
      </c>
      <c r="AG58" s="101">
        <f t="shared" si="32"/>
        <v>33.560181908576233</v>
      </c>
      <c r="AH58" s="101">
        <f t="shared" si="33"/>
        <v>61.568441341211248</v>
      </c>
      <c r="AI58" s="4"/>
      <c r="AJ58" s="31">
        <v>18</v>
      </c>
      <c r="AK58" s="101">
        <f t="shared" si="39"/>
        <v>57.854335551069781</v>
      </c>
      <c r="AL58" s="101">
        <f t="shared" si="34"/>
        <v>40.8962328383478</v>
      </c>
      <c r="AM58" s="101">
        <f t="shared" si="35"/>
        <v>34.869240413274348</v>
      </c>
      <c r="AN58" s="101">
        <f t="shared" si="36"/>
        <v>93.195766001414825</v>
      </c>
      <c r="AO58" s="101">
        <f t="shared" si="37"/>
        <v>21.408949525080963</v>
      </c>
      <c r="AP58" s="101">
        <f t="shared" si="38"/>
        <v>39.189480447070409</v>
      </c>
    </row>
    <row r="59" spans="2:42" x14ac:dyDescent="0.25">
      <c r="B59" s="55"/>
      <c r="C59" s="55"/>
      <c r="D59" s="42"/>
      <c r="E59" s="94"/>
      <c r="F59" s="94"/>
      <c r="G59" s="94"/>
      <c r="H59" s="94"/>
      <c r="I59" s="55"/>
      <c r="J59" s="94"/>
      <c r="L59" s="31">
        <v>7</v>
      </c>
      <c r="M59" s="32">
        <v>644.56705987888404</v>
      </c>
      <c r="N59" s="32">
        <v>455</v>
      </c>
      <c r="O59" s="32">
        <v>388.46949115840732</v>
      </c>
      <c r="P59" s="32">
        <v>1038</v>
      </c>
      <c r="Q59" s="32">
        <v>238</v>
      </c>
      <c r="R59" s="32">
        <v>436.61597207090125</v>
      </c>
      <c r="T59" s="31">
        <v>19</v>
      </c>
      <c r="U59" s="32">
        <v>1140.567059878884</v>
      </c>
      <c r="V59" s="32">
        <v>806.19828663539067</v>
      </c>
      <c r="W59" s="32">
        <v>687.46949115840732</v>
      </c>
      <c r="X59" s="32">
        <v>1837.2856820382001</v>
      </c>
      <c r="Y59" s="32">
        <v>422.04163717718603</v>
      </c>
      <c r="Z59" s="32">
        <v>772.61597207090108</v>
      </c>
      <c r="AB59" s="31">
        <v>7</v>
      </c>
      <c r="AC59" s="101">
        <f t="shared" si="40"/>
        <v>92.081008554126285</v>
      </c>
      <c r="AD59" s="101">
        <f t="shared" si="41"/>
        <v>65</v>
      </c>
      <c r="AE59" s="101">
        <f t="shared" si="30"/>
        <v>55.495641594058192</v>
      </c>
      <c r="AF59" s="101">
        <f t="shared" si="31"/>
        <v>148.28571428571428</v>
      </c>
      <c r="AG59" s="101">
        <f t="shared" si="32"/>
        <v>34</v>
      </c>
      <c r="AH59" s="101">
        <f t="shared" si="33"/>
        <v>62.373710295843033</v>
      </c>
      <c r="AI59" s="4"/>
      <c r="AJ59" s="31">
        <v>19</v>
      </c>
      <c r="AK59" s="101">
        <f t="shared" si="39"/>
        <v>60.029845256783368</v>
      </c>
      <c r="AL59" s="101">
        <f t="shared" si="34"/>
        <v>42.431488770283721</v>
      </c>
      <c r="AM59" s="101">
        <f t="shared" si="35"/>
        <v>36.18260479781091</v>
      </c>
      <c r="AN59" s="101">
        <f t="shared" si="36"/>
        <v>96.699246423063158</v>
      </c>
      <c r="AO59" s="101">
        <f t="shared" si="37"/>
        <v>22.212717746167687</v>
      </c>
      <c r="AP59" s="101">
        <f t="shared" si="38"/>
        <v>40.663998530047422</v>
      </c>
    </row>
    <row r="60" spans="2:42" ht="15.75" x14ac:dyDescent="0.25">
      <c r="C60" s="44" t="s">
        <v>25</v>
      </c>
      <c r="D60" s="45">
        <v>5</v>
      </c>
      <c r="F60" s="41"/>
      <c r="G60" s="41"/>
      <c r="H60" s="41"/>
      <c r="I60" s="41"/>
      <c r="J60" s="41"/>
      <c r="L60" s="81">
        <v>8</v>
      </c>
      <c r="M60" s="90">
        <v>645</v>
      </c>
      <c r="N60" s="90">
        <v>455</v>
      </c>
      <c r="O60" s="90">
        <v>389</v>
      </c>
      <c r="P60" s="90">
        <v>1038</v>
      </c>
      <c r="Q60" s="90">
        <v>238</v>
      </c>
      <c r="R60" s="90">
        <v>437</v>
      </c>
      <c r="T60" s="31">
        <v>20</v>
      </c>
      <c r="U60" s="32">
        <v>1239.7560798385121</v>
      </c>
      <c r="V60" s="32">
        <v>876.2643821805209</v>
      </c>
      <c r="W60" s="32">
        <v>747.29265487787643</v>
      </c>
      <c r="X60" s="32">
        <v>1997.0475760509335</v>
      </c>
      <c r="Y60" s="32">
        <v>458.72218290291471</v>
      </c>
      <c r="Z60" s="32">
        <v>839.82129609453477</v>
      </c>
      <c r="AB60" s="81">
        <v>8</v>
      </c>
      <c r="AC60" s="104">
        <f t="shared" si="40"/>
        <v>80.625</v>
      </c>
      <c r="AD60" s="104">
        <f t="shared" si="41"/>
        <v>56.875</v>
      </c>
      <c r="AE60" s="104">
        <f t="shared" si="30"/>
        <v>48.625</v>
      </c>
      <c r="AF60" s="104">
        <f t="shared" si="31"/>
        <v>129.75</v>
      </c>
      <c r="AG60" s="104">
        <f t="shared" si="32"/>
        <v>29.75</v>
      </c>
      <c r="AH60" s="104">
        <f t="shared" si="33"/>
        <v>54.625</v>
      </c>
      <c r="AI60" s="4"/>
      <c r="AJ60" s="31">
        <v>20</v>
      </c>
      <c r="AK60" s="101">
        <f t="shared" si="39"/>
        <v>61.987803991925603</v>
      </c>
      <c r="AL60" s="101">
        <f t="shared" si="34"/>
        <v>43.813219109026043</v>
      </c>
      <c r="AM60" s="101">
        <f t="shared" si="35"/>
        <v>37.364632743893821</v>
      </c>
      <c r="AN60" s="101">
        <f t="shared" si="36"/>
        <v>99.852378802546667</v>
      </c>
      <c r="AO60" s="101">
        <f t="shared" si="37"/>
        <v>22.936109145145736</v>
      </c>
      <c r="AP60" s="101">
        <f t="shared" si="38"/>
        <v>41.99106480472674</v>
      </c>
    </row>
    <row r="61" spans="2:42" x14ac:dyDescent="0.25">
      <c r="C61" s="46" t="s">
        <v>26</v>
      </c>
      <c r="D61" s="47">
        <f>ROUNDDOWN(D60/24,0)</f>
        <v>0</v>
      </c>
      <c r="E61" s="48">
        <f>(ROUNDDOWN($D60/24,0))*E57</f>
        <v>0</v>
      </c>
      <c r="F61" s="48">
        <f t="shared" ref="F61:J61" si="42">(ROUNDDOWN($D60/24,0))*F57</f>
        <v>0</v>
      </c>
      <c r="G61" s="48">
        <f t="shared" si="42"/>
        <v>0</v>
      </c>
      <c r="H61" s="48">
        <f t="shared" si="42"/>
        <v>0</v>
      </c>
      <c r="I61" s="48">
        <f t="shared" si="42"/>
        <v>0</v>
      </c>
      <c r="J61" s="48">
        <f t="shared" si="42"/>
        <v>0</v>
      </c>
      <c r="L61" s="31">
        <v>9</v>
      </c>
      <c r="M61" s="32">
        <v>744.18901995962801</v>
      </c>
      <c r="N61" s="32">
        <v>525.06609554513022</v>
      </c>
      <c r="O61" s="32">
        <v>448.82316371946911</v>
      </c>
      <c r="P61" s="32">
        <v>1197.7618940127334</v>
      </c>
      <c r="Q61" s="32">
        <v>274.68054572572868</v>
      </c>
      <c r="R61" s="32">
        <v>504.20532402363375</v>
      </c>
      <c r="T61" s="31">
        <v>21</v>
      </c>
      <c r="U61" s="32">
        <v>1338.9450997981401</v>
      </c>
      <c r="V61" s="32">
        <v>946.33047772565112</v>
      </c>
      <c r="W61" s="32">
        <v>807.11581859734554</v>
      </c>
      <c r="X61" s="32">
        <v>2156.809470063667</v>
      </c>
      <c r="Y61" s="32">
        <v>495.40272862864339</v>
      </c>
      <c r="Z61" s="32">
        <v>907.02662011816847</v>
      </c>
      <c r="AB61" s="31">
        <v>9</v>
      </c>
      <c r="AC61" s="101">
        <f t="shared" si="40"/>
        <v>82.687668884403109</v>
      </c>
      <c r="AD61" s="101">
        <f t="shared" si="41"/>
        <v>58.34067728279225</v>
      </c>
      <c r="AE61" s="101">
        <f t="shared" si="30"/>
        <v>49.869240413274348</v>
      </c>
      <c r="AF61" s="101">
        <f t="shared" si="31"/>
        <v>133.08465489030371</v>
      </c>
      <c r="AG61" s="101">
        <f t="shared" si="32"/>
        <v>30.520060636192074</v>
      </c>
      <c r="AH61" s="101">
        <f t="shared" si="33"/>
        <v>56.022813780403752</v>
      </c>
      <c r="AI61" s="4"/>
      <c r="AJ61" s="31">
        <v>21</v>
      </c>
      <c r="AK61" s="101">
        <f t="shared" si="39"/>
        <v>63.759290466578101</v>
      </c>
      <c r="AL61" s="101">
        <f t="shared" si="34"/>
        <v>45.063356082173861</v>
      </c>
      <c r="AM61" s="101">
        <f t="shared" si="35"/>
        <v>38.434086599873595</v>
      </c>
      <c r="AN61" s="101">
        <f t="shared" si="36"/>
        <v>102.70521286017463</v>
      </c>
      <c r="AO61" s="101">
        <f t="shared" si="37"/>
        <v>23.590606125173494</v>
      </c>
      <c r="AP61" s="101">
        <f t="shared" si="38"/>
        <v>43.191743815150879</v>
      </c>
    </row>
    <row r="62" spans="2:42" ht="15.75" thickBot="1" x14ac:dyDescent="0.3">
      <c r="C62" s="49" t="s">
        <v>27</v>
      </c>
      <c r="D62" s="50">
        <f>D60-(ROUNDDOWN(D60/24,0)*24)</f>
        <v>5</v>
      </c>
      <c r="E62" s="51">
        <f>IF($D62=$L53,M53,0)+IF($D62=$L54,M54,0)+IF($D62=$L55,M55,0)+IF($D62=$L56,M56,0)+IF($D62=$L57,M57,0)+IF($D62=$L58,M58,0)+IF($D62=$L59,M59,0)+IF($D62=$L60,M60,0)+IF($D62=$L61,M61,0)+IF($D62=$L62,M62,0)+IF($D62=$L63,M63,0)+IF($D62=$L64,M64,0)+IF($D62=$T53,U53,0)+IF($D62=$T54,U54,0)+IF($D62=$T55,U55,0)+IF($D62=$T56,U56,0)+IF($D62=$T57,U57,0)+IF($D62=$T58,U58,0)+IF($D62=$T59,U59,0)+IF($D62=$T60,U60,0)+IF($D62=$T61,U61,0)+IF($D62=$T62,U62,0)+IF($D62=$T63,U63,0)</f>
        <v>446.18901995962801</v>
      </c>
      <c r="F62" s="51">
        <f>IF($D62=$L53,N53,0)+IF($D62=$L54,N54,0)+IF($D62=$L55,N55,0)+IF($D62=$L56,N56,0)+IF($D62=$L57,N57,0)+IF($D62=$L58,N58,0)+IF($D62=$L59,N59,0)+IF($D62=$L60,N60,0)+IF($D62=$L61,N61,0)+IF($D62=$L62,N62,0)+IF($D62=$L63,N63,0)+IF($D62=$L64,N64,0)+IF($D62=$T53,V53,0)+IF($D62=$T54,V54,0)+IF($D62=$T55,V55,0)+IF($D62=$T56,V56,0)+IF($D62=$T57,V57,0)+IF($D62=$T58,V58,0)+IF($D62=$T59,V59,0)+IF($D62=$T60,V60,0)+IF($D62=$T61,V61,0)+IF($D62=$T62,V62,0)+IF($D62=$T63,V63,0)</f>
        <v>315.06609554513022</v>
      </c>
      <c r="G62" s="51">
        <f>IF($D62=$L53,O53,0)+IF($D62=$L54,O54,0)+IF($D62=$L55,O55,0)+IF($D62=$L56,O56,0)+IF($D62=$L57,O57,0)+IF($D62=$L58,O58,0)+IF($D62=$L59,O59,0)+IF($D62=$L60,O60,0)+IF($D62=$L61,O61,0)+IF($D62=$L62,O62,0)+IF($D62=$L63,O63,0)+IF($D62=$L64,O64,0)+IF($D62=$T53,W53,0)+IF($D62=$T54,W54,0)+IF($D62=$T55,W55,0)+IF($D62=$T56,W56,0)+IF($D62=$T57,W57,0)+IF($D62=$T58,W58,0)+IF($D62=$T59,W59,0)+IF($D62=$T60,W60,0)+IF($D62=$T61,W61,0)+IF($D62=$T62,W62,0)+IF($D62=$T63,W63,0)</f>
        <v>268.82316371946911</v>
      </c>
      <c r="H62" s="51">
        <f>IF($D62=$L53,P53,0)+IF($D62=$L54,P54,0)+IF($D62=$L55,P55,0)+IF($D62=$L56,P56,0)+IF($D62=$L57,P57,0)+IF($D62=$L58,P58,0)+IF($D62=$L59,P59,0)+IF($D62=$L60,P60,0)+IF($D62=$L61,P61,0)+IF($D62=$L62,P62,0)+IF($D62=$L63,P63,0)+IF($D62=$L64,P64,0)+IF($D62=$T53,X53,0)+IF($D62=$T54,X54,0)+IF($D62=$T55,X55,0)+IF($D62=$T56,X56,0)+IF($D62=$T57,X57,0)+IF($D62=$T58,X58,0)+IF($D62=$T59,X59,0)+IF($D62=$T60,X60,0)+IF($D62=$T61,X61,0)+IF($D62=$T62,X62,0)+IF($D62=$T63,X63,0)</f>
        <v>718.76189401273336</v>
      </c>
      <c r="I62" s="51">
        <f>IF($D62=$L53,Q53,0)+IF($D62=$L54,Q54,0)+IF($D62=$L55,Q55,0)+IF($D62=$L56,Q56,0)+IF($D62=$L57,Q57,0)+IF($D62=$L58,Q58,0)+IF($D62=$L59,Q59,0)+IF($D62=$L60,Q60,0)+IF($D62=$L61,Q61,0)+IF($D62=$L62,Q62,0)+IF($D62=$L63,Q63,0)+IF($D62=$L64,Q64,0)+IF($D62=$T53,Y53,0)+IF($D62=$T54,Y54,0)+IF($D62=$T55,Y55,0)+IF($D62=$T56,Y56,0)+IF($D62=$T57,Y57,0)+IF($D62=$T58,Y58,0)+IF($D62=$T59,Y59,0)+IF($D62=$T60,Y60,0)+IF($D62=$T61,Y61,0)+IF($D62=$T62,Y62,0)+IF($D62=$T63,Y63,0)</f>
        <v>164.68054572572871</v>
      </c>
      <c r="J62" s="51">
        <f>IF($D62=$L53,R53,0)+IF($D62=$L54,R54,0)+IF($D62=$L55,R55,0)+IF($D62=$L56,R56,0)+IF($D62=$L57,R57,0)+IF($D62=$L58,R58,0)+IF($D62=$L59,R59,0)+IF($D62=$L60,R60,0)+IF($D62=$L61,R61,0)+IF($D62=$L62,R62,0)+IF($D62=$L63,R63,0)+IF($D62=$L64,R64,0)+IF($D62=$T53,Z53,0)+IF($D62=$T54,Z54,0)+IF($D62=$T55,Z55,0)+IF($D62=$T56,Z56,0)+IF($D62=$T57,Z57,0)+IF($D62=$T58,Z58,0)+IF($D62=$T59,Z59,0)+IF($D62=$T60,Z60,0)+IF($D62=$T61,Z61,0)+IF($D62=$T62,Z62,0)+IF($D62=$T63,Z63,0)</f>
        <v>302.20532402363375</v>
      </c>
      <c r="L62" s="31">
        <v>10</v>
      </c>
      <c r="M62" s="32">
        <v>843</v>
      </c>
      <c r="N62" s="32">
        <v>595.13219109026045</v>
      </c>
      <c r="O62" s="32">
        <v>508</v>
      </c>
      <c r="P62" s="32">
        <v>1357.5237880254667</v>
      </c>
      <c r="Q62" s="32">
        <v>311.36109145145736</v>
      </c>
      <c r="R62" s="32">
        <v>571</v>
      </c>
      <c r="T62" s="31">
        <v>22</v>
      </c>
      <c r="U62" s="32">
        <v>1438.1341197577681</v>
      </c>
      <c r="V62" s="32">
        <v>1016.3965732707813</v>
      </c>
      <c r="W62" s="32">
        <v>866.93898231681464</v>
      </c>
      <c r="X62" s="32">
        <v>2316.5713640764006</v>
      </c>
      <c r="Y62" s="32">
        <v>532.08327435437207</v>
      </c>
      <c r="Z62" s="32">
        <v>974.23194414180216</v>
      </c>
      <c r="AB62" s="31">
        <v>10</v>
      </c>
      <c r="AC62" s="101">
        <f t="shared" si="40"/>
        <v>84.3</v>
      </c>
      <c r="AD62" s="101">
        <f t="shared" si="41"/>
        <v>59.513219109026046</v>
      </c>
      <c r="AE62" s="101">
        <f t="shared" si="30"/>
        <v>50.8</v>
      </c>
      <c r="AF62" s="101">
        <f t="shared" si="31"/>
        <v>135.75237880254667</v>
      </c>
      <c r="AG62" s="101">
        <f t="shared" si="32"/>
        <v>31.136109145145735</v>
      </c>
      <c r="AH62" s="101">
        <f t="shared" si="33"/>
        <v>57.1</v>
      </c>
      <c r="AI62" s="4"/>
      <c r="AJ62" s="31">
        <v>22</v>
      </c>
      <c r="AK62" s="101">
        <f t="shared" si="39"/>
        <v>65.369732716262192</v>
      </c>
      <c r="AL62" s="101">
        <f t="shared" si="34"/>
        <v>46.199844239580969</v>
      </c>
      <c r="AM62" s="101">
        <f t="shared" si="35"/>
        <v>39.406317378037031</v>
      </c>
      <c r="AN62" s="101">
        <f t="shared" si="36"/>
        <v>105.29869836710913</v>
      </c>
      <c r="AO62" s="101">
        <f t="shared" si="37"/>
        <v>24.185603379744183</v>
      </c>
      <c r="AP62" s="101">
        <f t="shared" si="38"/>
        <v>44.283270188263735</v>
      </c>
    </row>
    <row r="63" spans="2:42" ht="15.75" thickBot="1" x14ac:dyDescent="0.3">
      <c r="C63" s="52" t="s">
        <v>28</v>
      </c>
      <c r="D63" s="53"/>
      <c r="E63" s="54">
        <f>E61+E62</f>
        <v>446.18901995962801</v>
      </c>
      <c r="F63" s="54">
        <f t="shared" ref="F63:J63" si="43">F61+F62</f>
        <v>315.06609554513022</v>
      </c>
      <c r="G63" s="54">
        <f t="shared" si="43"/>
        <v>268.82316371946911</v>
      </c>
      <c r="H63" s="54">
        <f t="shared" si="43"/>
        <v>718.76189401273336</v>
      </c>
      <c r="I63" s="54">
        <f t="shared" si="43"/>
        <v>164.68054572572871</v>
      </c>
      <c r="J63" s="54">
        <f t="shared" si="43"/>
        <v>302.20532402363375</v>
      </c>
      <c r="L63" s="31">
        <v>11</v>
      </c>
      <c r="M63" s="32">
        <v>843</v>
      </c>
      <c r="N63" s="32">
        <v>596</v>
      </c>
      <c r="O63" s="32">
        <v>508</v>
      </c>
      <c r="P63" s="32">
        <v>1358</v>
      </c>
      <c r="Q63" s="32">
        <v>312</v>
      </c>
      <c r="R63" s="32">
        <v>571</v>
      </c>
      <c r="T63" s="31">
        <v>23</v>
      </c>
      <c r="U63" s="32">
        <v>1488</v>
      </c>
      <c r="V63" s="32">
        <v>1051</v>
      </c>
      <c r="W63" s="32">
        <v>897</v>
      </c>
      <c r="X63" s="32">
        <v>2396</v>
      </c>
      <c r="Y63" s="32">
        <v>550</v>
      </c>
      <c r="Z63" s="32">
        <v>1008</v>
      </c>
      <c r="AB63" s="31">
        <v>11</v>
      </c>
      <c r="AC63" s="101">
        <f t="shared" si="40"/>
        <v>76.63636363636364</v>
      </c>
      <c r="AD63" s="101">
        <f t="shared" si="41"/>
        <v>54.18181818181818</v>
      </c>
      <c r="AE63" s="101">
        <f t="shared" si="30"/>
        <v>46.18181818181818</v>
      </c>
      <c r="AF63" s="101">
        <f t="shared" si="31"/>
        <v>123.45454545454545</v>
      </c>
      <c r="AG63" s="101">
        <f t="shared" si="32"/>
        <v>28.363636363636363</v>
      </c>
      <c r="AH63" s="101">
        <f t="shared" si="33"/>
        <v>51.909090909090907</v>
      </c>
      <c r="AI63" s="4"/>
      <c r="AJ63" s="31">
        <v>23</v>
      </c>
      <c r="AK63" s="101">
        <f t="shared" si="39"/>
        <v>64.695652173913047</v>
      </c>
      <c r="AL63" s="101">
        <f t="shared" si="34"/>
        <v>45.695652173913047</v>
      </c>
      <c r="AM63" s="101">
        <f t="shared" si="35"/>
        <v>39</v>
      </c>
      <c r="AN63" s="101">
        <f t="shared" si="36"/>
        <v>104.17391304347827</v>
      </c>
      <c r="AO63" s="101">
        <f t="shared" si="37"/>
        <v>23.913043478260871</v>
      </c>
      <c r="AP63" s="101">
        <f t="shared" si="38"/>
        <v>43.826086956521742</v>
      </c>
    </row>
    <row r="64" spans="2:42" ht="15.75" thickTop="1" x14ac:dyDescent="0.25">
      <c r="L64" s="31">
        <v>12</v>
      </c>
      <c r="M64" s="32">
        <v>843</v>
      </c>
      <c r="N64" s="32">
        <v>596</v>
      </c>
      <c r="O64" s="32">
        <v>508</v>
      </c>
      <c r="P64" s="32">
        <v>1358</v>
      </c>
      <c r="Q64" s="32">
        <v>312</v>
      </c>
      <c r="R64" s="32">
        <v>571</v>
      </c>
      <c r="T64" s="81">
        <v>24</v>
      </c>
      <c r="U64" s="90">
        <v>1488</v>
      </c>
      <c r="V64" s="90">
        <v>1051</v>
      </c>
      <c r="W64" s="90">
        <v>897</v>
      </c>
      <c r="X64" s="90">
        <v>2396</v>
      </c>
      <c r="Y64" s="90">
        <v>550</v>
      </c>
      <c r="Z64" s="90">
        <v>1008</v>
      </c>
      <c r="AB64" s="31">
        <v>12</v>
      </c>
      <c r="AC64" s="101">
        <f t="shared" si="40"/>
        <v>70.25</v>
      </c>
      <c r="AD64" s="101">
        <f t="shared" si="41"/>
        <v>49.666666666666664</v>
      </c>
      <c r="AE64" s="101">
        <f t="shared" si="30"/>
        <v>42.333333333333336</v>
      </c>
      <c r="AF64" s="101">
        <f t="shared" si="31"/>
        <v>113.16666666666667</v>
      </c>
      <c r="AG64" s="101">
        <f t="shared" si="32"/>
        <v>26</v>
      </c>
      <c r="AH64" s="101">
        <f>R64/$AB64</f>
        <v>47.583333333333336</v>
      </c>
      <c r="AI64" s="4"/>
      <c r="AJ64" s="81">
        <v>24</v>
      </c>
      <c r="AK64" s="104">
        <f t="shared" si="39"/>
        <v>62</v>
      </c>
      <c r="AL64" s="104">
        <f t="shared" si="34"/>
        <v>43.791666666666664</v>
      </c>
      <c r="AM64" s="104">
        <f t="shared" si="35"/>
        <v>37.375</v>
      </c>
      <c r="AN64" s="104">
        <f t="shared" si="36"/>
        <v>99.833333333333329</v>
      </c>
      <c r="AO64" s="104">
        <f t="shared" si="37"/>
        <v>22.916666666666668</v>
      </c>
      <c r="AP64" s="104">
        <f>Z64/$AJ64</f>
        <v>42</v>
      </c>
    </row>
    <row r="65" spans="2:42" x14ac:dyDescent="0.25">
      <c r="AB65" s="4"/>
      <c r="AC65" s="4"/>
      <c r="AD65" s="4"/>
      <c r="AE65" s="4"/>
      <c r="AF65" s="4"/>
      <c r="AG65" s="4"/>
      <c r="AH65" s="4"/>
      <c r="AI65" s="4"/>
      <c r="AJ65" s="4"/>
      <c r="AK65" s="4"/>
      <c r="AL65" s="4"/>
      <c r="AM65" s="4"/>
      <c r="AN65" s="4"/>
      <c r="AO65" s="4"/>
      <c r="AP65" s="4"/>
    </row>
    <row r="66" spans="2:42" x14ac:dyDescent="0.25">
      <c r="AB66" s="4"/>
      <c r="AC66" s="4"/>
      <c r="AD66" s="4"/>
      <c r="AE66" s="4"/>
      <c r="AF66" s="4"/>
      <c r="AG66" s="4"/>
      <c r="AH66" s="4"/>
      <c r="AI66" s="4"/>
      <c r="AJ66" s="4"/>
      <c r="AK66" s="4"/>
      <c r="AL66" s="4"/>
      <c r="AM66" s="4"/>
      <c r="AN66" s="4"/>
      <c r="AO66" s="4"/>
      <c r="AP66" s="4"/>
    </row>
    <row r="67" spans="2:42" ht="18" x14ac:dyDescent="0.25">
      <c r="B67" s="69" t="s">
        <v>33</v>
      </c>
      <c r="C67" s="75"/>
      <c r="D67" s="95"/>
      <c r="E67" s="96"/>
      <c r="F67" s="71"/>
      <c r="G67" s="71"/>
      <c r="H67" s="71"/>
      <c r="I67" s="71"/>
      <c r="J67" s="72"/>
      <c r="L67" s="73" t="s">
        <v>35</v>
      </c>
      <c r="M67" s="74"/>
      <c r="N67" s="74"/>
      <c r="O67" s="74"/>
      <c r="P67" s="74"/>
      <c r="Q67" s="74"/>
      <c r="R67" s="74"/>
      <c r="T67" s="73" t="s">
        <v>3</v>
      </c>
      <c r="U67" s="74"/>
      <c r="V67" s="74"/>
      <c r="W67" s="74"/>
      <c r="X67" s="74"/>
      <c r="Y67" s="74"/>
      <c r="Z67" s="74"/>
      <c r="AB67" s="73" t="s">
        <v>35</v>
      </c>
      <c r="AC67" s="74"/>
      <c r="AD67" s="74"/>
      <c r="AE67" s="74"/>
      <c r="AF67" s="74"/>
      <c r="AG67" s="74"/>
      <c r="AH67" s="74"/>
      <c r="AI67" s="4"/>
      <c r="AJ67" s="73" t="s">
        <v>3</v>
      </c>
      <c r="AK67" s="74"/>
      <c r="AL67" s="74"/>
      <c r="AM67" s="74"/>
      <c r="AN67" s="74"/>
      <c r="AO67" s="74"/>
      <c r="AP67" s="74"/>
    </row>
    <row r="68" spans="2:42" x14ac:dyDescent="0.25">
      <c r="B68" s="75"/>
      <c r="C68" s="76"/>
      <c r="D68" s="77" t="s">
        <v>4</v>
      </c>
      <c r="E68" s="78" t="s">
        <v>30</v>
      </c>
      <c r="F68" s="79"/>
      <c r="G68" s="79"/>
      <c r="H68" s="79"/>
      <c r="I68" s="79"/>
      <c r="J68" s="80"/>
      <c r="L68" s="81"/>
      <c r="M68" s="81" t="s">
        <v>6</v>
      </c>
      <c r="N68" s="81" t="s">
        <v>7</v>
      </c>
      <c r="O68" s="81" t="s">
        <v>8</v>
      </c>
      <c r="P68" s="81" t="s">
        <v>9</v>
      </c>
      <c r="Q68" s="81" t="s">
        <v>10</v>
      </c>
      <c r="R68" s="81" t="s">
        <v>11</v>
      </c>
      <c r="T68" s="81"/>
      <c r="U68" s="81" t="s">
        <v>6</v>
      </c>
      <c r="V68" s="81" t="s">
        <v>7</v>
      </c>
      <c r="W68" s="81" t="s">
        <v>8</v>
      </c>
      <c r="X68" s="81" t="s">
        <v>9</v>
      </c>
      <c r="Y68" s="81" t="s">
        <v>10</v>
      </c>
      <c r="Z68" s="81" t="s">
        <v>11</v>
      </c>
      <c r="AB68" s="81"/>
      <c r="AC68" s="81" t="s">
        <v>6</v>
      </c>
      <c r="AD68" s="81" t="s">
        <v>7</v>
      </c>
      <c r="AE68" s="81" t="s">
        <v>8</v>
      </c>
      <c r="AF68" s="81" t="s">
        <v>9</v>
      </c>
      <c r="AG68" s="81" t="s">
        <v>10</v>
      </c>
      <c r="AH68" s="81" t="s">
        <v>11</v>
      </c>
      <c r="AI68" s="4"/>
      <c r="AJ68" s="81"/>
      <c r="AK68" s="81" t="s">
        <v>6</v>
      </c>
      <c r="AL68" s="81" t="s">
        <v>7</v>
      </c>
      <c r="AM68" s="81" t="s">
        <v>8</v>
      </c>
      <c r="AN68" s="81" t="s">
        <v>9</v>
      </c>
      <c r="AO68" s="81" t="s">
        <v>10</v>
      </c>
      <c r="AP68" s="81" t="s">
        <v>11</v>
      </c>
    </row>
    <row r="69" spans="2:42" x14ac:dyDescent="0.25">
      <c r="B69" s="82"/>
      <c r="C69" s="83"/>
      <c r="D69" s="84" t="s">
        <v>31</v>
      </c>
      <c r="E69" s="84" t="s">
        <v>6</v>
      </c>
      <c r="F69" s="84" t="s">
        <v>7</v>
      </c>
      <c r="G69" s="84" t="s">
        <v>8</v>
      </c>
      <c r="H69" s="84" t="s">
        <v>9</v>
      </c>
      <c r="I69" s="84" t="s">
        <v>10</v>
      </c>
      <c r="J69" s="85" t="s">
        <v>11</v>
      </c>
      <c r="L69" s="81" t="s">
        <v>15</v>
      </c>
      <c r="M69" s="81" t="s">
        <v>16</v>
      </c>
      <c r="N69" s="81" t="s">
        <v>16</v>
      </c>
      <c r="O69" s="81" t="s">
        <v>16</v>
      </c>
      <c r="P69" s="81" t="s">
        <v>16</v>
      </c>
      <c r="Q69" s="81" t="s">
        <v>16</v>
      </c>
      <c r="R69" s="81" t="s">
        <v>16</v>
      </c>
      <c r="T69" s="81" t="s">
        <v>15</v>
      </c>
      <c r="U69" s="81" t="s">
        <v>16</v>
      </c>
      <c r="V69" s="81" t="s">
        <v>16</v>
      </c>
      <c r="W69" s="81" t="s">
        <v>16</v>
      </c>
      <c r="X69" s="81" t="s">
        <v>16</v>
      </c>
      <c r="Y69" s="81" t="s">
        <v>16</v>
      </c>
      <c r="Z69" s="81" t="s">
        <v>16</v>
      </c>
      <c r="AB69" s="81" t="s">
        <v>15</v>
      </c>
      <c r="AC69" s="81" t="s">
        <v>16</v>
      </c>
      <c r="AD69" s="81" t="s">
        <v>16</v>
      </c>
      <c r="AE69" s="81" t="s">
        <v>16</v>
      </c>
      <c r="AF69" s="81" t="s">
        <v>16</v>
      </c>
      <c r="AG69" s="81" t="s">
        <v>16</v>
      </c>
      <c r="AH69" s="81" t="s">
        <v>16</v>
      </c>
      <c r="AI69" s="4"/>
      <c r="AJ69" s="81" t="s">
        <v>15</v>
      </c>
      <c r="AK69" s="81" t="s">
        <v>16</v>
      </c>
      <c r="AL69" s="81" t="s">
        <v>16</v>
      </c>
      <c r="AM69" s="81" t="s">
        <v>16</v>
      </c>
      <c r="AN69" s="81" t="s">
        <v>16</v>
      </c>
      <c r="AO69" s="81" t="s">
        <v>16</v>
      </c>
      <c r="AP69" s="81" t="s">
        <v>16</v>
      </c>
    </row>
    <row r="70" spans="2:42" x14ac:dyDescent="0.25">
      <c r="B70" s="65"/>
      <c r="C70" s="66"/>
      <c r="D70" s="66"/>
      <c r="E70" s="86"/>
      <c r="F70" s="86"/>
      <c r="G70" s="86"/>
      <c r="H70" s="86"/>
      <c r="I70" s="86"/>
      <c r="J70" s="87"/>
      <c r="L70" s="31">
        <v>1</v>
      </c>
      <c r="M70" s="32">
        <v>198.37803991925603</v>
      </c>
      <c r="N70" s="32">
        <v>140.13219109026048</v>
      </c>
      <c r="O70" s="32">
        <v>119.64632743893826</v>
      </c>
      <c r="P70" s="32">
        <v>319.52378802546684</v>
      </c>
      <c r="Q70" s="32">
        <v>73.361091451457398</v>
      </c>
      <c r="R70" s="32">
        <v>134.41064804726747</v>
      </c>
      <c r="T70" s="31">
        <v>13</v>
      </c>
      <c r="U70" s="32">
        <v>1686</v>
      </c>
      <c r="V70" s="32">
        <v>1191</v>
      </c>
      <c r="W70" s="32">
        <v>1017</v>
      </c>
      <c r="X70" s="32">
        <v>2716</v>
      </c>
      <c r="Y70" s="32">
        <v>624</v>
      </c>
      <c r="Z70" s="32">
        <v>1142</v>
      </c>
      <c r="AB70" s="31">
        <v>1</v>
      </c>
      <c r="AC70" s="101">
        <f>M70/$AB70</f>
        <v>198.37803991925603</v>
      </c>
      <c r="AD70" s="101">
        <f>N70/$AB70</f>
        <v>140.13219109026048</v>
      </c>
      <c r="AE70" s="101">
        <f t="shared" ref="AE70:AE81" si="44">O70/$AB70</f>
        <v>119.64632743893826</v>
      </c>
      <c r="AF70" s="101">
        <f t="shared" ref="AF70:AF81" si="45">P70/$AB70</f>
        <v>319.52378802546684</v>
      </c>
      <c r="AG70" s="101">
        <f t="shared" ref="AG70:AG81" si="46">Q70/$AB70</f>
        <v>73.361091451457398</v>
      </c>
      <c r="AH70" s="101">
        <f t="shared" ref="AH70:AH81" si="47">R70/$AB70</f>
        <v>134.41064804726747</v>
      </c>
      <c r="AI70" s="4"/>
      <c r="AJ70" s="31">
        <v>13</v>
      </c>
      <c r="AK70" s="101">
        <f>U70/$AJ70</f>
        <v>129.69230769230768</v>
      </c>
      <c r="AL70" s="101">
        <f t="shared" ref="AL70:AL81" si="48">V70/$AJ70</f>
        <v>91.615384615384613</v>
      </c>
      <c r="AM70" s="101">
        <f t="shared" ref="AM70:AM81" si="49">W70/$AJ70</f>
        <v>78.230769230769226</v>
      </c>
      <c r="AN70" s="101">
        <f t="shared" ref="AN70:AN81" si="50">X70/$AJ70</f>
        <v>208.92307692307693</v>
      </c>
      <c r="AO70" s="101">
        <f t="shared" ref="AO70:AO81" si="51">Y70/$AJ70</f>
        <v>48</v>
      </c>
      <c r="AP70" s="101">
        <f t="shared" ref="AP70:AP81" si="52">Z70/$AJ70</f>
        <v>87.84615384615384</v>
      </c>
    </row>
    <row r="71" spans="2:42" x14ac:dyDescent="0.25">
      <c r="B71" s="33" t="s">
        <v>17</v>
      </c>
      <c r="C71" s="97" t="s">
        <v>18</v>
      </c>
      <c r="D71" s="33">
        <v>1</v>
      </c>
      <c r="E71" s="89">
        <v>198.37803991925603</v>
      </c>
      <c r="F71" s="89">
        <v>140.13219109026048</v>
      </c>
      <c r="G71" s="89">
        <v>119.64632743893826</v>
      </c>
      <c r="H71" s="89">
        <v>319.52378802546684</v>
      </c>
      <c r="I71" s="89">
        <v>73.361091451457398</v>
      </c>
      <c r="J71" s="89">
        <v>134.41064804726747</v>
      </c>
      <c r="L71" s="31">
        <v>2</v>
      </c>
      <c r="M71" s="32">
        <v>396.75607983851205</v>
      </c>
      <c r="N71" s="32">
        <v>280.26438218052095</v>
      </c>
      <c r="O71" s="32">
        <v>239.29265487787652</v>
      </c>
      <c r="P71" s="32">
        <v>639.04757605093369</v>
      </c>
      <c r="Q71" s="32">
        <v>146.7221829029148</v>
      </c>
      <c r="R71" s="32">
        <v>268.82129609453494</v>
      </c>
      <c r="T71" s="31">
        <v>14</v>
      </c>
      <c r="U71" s="32">
        <v>1686</v>
      </c>
      <c r="V71" s="32">
        <v>1191</v>
      </c>
      <c r="W71" s="32">
        <v>1017</v>
      </c>
      <c r="X71" s="32">
        <v>2716</v>
      </c>
      <c r="Y71" s="32">
        <v>624</v>
      </c>
      <c r="Z71" s="32">
        <v>1142</v>
      </c>
      <c r="AB71" s="31">
        <v>2</v>
      </c>
      <c r="AC71" s="101">
        <f>M71/$AB71</f>
        <v>198.37803991925603</v>
      </c>
      <c r="AD71" s="101">
        <f>N71/$AB71</f>
        <v>140.13219109026048</v>
      </c>
      <c r="AE71" s="101">
        <f t="shared" si="44"/>
        <v>119.64632743893826</v>
      </c>
      <c r="AF71" s="101">
        <f t="shared" si="45"/>
        <v>319.52378802546684</v>
      </c>
      <c r="AG71" s="101">
        <f t="shared" si="46"/>
        <v>73.361091451457398</v>
      </c>
      <c r="AH71" s="101">
        <f t="shared" si="47"/>
        <v>134.41064804726747</v>
      </c>
      <c r="AI71" s="4"/>
      <c r="AJ71" s="31">
        <v>14</v>
      </c>
      <c r="AK71" s="101">
        <f t="shared" ref="AK71:AK81" si="53">U71/$AJ71</f>
        <v>120.42857142857143</v>
      </c>
      <c r="AL71" s="101">
        <f t="shared" si="48"/>
        <v>85.071428571428569</v>
      </c>
      <c r="AM71" s="101">
        <f t="shared" si="49"/>
        <v>72.642857142857139</v>
      </c>
      <c r="AN71" s="101">
        <f t="shared" si="50"/>
        <v>194</v>
      </c>
      <c r="AO71" s="101">
        <f t="shared" si="51"/>
        <v>44.571428571428569</v>
      </c>
      <c r="AP71" s="101">
        <f t="shared" si="52"/>
        <v>81.571428571428569</v>
      </c>
    </row>
    <row r="72" spans="2:42" x14ac:dyDescent="0.25">
      <c r="B72" s="33" t="s">
        <v>19</v>
      </c>
      <c r="C72" s="97" t="s">
        <v>20</v>
      </c>
      <c r="D72" s="33">
        <v>4</v>
      </c>
      <c r="E72" s="89">
        <v>694</v>
      </c>
      <c r="F72" s="89">
        <v>490</v>
      </c>
      <c r="G72" s="89">
        <v>419</v>
      </c>
      <c r="H72" s="89">
        <v>1118</v>
      </c>
      <c r="I72" s="89">
        <v>257</v>
      </c>
      <c r="J72" s="89">
        <v>470</v>
      </c>
      <c r="L72" s="31">
        <v>3</v>
      </c>
      <c r="M72" s="32">
        <v>595.13411975776808</v>
      </c>
      <c r="N72" s="32">
        <v>420.39657327078146</v>
      </c>
      <c r="O72" s="32">
        <v>358.93898231681476</v>
      </c>
      <c r="P72" s="32">
        <v>958.57136407640053</v>
      </c>
      <c r="Q72" s="32">
        <v>220.08327435437218</v>
      </c>
      <c r="R72" s="32">
        <v>403.23194414180239</v>
      </c>
      <c r="T72" s="31">
        <v>15</v>
      </c>
      <c r="U72" s="32">
        <v>1686</v>
      </c>
      <c r="V72" s="32">
        <v>1191</v>
      </c>
      <c r="W72" s="32">
        <v>1017</v>
      </c>
      <c r="X72" s="32">
        <v>2716</v>
      </c>
      <c r="Y72" s="32">
        <v>624</v>
      </c>
      <c r="Z72" s="32">
        <v>1142</v>
      </c>
      <c r="AB72" s="31">
        <v>3</v>
      </c>
      <c r="AC72" s="101">
        <f t="shared" ref="AC72:AC81" si="54">M72/$AB72</f>
        <v>198.37803991925603</v>
      </c>
      <c r="AD72" s="101">
        <f t="shared" ref="AD72:AD81" si="55">N72/$AB72</f>
        <v>140.13219109026048</v>
      </c>
      <c r="AE72" s="101">
        <f t="shared" si="44"/>
        <v>119.64632743893826</v>
      </c>
      <c r="AF72" s="101">
        <f t="shared" si="45"/>
        <v>319.52378802546684</v>
      </c>
      <c r="AG72" s="101">
        <f t="shared" si="46"/>
        <v>73.361091451457398</v>
      </c>
      <c r="AH72" s="101">
        <f t="shared" si="47"/>
        <v>134.41064804726747</v>
      </c>
      <c r="AI72" s="4"/>
      <c r="AJ72" s="31">
        <v>15</v>
      </c>
      <c r="AK72" s="101">
        <f t="shared" si="53"/>
        <v>112.4</v>
      </c>
      <c r="AL72" s="101">
        <f t="shared" si="48"/>
        <v>79.400000000000006</v>
      </c>
      <c r="AM72" s="101">
        <f t="shared" si="49"/>
        <v>67.8</v>
      </c>
      <c r="AN72" s="101">
        <f t="shared" si="50"/>
        <v>181.06666666666666</v>
      </c>
      <c r="AO72" s="101">
        <f t="shared" si="51"/>
        <v>41.6</v>
      </c>
      <c r="AP72" s="101">
        <f t="shared" si="52"/>
        <v>76.13333333333334</v>
      </c>
    </row>
    <row r="73" spans="2:42" ht="15.75" thickBot="1" x14ac:dyDescent="0.3">
      <c r="B73" s="33" t="s">
        <v>21</v>
      </c>
      <c r="C73" s="97" t="s">
        <v>22</v>
      </c>
      <c r="D73" s="33">
        <v>8</v>
      </c>
      <c r="E73" s="89">
        <v>1289</v>
      </c>
      <c r="F73" s="89">
        <v>911</v>
      </c>
      <c r="G73" s="89">
        <v>778</v>
      </c>
      <c r="H73" s="89">
        <v>2077</v>
      </c>
      <c r="I73" s="89">
        <v>477</v>
      </c>
      <c r="J73" s="89">
        <v>874</v>
      </c>
      <c r="L73" s="81">
        <v>4</v>
      </c>
      <c r="M73" s="90">
        <v>694</v>
      </c>
      <c r="N73" s="90">
        <v>490</v>
      </c>
      <c r="O73" s="90">
        <v>419</v>
      </c>
      <c r="P73" s="90">
        <v>1118</v>
      </c>
      <c r="Q73" s="90">
        <v>257</v>
      </c>
      <c r="R73" s="90">
        <v>470</v>
      </c>
      <c r="T73" s="31">
        <v>16</v>
      </c>
      <c r="U73" s="32">
        <v>1686</v>
      </c>
      <c r="V73" s="32">
        <v>1191</v>
      </c>
      <c r="W73" s="32">
        <v>1017</v>
      </c>
      <c r="X73" s="32">
        <v>2716</v>
      </c>
      <c r="Y73" s="32">
        <v>624</v>
      </c>
      <c r="Z73" s="32">
        <v>1142</v>
      </c>
      <c r="AB73" s="81">
        <v>4</v>
      </c>
      <c r="AC73" s="104">
        <f t="shared" si="54"/>
        <v>173.5</v>
      </c>
      <c r="AD73" s="104">
        <f t="shared" si="55"/>
        <v>122.5</v>
      </c>
      <c r="AE73" s="104">
        <f t="shared" si="44"/>
        <v>104.75</v>
      </c>
      <c r="AF73" s="104">
        <f t="shared" si="45"/>
        <v>279.5</v>
      </c>
      <c r="AG73" s="104">
        <f t="shared" si="46"/>
        <v>64.25</v>
      </c>
      <c r="AH73" s="104">
        <f t="shared" si="47"/>
        <v>117.5</v>
      </c>
      <c r="AI73" s="4"/>
      <c r="AJ73" s="31">
        <v>16</v>
      </c>
      <c r="AK73" s="101">
        <f t="shared" si="53"/>
        <v>105.375</v>
      </c>
      <c r="AL73" s="101">
        <f t="shared" si="48"/>
        <v>74.4375</v>
      </c>
      <c r="AM73" s="101">
        <f t="shared" si="49"/>
        <v>63.5625</v>
      </c>
      <c r="AN73" s="101">
        <f t="shared" si="50"/>
        <v>169.75</v>
      </c>
      <c r="AO73" s="101">
        <f t="shared" si="51"/>
        <v>39</v>
      </c>
      <c r="AP73" s="101">
        <f t="shared" si="52"/>
        <v>71.375</v>
      </c>
    </row>
    <row r="74" spans="2:42" ht="15.75" thickBot="1" x14ac:dyDescent="0.3">
      <c r="B74" s="91" t="s">
        <v>23</v>
      </c>
      <c r="C74" s="98" t="s">
        <v>24</v>
      </c>
      <c r="D74" s="93">
        <v>24</v>
      </c>
      <c r="E74" s="89">
        <v>2976</v>
      </c>
      <c r="F74" s="89">
        <v>2102</v>
      </c>
      <c r="G74" s="89">
        <v>1795</v>
      </c>
      <c r="H74" s="89">
        <v>4793</v>
      </c>
      <c r="I74" s="89">
        <v>1100</v>
      </c>
      <c r="J74" s="89">
        <v>2016</v>
      </c>
      <c r="L74" s="31">
        <v>5</v>
      </c>
      <c r="M74" s="32">
        <v>892.37803991925603</v>
      </c>
      <c r="N74" s="32">
        <v>630.13219109026045</v>
      </c>
      <c r="O74" s="32">
        <v>538.64632743893821</v>
      </c>
      <c r="P74" s="32">
        <v>1437.5237880254667</v>
      </c>
      <c r="Q74" s="32">
        <v>330.36109145145741</v>
      </c>
      <c r="R74" s="32">
        <v>604.4106480472675</v>
      </c>
      <c r="T74" s="31">
        <v>17</v>
      </c>
      <c r="U74" s="32">
        <v>1884.378039919256</v>
      </c>
      <c r="V74" s="32">
        <v>1331.1321910902604</v>
      </c>
      <c r="W74" s="32">
        <v>1136.6463274389382</v>
      </c>
      <c r="X74" s="32">
        <v>3035.5237880254667</v>
      </c>
      <c r="Y74" s="32">
        <v>697.36109145145736</v>
      </c>
      <c r="Z74" s="32">
        <v>1276.4106480472674</v>
      </c>
      <c r="AB74" s="31">
        <v>5</v>
      </c>
      <c r="AC74" s="101">
        <f t="shared" si="54"/>
        <v>178.47560798385121</v>
      </c>
      <c r="AD74" s="101">
        <f t="shared" si="55"/>
        <v>126.02643821805209</v>
      </c>
      <c r="AE74" s="101">
        <f t="shared" si="44"/>
        <v>107.72926548778764</v>
      </c>
      <c r="AF74" s="101">
        <f t="shared" si="45"/>
        <v>287.50475760509335</v>
      </c>
      <c r="AG74" s="101">
        <f t="shared" si="46"/>
        <v>66.072218290291488</v>
      </c>
      <c r="AH74" s="101">
        <f t="shared" si="47"/>
        <v>120.8821296094535</v>
      </c>
      <c r="AI74" s="4"/>
      <c r="AJ74" s="31">
        <v>17</v>
      </c>
      <c r="AK74" s="101">
        <f t="shared" si="53"/>
        <v>110.84576705407389</v>
      </c>
      <c r="AL74" s="101">
        <f t="shared" si="48"/>
        <v>78.301893593544733</v>
      </c>
      <c r="AM74" s="101">
        <f t="shared" si="49"/>
        <v>66.861548672878712</v>
      </c>
      <c r="AN74" s="101">
        <f t="shared" si="50"/>
        <v>178.56022282502747</v>
      </c>
      <c r="AO74" s="101">
        <f t="shared" si="51"/>
        <v>41.021240673615139</v>
      </c>
      <c r="AP74" s="101">
        <f t="shared" si="52"/>
        <v>75.082979296898088</v>
      </c>
    </row>
    <row r="75" spans="2:42" ht="15.75" thickTop="1" x14ac:dyDescent="0.25">
      <c r="L75" s="31">
        <v>6</v>
      </c>
      <c r="M75" s="32">
        <v>1090.7560798385121</v>
      </c>
      <c r="N75" s="32">
        <v>770.2643821805209</v>
      </c>
      <c r="O75" s="32">
        <v>658.29265487787643</v>
      </c>
      <c r="P75" s="32">
        <v>1757.0475760509335</v>
      </c>
      <c r="Q75" s="32">
        <v>403.72218290291482</v>
      </c>
      <c r="R75" s="32">
        <v>738.821296094535</v>
      </c>
      <c r="T75" s="31">
        <v>18</v>
      </c>
      <c r="U75" s="32">
        <v>2082.7560798385121</v>
      </c>
      <c r="V75" s="32">
        <v>1471.2643821805209</v>
      </c>
      <c r="W75" s="32">
        <v>1256.2926548778764</v>
      </c>
      <c r="X75" s="32">
        <v>3355.0475760509335</v>
      </c>
      <c r="Y75" s="32">
        <v>770.72218290291471</v>
      </c>
      <c r="Z75" s="32">
        <v>1410.8212960945348</v>
      </c>
      <c r="AB75" s="31">
        <v>6</v>
      </c>
      <c r="AC75" s="101">
        <f t="shared" si="54"/>
        <v>181.79267997308534</v>
      </c>
      <c r="AD75" s="101">
        <f t="shared" si="55"/>
        <v>128.37739703008683</v>
      </c>
      <c r="AE75" s="101">
        <f t="shared" si="44"/>
        <v>109.71544247964607</v>
      </c>
      <c r="AF75" s="101">
        <f t="shared" si="45"/>
        <v>292.84126267515558</v>
      </c>
      <c r="AG75" s="101">
        <f t="shared" si="46"/>
        <v>67.287030483819137</v>
      </c>
      <c r="AH75" s="101">
        <f t="shared" si="47"/>
        <v>123.1368826824225</v>
      </c>
      <c r="AI75" s="4"/>
      <c r="AJ75" s="31">
        <v>18</v>
      </c>
      <c r="AK75" s="101">
        <f t="shared" si="53"/>
        <v>115.70867110213956</v>
      </c>
      <c r="AL75" s="101">
        <f t="shared" si="48"/>
        <v>81.736910121140056</v>
      </c>
      <c r="AM75" s="101">
        <f t="shared" si="49"/>
        <v>69.794036382104252</v>
      </c>
      <c r="AN75" s="101">
        <f t="shared" si="50"/>
        <v>186.39153200282965</v>
      </c>
      <c r="AO75" s="101">
        <f t="shared" si="51"/>
        <v>42.817899050161927</v>
      </c>
      <c r="AP75" s="101">
        <f t="shared" si="52"/>
        <v>78.378960894140818</v>
      </c>
    </row>
    <row r="76" spans="2:42" x14ac:dyDescent="0.25">
      <c r="B76" s="42"/>
      <c r="C76" s="43"/>
      <c r="D76" s="42"/>
      <c r="E76" s="41"/>
      <c r="F76" s="41"/>
      <c r="G76" s="41"/>
      <c r="H76" s="41"/>
      <c r="I76" s="41"/>
      <c r="J76" s="41"/>
      <c r="L76" s="31">
        <v>7</v>
      </c>
      <c r="M76" s="32">
        <v>1289</v>
      </c>
      <c r="N76" s="32">
        <v>910.39657327078135</v>
      </c>
      <c r="O76" s="32">
        <v>777.93898231681464</v>
      </c>
      <c r="P76" s="32">
        <v>2076.5713640764002</v>
      </c>
      <c r="Q76" s="32">
        <v>477</v>
      </c>
      <c r="R76" s="32">
        <v>873.2319441418025</v>
      </c>
      <c r="T76" s="31">
        <v>19</v>
      </c>
      <c r="U76" s="32">
        <v>2281.1341197577681</v>
      </c>
      <c r="V76" s="32">
        <v>1611.3965732707813</v>
      </c>
      <c r="W76" s="32">
        <v>1375.9389823168146</v>
      </c>
      <c r="X76" s="32">
        <v>3674.5713640764002</v>
      </c>
      <c r="Y76" s="32">
        <v>844.08327435437207</v>
      </c>
      <c r="Z76" s="32">
        <v>1545.2319441418022</v>
      </c>
      <c r="AB76" s="31">
        <v>7</v>
      </c>
      <c r="AC76" s="101">
        <f t="shared" si="54"/>
        <v>184.14285714285714</v>
      </c>
      <c r="AD76" s="101">
        <f t="shared" si="55"/>
        <v>130.05665332439733</v>
      </c>
      <c r="AE76" s="101">
        <f t="shared" si="44"/>
        <v>111.13414033097352</v>
      </c>
      <c r="AF76" s="101">
        <f t="shared" si="45"/>
        <v>296.65305201091434</v>
      </c>
      <c r="AG76" s="101">
        <f t="shared" si="46"/>
        <v>68.142857142857139</v>
      </c>
      <c r="AH76" s="101">
        <f t="shared" si="47"/>
        <v>124.74742059168607</v>
      </c>
      <c r="AI76" s="4"/>
      <c r="AJ76" s="31">
        <v>19</v>
      </c>
      <c r="AK76" s="101">
        <f t="shared" si="53"/>
        <v>120.05969051356674</v>
      </c>
      <c r="AL76" s="101">
        <f t="shared" si="48"/>
        <v>84.810345961620072</v>
      </c>
      <c r="AM76" s="101">
        <f t="shared" si="49"/>
        <v>72.41784117456919</v>
      </c>
      <c r="AN76" s="101">
        <f t="shared" si="50"/>
        <v>193.39849284612632</v>
      </c>
      <c r="AO76" s="101">
        <f t="shared" si="51"/>
        <v>44.425435492335374</v>
      </c>
      <c r="AP76" s="101">
        <f t="shared" si="52"/>
        <v>81.327997060094845</v>
      </c>
    </row>
    <row r="77" spans="2:42" ht="15.75" x14ac:dyDescent="0.25">
      <c r="B77" s="42"/>
      <c r="C77" s="44" t="s">
        <v>25</v>
      </c>
      <c r="D77" s="45">
        <v>2</v>
      </c>
      <c r="F77" s="41"/>
      <c r="G77" s="41"/>
      <c r="H77" s="41"/>
      <c r="I77" s="41"/>
      <c r="J77" s="41"/>
      <c r="L77" s="81">
        <v>8</v>
      </c>
      <c r="M77" s="90">
        <v>1289</v>
      </c>
      <c r="N77" s="90">
        <v>911</v>
      </c>
      <c r="O77" s="90">
        <v>778</v>
      </c>
      <c r="P77" s="90">
        <v>2077</v>
      </c>
      <c r="Q77" s="90">
        <v>477</v>
      </c>
      <c r="R77" s="90">
        <v>874</v>
      </c>
      <c r="T77" s="31">
        <v>20</v>
      </c>
      <c r="U77" s="32">
        <v>2479.5121596770241</v>
      </c>
      <c r="V77" s="32">
        <v>1751.5287643610418</v>
      </c>
      <c r="W77" s="32">
        <v>1495.5853097557529</v>
      </c>
      <c r="X77" s="32">
        <v>3994.0951521018669</v>
      </c>
      <c r="Y77" s="32">
        <v>917.44436580582942</v>
      </c>
      <c r="Z77" s="32">
        <v>1679.6425921890695</v>
      </c>
      <c r="AB77" s="81">
        <v>8</v>
      </c>
      <c r="AC77" s="104">
        <f t="shared" si="54"/>
        <v>161.125</v>
      </c>
      <c r="AD77" s="104">
        <f t="shared" si="55"/>
        <v>113.875</v>
      </c>
      <c r="AE77" s="104">
        <f t="shared" si="44"/>
        <v>97.25</v>
      </c>
      <c r="AF77" s="104">
        <f t="shared" si="45"/>
        <v>259.625</v>
      </c>
      <c r="AG77" s="104">
        <f t="shared" si="46"/>
        <v>59.625</v>
      </c>
      <c r="AH77" s="104">
        <f t="shared" si="47"/>
        <v>109.25</v>
      </c>
      <c r="AI77" s="4"/>
      <c r="AJ77" s="31">
        <v>20</v>
      </c>
      <c r="AK77" s="101">
        <f t="shared" si="53"/>
        <v>123.97560798385121</v>
      </c>
      <c r="AL77" s="101">
        <f t="shared" si="48"/>
        <v>87.57643821805209</v>
      </c>
      <c r="AM77" s="101">
        <f t="shared" si="49"/>
        <v>74.77926548778764</v>
      </c>
      <c r="AN77" s="101">
        <f t="shared" si="50"/>
        <v>199.70475760509333</v>
      </c>
      <c r="AO77" s="101">
        <f t="shared" si="51"/>
        <v>45.872218290291471</v>
      </c>
      <c r="AP77" s="101">
        <f t="shared" si="52"/>
        <v>83.98212960945348</v>
      </c>
    </row>
    <row r="78" spans="2:42" x14ac:dyDescent="0.25">
      <c r="B78" s="42"/>
      <c r="C78" s="46" t="s">
        <v>26</v>
      </c>
      <c r="D78" s="47">
        <f>ROUNDDOWN(D77/24,0)</f>
        <v>0</v>
      </c>
      <c r="E78" s="48">
        <f>(ROUNDDOWN($D77/24,0))*E74</f>
        <v>0</v>
      </c>
      <c r="F78" s="48">
        <f t="shared" ref="F78:J78" si="56">(ROUNDDOWN($D77/24,0))*F74</f>
        <v>0</v>
      </c>
      <c r="G78" s="48">
        <f t="shared" si="56"/>
        <v>0</v>
      </c>
      <c r="H78" s="48">
        <f t="shared" si="56"/>
        <v>0</v>
      </c>
      <c r="I78" s="48">
        <f t="shared" si="56"/>
        <v>0</v>
      </c>
      <c r="J78" s="48">
        <f t="shared" si="56"/>
        <v>0</v>
      </c>
      <c r="L78" s="31">
        <v>9</v>
      </c>
      <c r="M78" s="32">
        <v>1487.378039919256</v>
      </c>
      <c r="N78" s="32">
        <v>1051.1321910902604</v>
      </c>
      <c r="O78" s="32">
        <v>897.64632743893821</v>
      </c>
      <c r="P78" s="32">
        <v>2396.5237880254667</v>
      </c>
      <c r="Q78" s="32">
        <v>550.36109145145736</v>
      </c>
      <c r="R78" s="32">
        <v>1008.4106480472675</v>
      </c>
      <c r="T78" s="31">
        <v>21</v>
      </c>
      <c r="U78" s="32">
        <v>2677.8901995962801</v>
      </c>
      <c r="V78" s="32">
        <v>1891.6609554513022</v>
      </c>
      <c r="W78" s="32">
        <v>1615.2316371946911</v>
      </c>
      <c r="X78" s="32">
        <v>4313.6189401273341</v>
      </c>
      <c r="Y78" s="32">
        <v>990.80545725728678</v>
      </c>
      <c r="Z78" s="32">
        <v>1814.0532402363369</v>
      </c>
      <c r="AB78" s="31">
        <v>9</v>
      </c>
      <c r="AC78" s="101">
        <f t="shared" si="54"/>
        <v>165.2642266576951</v>
      </c>
      <c r="AD78" s="101">
        <f t="shared" si="55"/>
        <v>116.7924656766956</v>
      </c>
      <c r="AE78" s="101">
        <f t="shared" si="44"/>
        <v>99.738480826548695</v>
      </c>
      <c r="AF78" s="101">
        <f t="shared" si="45"/>
        <v>266.28042089171851</v>
      </c>
      <c r="AG78" s="101">
        <f t="shared" si="46"/>
        <v>61.151232383495262</v>
      </c>
      <c r="AH78" s="101">
        <f t="shared" si="47"/>
        <v>112.0456275608075</v>
      </c>
      <c r="AI78" s="4"/>
      <c r="AJ78" s="31">
        <v>21</v>
      </c>
      <c r="AK78" s="101">
        <f t="shared" si="53"/>
        <v>127.5185809331562</v>
      </c>
      <c r="AL78" s="101">
        <f t="shared" si="48"/>
        <v>90.079093116728671</v>
      </c>
      <c r="AM78" s="101">
        <f t="shared" si="49"/>
        <v>76.915792247366241</v>
      </c>
      <c r="AN78" s="101">
        <f t="shared" si="50"/>
        <v>205.41042572034925</v>
      </c>
      <c r="AO78" s="101">
        <f t="shared" si="51"/>
        <v>47.181212250346988</v>
      </c>
      <c r="AP78" s="101">
        <f t="shared" si="52"/>
        <v>86.383487630301758</v>
      </c>
    </row>
    <row r="79" spans="2:42" ht="15.75" thickBot="1" x14ac:dyDescent="0.3">
      <c r="B79" s="42"/>
      <c r="C79" s="49" t="s">
        <v>27</v>
      </c>
      <c r="D79" s="50">
        <f>D77-(ROUNDDOWN(D77/24,0)*24)</f>
        <v>2</v>
      </c>
      <c r="E79" s="51">
        <f>IF($D79=$L70,M70,0)+IF($D79=$L71,M71,0)+IF($D79=$L72,M72,0)+IF($D79=$L73,M73,0)+IF($D79=$L74,M74,0)+IF($D79=$L75,M75,0)+IF($D79=$L76,M76,0)+IF($D79=$L77,M77,0)+IF($D79=$L78,M78,0)+IF($D79=$L79,M79,0)+IF($D79=$L80,M80,0)+IF($D79=$L81,M81,0)+IF($D79=$T70,U70,0)+IF($D79=$T71,U71,0)+IF($D79=$T72,U72,0)+IF($D79=$T73,U73,0)+IF($D79=$T74,U74,0)+IF($D79=$T75,U75,0)+IF($D79=$T76,U76,0)+IF($D79=$T77,U77,0)+IF($D79=$T78,U78,0)+IF($D79=$T79,U79,0)+IF($D79=$T80,U80,0)</f>
        <v>396.75607983851205</v>
      </c>
      <c r="F79" s="51">
        <f>IF($D79=$L70,N70,0)+IF($D79=$L71,N71,0)+IF($D79=$L72,N72,0)+IF($D79=$L73,N73,0)+IF($D79=$L74,N74,0)+IF($D79=$L75,N75,0)+IF($D79=$L76,N76,0)+IF($D79=$L77,N77,0)+IF($D79=$L78,N78,0)+IF($D79=$L79,N79,0)+IF($D79=$L80,N80,0)+IF($D79=$L81,N81,0)+IF($D79=$T70,V70,0)+IF($D79=$T71,V71,0)+IF($D79=$T72,V72,0)+IF($D79=$T73,V73,0)+IF($D79=$T74,V74,0)+IF($D79=$T75,V75,0)+IF($D79=$T76,V76,0)+IF($D79=$T77,V77,0)+IF($D79=$T78,V78,0)+IF($D79=$T79,V79,0)+IF($D79=$T80,V80,0)</f>
        <v>280.26438218052095</v>
      </c>
      <c r="G79" s="51">
        <f>IF($D79=$L70,O70,0)+IF($D79=$L71,O71,0)+IF($D79=$L72,O72,0)+IF($D79=$L73,O73,0)+IF($D79=$L74,O74,0)+IF($D79=$L75,O75,0)+IF($D79=$L76,O76,0)+IF($D79=$L77,O77,0)+IF($D79=$L78,O78,0)+IF($D79=$L79,O79,0)+IF($D79=$L80,O80,0)+IF($D79=$L81,O81,0)+IF($D79=$T70,W70,0)+IF($D79=$T71,W71,0)+IF($D79=$T72,W72,0)+IF($D79=$T73,W73,0)+IF($D79=$T74,W74,0)+IF($D79=$T75,W75,0)+IF($D79=$T76,W76,0)+IF($D79=$T77,W77,0)+IF($D79=$T78,W78,0)+IF($D79=$T79,W79,0)+IF($D79=$T80,W80,0)</f>
        <v>239.29265487787652</v>
      </c>
      <c r="H79" s="51">
        <f>IF($D79=$L70,P70,0)+IF($D79=$L71,P71,0)+IF($D79=$L72,P72,0)+IF($D79=$L73,P73,0)+IF($D79=$L74,P74,0)+IF($D79=$L75,P75,0)+IF($D79=$L76,P76,0)+IF($D79=$L77,P77,0)+IF($D79=$L78,P78,0)+IF($D79=$L79,P79,0)+IF($D79=$L80,P80,0)+IF($D79=$L81,P81,0)+IF($D79=$T70,X70,0)+IF($D79=$T71,X71,0)+IF($D79=$T72,X72,0)+IF($D79=$T73,X73,0)+IF($D79=$T74,X74,0)+IF($D79=$T75,X75,0)+IF($D79=$T76,X76,0)+IF($D79=$T77,X77,0)+IF($D79=$T78,X78,0)+IF($D79=$T79,X79,0)+IF($D79=$T80,X80,0)</f>
        <v>639.04757605093369</v>
      </c>
      <c r="I79" s="51">
        <f>IF($D79=$L70,Q70,0)+IF($D79=$L71,Q71,0)+IF($D79=$L72,Q72,0)+IF($D79=$L73,Q73,0)+IF($D79=$L74,Q74,0)+IF($D79=$L75,Q75,0)+IF($D79=$L76,Q76,0)+IF($D79=$L77,Q77,0)+IF($D79=$L78,Q78,0)+IF($D79=$L79,Q79,0)+IF($D79=$L80,Q80,0)+IF($D79=$L81,Q81,0)+IF($D79=$T70,Y70,0)+IF($D79=$T71,Y71,0)+IF($D79=$T72,Y72,0)+IF($D79=$T73,Y73,0)+IF($D79=$T74,Y74,0)+IF($D79=$T75,Y75,0)+IF($D79=$T76,Y76,0)+IF($D79=$T77,Y77,0)+IF($D79=$T78,Y78,0)+IF($D79=$T79,Y79,0)+IF($D79=$T80,Y80,0)</f>
        <v>146.7221829029148</v>
      </c>
      <c r="J79" s="51">
        <f>IF($D79=$L70,R70,0)+IF($D79=$L71,R71,0)+IF($D79=$L72,R72,0)+IF($D79=$L73,R73,0)+IF($D79=$L74,R74,0)+IF($D79=$L75,R75,0)+IF($D79=$L76,R76,0)+IF($D79=$L77,R77,0)+IF($D79=$L78,R78,0)+IF($D79=$L79,R79,0)+IF($D79=$L80,R80,0)+IF($D79=$L81,R81,0)+IF($D79=$T70,Z70,0)+IF($D79=$T71,Z71,0)+IF($D79=$T72,Z72,0)+IF($D79=$T73,Z73,0)+IF($D79=$T74,Z74,0)+IF($D79=$T75,Z75,0)+IF($D79=$T76,Z76,0)+IF($D79=$T77,Z77,0)+IF($D79=$T78,Z78,0)+IF($D79=$T79,Z79,0)+IF($D79=$T80,Z80,0)</f>
        <v>268.82129609453494</v>
      </c>
      <c r="L79" s="31">
        <v>10</v>
      </c>
      <c r="M79" s="32">
        <v>1685.7560798385121</v>
      </c>
      <c r="N79" s="32">
        <v>1191</v>
      </c>
      <c r="O79" s="32">
        <v>1017</v>
      </c>
      <c r="P79" s="32">
        <v>2716</v>
      </c>
      <c r="Q79" s="32">
        <v>623.72218290291471</v>
      </c>
      <c r="R79" s="32">
        <v>1142</v>
      </c>
      <c r="T79" s="31">
        <v>22</v>
      </c>
      <c r="U79" s="32">
        <v>2876.2682395155362</v>
      </c>
      <c r="V79" s="32">
        <v>2031.7931465415627</v>
      </c>
      <c r="W79" s="32">
        <v>1734.8779646336293</v>
      </c>
      <c r="X79" s="32">
        <v>4633.1427281528013</v>
      </c>
      <c r="Y79" s="32">
        <v>1064.1665487087441</v>
      </c>
      <c r="Z79" s="32">
        <v>1948.4638882836043</v>
      </c>
      <c r="AB79" s="31">
        <v>10</v>
      </c>
      <c r="AC79" s="101">
        <f t="shared" si="54"/>
        <v>168.5756079838512</v>
      </c>
      <c r="AD79" s="101">
        <f t="shared" si="55"/>
        <v>119.1</v>
      </c>
      <c r="AE79" s="101">
        <f t="shared" si="44"/>
        <v>101.7</v>
      </c>
      <c r="AF79" s="101">
        <f t="shared" si="45"/>
        <v>271.60000000000002</v>
      </c>
      <c r="AG79" s="101">
        <f t="shared" si="46"/>
        <v>62.372218290291471</v>
      </c>
      <c r="AH79" s="101">
        <f t="shared" si="47"/>
        <v>114.2</v>
      </c>
      <c r="AI79" s="4"/>
      <c r="AJ79" s="31">
        <v>22</v>
      </c>
      <c r="AK79" s="101">
        <f t="shared" si="53"/>
        <v>130.73946543252438</v>
      </c>
      <c r="AL79" s="101">
        <f t="shared" si="48"/>
        <v>92.354233933707391</v>
      </c>
      <c r="AM79" s="101">
        <f t="shared" si="49"/>
        <v>78.858089301528608</v>
      </c>
      <c r="AN79" s="101">
        <f t="shared" si="50"/>
        <v>210.59739673421825</v>
      </c>
      <c r="AO79" s="101">
        <f t="shared" si="51"/>
        <v>48.371206759488366</v>
      </c>
      <c r="AP79" s="101">
        <f t="shared" si="52"/>
        <v>88.56654037652747</v>
      </c>
    </row>
    <row r="80" spans="2:42" ht="15.75" thickBot="1" x14ac:dyDescent="0.3">
      <c r="B80" s="42"/>
      <c r="C80" s="52" t="s">
        <v>28</v>
      </c>
      <c r="D80" s="53"/>
      <c r="E80" s="54">
        <f>E78+E79</f>
        <v>396.75607983851205</v>
      </c>
      <c r="F80" s="54">
        <f t="shared" ref="F80:J80" si="57">F78+F79</f>
        <v>280.26438218052095</v>
      </c>
      <c r="G80" s="54">
        <f t="shared" si="57"/>
        <v>239.29265487787652</v>
      </c>
      <c r="H80" s="54">
        <f t="shared" si="57"/>
        <v>639.04757605093369</v>
      </c>
      <c r="I80" s="54">
        <f t="shared" si="57"/>
        <v>146.7221829029148</v>
      </c>
      <c r="J80" s="54">
        <f t="shared" si="57"/>
        <v>268.82129609453494</v>
      </c>
      <c r="L80" s="31">
        <v>11</v>
      </c>
      <c r="M80" s="32">
        <v>1686</v>
      </c>
      <c r="N80" s="32">
        <v>1191</v>
      </c>
      <c r="O80" s="32">
        <v>1017</v>
      </c>
      <c r="P80" s="32">
        <v>2716</v>
      </c>
      <c r="Q80" s="32">
        <v>624</v>
      </c>
      <c r="R80" s="32">
        <v>1142</v>
      </c>
      <c r="T80" s="31">
        <v>23</v>
      </c>
      <c r="U80" s="32">
        <v>2976</v>
      </c>
      <c r="V80" s="32">
        <v>2102</v>
      </c>
      <c r="W80" s="32">
        <v>1795</v>
      </c>
      <c r="X80" s="32">
        <v>4793</v>
      </c>
      <c r="Y80" s="32">
        <v>1100</v>
      </c>
      <c r="Z80" s="32">
        <v>2016</v>
      </c>
      <c r="AB80" s="31">
        <v>11</v>
      </c>
      <c r="AC80" s="101">
        <f t="shared" si="54"/>
        <v>153.27272727272728</v>
      </c>
      <c r="AD80" s="101">
        <f t="shared" si="55"/>
        <v>108.27272727272727</v>
      </c>
      <c r="AE80" s="101">
        <f t="shared" si="44"/>
        <v>92.454545454545453</v>
      </c>
      <c r="AF80" s="101">
        <f t="shared" si="45"/>
        <v>246.90909090909091</v>
      </c>
      <c r="AG80" s="101">
        <f t="shared" si="46"/>
        <v>56.727272727272727</v>
      </c>
      <c r="AH80" s="101">
        <f t="shared" si="47"/>
        <v>103.81818181818181</v>
      </c>
      <c r="AI80" s="4"/>
      <c r="AJ80" s="31">
        <v>23</v>
      </c>
      <c r="AK80" s="101">
        <f t="shared" si="53"/>
        <v>129.39130434782609</v>
      </c>
      <c r="AL80" s="101">
        <f t="shared" si="48"/>
        <v>91.391304347826093</v>
      </c>
      <c r="AM80" s="101">
        <f t="shared" si="49"/>
        <v>78.043478260869563</v>
      </c>
      <c r="AN80" s="101">
        <f t="shared" si="50"/>
        <v>208.39130434782609</v>
      </c>
      <c r="AO80" s="101">
        <f t="shared" si="51"/>
        <v>47.826086956521742</v>
      </c>
      <c r="AP80" s="101">
        <f t="shared" si="52"/>
        <v>87.652173913043484</v>
      </c>
    </row>
    <row r="81" spans="2:42" ht="15.75" thickTop="1" x14ac:dyDescent="0.25">
      <c r="B81" s="42"/>
      <c r="C81" s="43"/>
      <c r="D81" s="42"/>
      <c r="E81" s="41"/>
      <c r="F81" s="41"/>
      <c r="G81" s="41"/>
      <c r="H81" s="41"/>
      <c r="I81" s="41"/>
      <c r="J81" s="41"/>
      <c r="L81" s="31">
        <v>12</v>
      </c>
      <c r="M81" s="32">
        <v>1686</v>
      </c>
      <c r="N81" s="32">
        <v>1191</v>
      </c>
      <c r="O81" s="32">
        <v>1017</v>
      </c>
      <c r="P81" s="32">
        <v>2716</v>
      </c>
      <c r="Q81" s="32">
        <v>624</v>
      </c>
      <c r="R81" s="32">
        <v>1142</v>
      </c>
      <c r="T81" s="81">
        <v>24</v>
      </c>
      <c r="U81" s="90">
        <v>2976</v>
      </c>
      <c r="V81" s="90">
        <v>2102</v>
      </c>
      <c r="W81" s="90">
        <v>1795</v>
      </c>
      <c r="X81" s="90">
        <v>4793</v>
      </c>
      <c r="Y81" s="90">
        <v>1100</v>
      </c>
      <c r="Z81" s="90">
        <v>2016</v>
      </c>
      <c r="AB81" s="31">
        <v>12</v>
      </c>
      <c r="AC81" s="101">
        <f t="shared" si="54"/>
        <v>140.5</v>
      </c>
      <c r="AD81" s="101">
        <f t="shared" si="55"/>
        <v>99.25</v>
      </c>
      <c r="AE81" s="101">
        <f t="shared" si="44"/>
        <v>84.75</v>
      </c>
      <c r="AF81" s="101">
        <f t="shared" si="45"/>
        <v>226.33333333333334</v>
      </c>
      <c r="AG81" s="101">
        <f t="shared" si="46"/>
        <v>52</v>
      </c>
      <c r="AH81" s="101">
        <f>R81/$AB81</f>
        <v>95.166666666666671</v>
      </c>
      <c r="AI81" s="4"/>
      <c r="AJ81" s="81">
        <v>24</v>
      </c>
      <c r="AK81" s="104">
        <f t="shared" si="53"/>
        <v>124</v>
      </c>
      <c r="AL81" s="104">
        <f t="shared" si="48"/>
        <v>87.583333333333329</v>
      </c>
      <c r="AM81" s="104">
        <f t="shared" si="49"/>
        <v>74.791666666666671</v>
      </c>
      <c r="AN81" s="104">
        <f t="shared" si="50"/>
        <v>199.70833333333334</v>
      </c>
      <c r="AO81" s="104">
        <f t="shared" si="51"/>
        <v>45.833333333333336</v>
      </c>
      <c r="AP81" s="104">
        <f>Z81/$AJ81</f>
        <v>84</v>
      </c>
    </row>
    <row r="82" spans="2:42" x14ac:dyDescent="0.25">
      <c r="B82" s="42"/>
      <c r="C82" s="43"/>
      <c r="D82" s="42"/>
      <c r="E82" s="41"/>
      <c r="F82" s="41"/>
      <c r="G82" s="41"/>
      <c r="H82" s="41"/>
      <c r="I82" s="41"/>
      <c r="J82" s="41"/>
    </row>
    <row r="83" spans="2:42" x14ac:dyDescent="0.25">
      <c r="B83" s="55"/>
      <c r="C83" s="55"/>
      <c r="D83" s="55"/>
      <c r="E83" s="56"/>
      <c r="F83" s="56"/>
      <c r="G83" s="56"/>
      <c r="H83" s="56"/>
      <c r="I83" s="56"/>
      <c r="J83" s="56"/>
      <c r="N83" s="57"/>
      <c r="P83" s="57"/>
      <c r="R83" s="57"/>
      <c r="T83" s="57"/>
      <c r="V83" s="57"/>
      <c r="X83" s="57"/>
    </row>
  </sheetData>
  <sheetProtection sheet="1" objects="1" scenarios="1"/>
  <protectedRanges>
    <protectedRange sqref="D26 D43 D60 D77" name="Range1"/>
  </protectedRanges>
  <hyperlinks>
    <hyperlink ref="B11" location="'20111201'!A16" display="'20111201'!A16"/>
    <hyperlink ref="E11" location="'20111201'!A33" display="'20111201'!A33"/>
    <hyperlink ref="E12" location="'20111201'!A50" display="'20111201'!A50"/>
    <hyperlink ref="E13" location="'20111201'!A67" display="'20111201'!A67"/>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20111201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pvh</cp:lastModifiedBy>
  <dcterms:created xsi:type="dcterms:W3CDTF">2011-11-08T00:33:22Z</dcterms:created>
  <dcterms:modified xsi:type="dcterms:W3CDTF">2012-01-04T18:15:01Z</dcterms:modified>
</cp:coreProperties>
</file>