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5db78464b72cba/Desktop/UWPRrates/approved/"/>
    </mc:Choice>
  </mc:AlternateContent>
  <xr:revisionPtr revIDLastSave="167" documentId="8_{288AF6F0-F8EA-41BA-A5E1-32F070339B79}" xr6:coauthVersionLast="45" xr6:coauthVersionMax="45" xr10:uidLastSave="{CF5A858D-E7B4-445B-86F9-C6ABDA85D34D}"/>
  <bookViews>
    <workbookView xWindow="-120" yWindow="-120" windowWidth="29040" windowHeight="15990" xr2:uid="{3A84D721-9E77-4873-A7F3-B6A3728F7691}"/>
  </bookViews>
  <sheets>
    <sheet name="20201101" sheetId="1" r:id="rId1"/>
    <sheet name="How Much Time Do I need" sheetId="2" r:id="rId2"/>
  </sheets>
  <externalReferences>
    <externalReference r:id="rId3"/>
    <externalReference r:id="rId4"/>
  </externalReferences>
  <definedNames>
    <definedName name="In_Out_Both_No">'[1]Selection Options'!$A$15:$A$18</definedName>
    <definedName name="rates">[2]Analysis!$I$6:$K$10</definedName>
    <definedName name="Yes_No">'[1]Selection Options'!$A$4:$A$5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2" l="1"/>
  <c r="H20" i="2" s="1"/>
  <c r="D19" i="2"/>
  <c r="F19" i="2" s="1"/>
  <c r="D18" i="2"/>
  <c r="I18" i="2" s="1"/>
  <c r="D17" i="2"/>
  <c r="H17" i="2" s="1"/>
  <c r="D16" i="2"/>
  <c r="G16" i="2" s="1"/>
  <c r="D15" i="2"/>
  <c r="F15" i="2" s="1"/>
  <c r="D14" i="2"/>
  <c r="E14" i="2" s="1"/>
  <c r="E19" i="2" l="1"/>
  <c r="G19" i="2"/>
  <c r="I19" i="2"/>
  <c r="G20" i="2"/>
  <c r="I20" i="2"/>
  <c r="H19" i="2"/>
  <c r="H21" i="2" s="1"/>
  <c r="E20" i="2"/>
  <c r="F20" i="2"/>
  <c r="F21" i="2" s="1"/>
  <c r="I21" i="2" l="1"/>
  <c r="I26" i="2" s="1"/>
  <c r="G21" i="2"/>
  <c r="G43" i="2" s="1"/>
  <c r="E21" i="2"/>
  <c r="E26" i="2" s="1"/>
  <c r="H43" i="2"/>
  <c r="H30" i="2"/>
  <c r="H44" i="2"/>
  <c r="H31" i="2"/>
  <c r="H32" i="2"/>
  <c r="H38" i="2"/>
  <c r="H39" i="2"/>
  <c r="H26" i="2"/>
  <c r="H40" i="2"/>
  <c r="H27" i="2"/>
  <c r="H41" i="2"/>
  <c r="H28" i="2"/>
  <c r="H42" i="2"/>
  <c r="H29" i="2"/>
  <c r="F41" i="2"/>
  <c r="F28" i="2"/>
  <c r="F42" i="2"/>
  <c r="F29" i="2"/>
  <c r="F43" i="2"/>
  <c r="F30" i="2"/>
  <c r="F44" i="2"/>
  <c r="F31" i="2"/>
  <c r="F32" i="2"/>
  <c r="F38" i="2"/>
  <c r="F39" i="2"/>
  <c r="F26" i="2"/>
  <c r="F40" i="2"/>
  <c r="F27" i="2"/>
  <c r="G30" i="2" l="1"/>
  <c r="G40" i="2"/>
  <c r="G32" i="2"/>
  <c r="G42" i="2"/>
  <c r="G28" i="2"/>
  <c r="G38" i="2"/>
  <c r="G29" i="2"/>
  <c r="G31" i="2"/>
  <c r="G41" i="2"/>
  <c r="G44" i="2"/>
  <c r="G26" i="2"/>
  <c r="G27" i="2"/>
  <c r="G39" i="2"/>
  <c r="I43" i="2"/>
  <c r="I28" i="2"/>
  <c r="I29" i="2"/>
  <c r="I38" i="2"/>
  <c r="I41" i="2"/>
  <c r="I39" i="2"/>
  <c r="I31" i="2"/>
  <c r="I44" i="2"/>
  <c r="I42" i="2"/>
  <c r="I27" i="2"/>
  <c r="I32" i="2"/>
  <c r="I40" i="2"/>
  <c r="I30" i="2"/>
  <c r="E29" i="2"/>
  <c r="E39" i="2"/>
  <c r="E42" i="2"/>
  <c r="E38" i="2"/>
  <c r="E32" i="2"/>
  <c r="E41" i="2"/>
  <c r="E28" i="2"/>
  <c r="E31" i="2"/>
  <c r="E27" i="2"/>
  <c r="E44" i="2"/>
  <c r="E40" i="2"/>
  <c r="E30" i="2"/>
  <c r="E43" i="2"/>
  <c r="K75" i="1"/>
  <c r="J75" i="1"/>
  <c r="I75" i="1"/>
  <c r="H75" i="1"/>
  <c r="G75" i="1"/>
  <c r="F75" i="1"/>
  <c r="E75" i="1"/>
  <c r="K73" i="1"/>
  <c r="J73" i="1"/>
  <c r="I73" i="1"/>
  <c r="H73" i="1"/>
  <c r="G73" i="1"/>
  <c r="F73" i="1"/>
  <c r="E73" i="1"/>
  <c r="C57" i="1"/>
  <c r="C75" i="1" s="1"/>
  <c r="K57" i="1"/>
  <c r="J57" i="1"/>
  <c r="I57" i="1"/>
  <c r="H57" i="1"/>
  <c r="G57" i="1"/>
  <c r="F57" i="1"/>
  <c r="E57" i="1"/>
  <c r="K55" i="1"/>
  <c r="J55" i="1"/>
  <c r="I55" i="1"/>
  <c r="H55" i="1"/>
  <c r="G55" i="1"/>
  <c r="F55" i="1"/>
  <c r="E55" i="1"/>
  <c r="C51" i="1"/>
  <c r="C39" i="1"/>
  <c r="K37" i="1"/>
  <c r="K39" i="1" s="1"/>
  <c r="J37" i="1"/>
  <c r="J39" i="1" s="1"/>
  <c r="I37" i="1"/>
  <c r="I39" i="1" s="1"/>
  <c r="H37" i="1"/>
  <c r="H39" i="1" s="1"/>
  <c r="G37" i="1"/>
  <c r="G39" i="1" s="1"/>
  <c r="F37" i="1"/>
  <c r="F39" i="1" s="1"/>
  <c r="E37" i="1"/>
  <c r="E39" i="1" s="1"/>
  <c r="C33" i="1"/>
  <c r="K19" i="1"/>
  <c r="K21" i="1" s="1"/>
  <c r="J19" i="1"/>
  <c r="J21" i="1" s="1"/>
  <c r="I19" i="1"/>
  <c r="I21" i="1" s="1"/>
  <c r="H19" i="1"/>
  <c r="H21" i="1" s="1"/>
  <c r="G19" i="1"/>
  <c r="G21" i="1" s="1"/>
  <c r="G23" i="1" s="1"/>
  <c r="F19" i="1"/>
  <c r="F21" i="1" s="1"/>
  <c r="E19" i="1"/>
  <c r="E21" i="1" s="1"/>
  <c r="K23" i="1" l="1"/>
  <c r="K24" i="1"/>
  <c r="I23" i="1"/>
  <c r="I24" i="1"/>
  <c r="E77" i="1"/>
  <c r="E78" i="1"/>
  <c r="K59" i="1"/>
  <c r="K60" i="1"/>
  <c r="J24" i="1"/>
  <c r="J23" i="1"/>
  <c r="E42" i="1"/>
  <c r="E41" i="1"/>
  <c r="E59" i="1"/>
  <c r="E60" i="1"/>
  <c r="F78" i="1"/>
  <c r="F77" i="1"/>
  <c r="I77" i="1"/>
  <c r="I78" i="1"/>
  <c r="K41" i="1"/>
  <c r="K42" i="1"/>
  <c r="G60" i="1"/>
  <c r="G59" i="1"/>
  <c r="E23" i="1"/>
  <c r="E24" i="1"/>
  <c r="H41" i="1"/>
  <c r="H42" i="1"/>
  <c r="I41" i="1"/>
  <c r="I42" i="1"/>
  <c r="J77" i="1"/>
  <c r="J78" i="1"/>
  <c r="H24" i="1"/>
  <c r="H23" i="1"/>
  <c r="F41" i="1"/>
  <c r="F42" i="1"/>
  <c r="F59" i="1"/>
  <c r="F60" i="1"/>
  <c r="G77" i="1"/>
  <c r="G78" i="1"/>
  <c r="G42" i="1"/>
  <c r="G41" i="1"/>
  <c r="H77" i="1"/>
  <c r="H78" i="1"/>
  <c r="H59" i="1"/>
  <c r="H60" i="1"/>
  <c r="F23" i="1"/>
  <c r="F24" i="1"/>
  <c r="I59" i="1"/>
  <c r="I60" i="1"/>
  <c r="J42" i="1"/>
  <c r="J41" i="1"/>
  <c r="J59" i="1"/>
  <c r="J60" i="1"/>
  <c r="K78" i="1"/>
  <c r="K77" i="1"/>
  <c r="G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Priska von Haller</author>
  </authors>
  <commentList>
    <comment ref="C23" authorId="0" shapeId="0" xr:uid="{F0850749-EFAF-4A88-A4CF-5CBC8317AEE9}">
      <text>
        <r>
          <rPr>
            <sz val="9"/>
            <color indexed="81"/>
            <rFont val="Tahoma"/>
            <family val="2"/>
          </rPr>
          <t xml:space="preserve">Non-refundable sign up fee of 10% is applied when instrument time is scheduled via the web portal:
</t>
        </r>
      </text>
    </comment>
    <comment ref="C24" authorId="0" shapeId="0" xr:uid="{24FA1AF0-34F9-46F2-A756-BC5C84B0A8DB}">
      <text>
        <r>
          <rPr>
            <sz val="9"/>
            <color indexed="81"/>
            <rFont val="Tahoma"/>
            <family val="2"/>
          </rPr>
          <t>The remaining 90% of the total cost will be applied only if instrument time is used, i.e. not canceled by user:</t>
        </r>
      </text>
    </comment>
    <comment ref="C41" authorId="0" shapeId="0" xr:uid="{80E7EC4B-0A57-4A44-B9DF-314A11F642B4}">
      <text>
        <r>
          <rPr>
            <sz val="9"/>
            <color indexed="81"/>
            <rFont val="Tahoma"/>
            <family val="2"/>
          </rPr>
          <t xml:space="preserve">Non-refundable sign up fee of 10% is applied when instrument time is scheduled via the web portal:
</t>
        </r>
      </text>
    </comment>
    <comment ref="C42" authorId="0" shapeId="0" xr:uid="{6166EF03-D776-4211-A703-203685AD642D}">
      <text>
        <r>
          <rPr>
            <sz val="9"/>
            <color indexed="81"/>
            <rFont val="Tahoma"/>
            <family val="2"/>
          </rPr>
          <t>The remaining 90% of the total cost will be applied only if instrument time is used, i.e. not canceled by user:</t>
        </r>
      </text>
    </comment>
    <comment ref="C59" authorId="0" shapeId="0" xr:uid="{3DB8C1AF-FCFE-4F05-A0D7-97FE90D0B526}">
      <text>
        <r>
          <rPr>
            <sz val="9"/>
            <color indexed="81"/>
            <rFont val="Tahoma"/>
            <family val="2"/>
          </rPr>
          <t xml:space="preserve">Non-refundable sign up fee of 10% is applied when instrument time is scheduled via the web portal:
</t>
        </r>
      </text>
    </comment>
    <comment ref="C60" authorId="0" shapeId="0" xr:uid="{CD511304-EAB4-412F-80C3-E601164F26AD}">
      <text>
        <r>
          <rPr>
            <sz val="9"/>
            <color indexed="81"/>
            <rFont val="Tahoma"/>
            <family val="2"/>
          </rPr>
          <t>The remaining 90% of the total cost will be applied only if instrument time is used, i.e. not canceled by user:</t>
        </r>
      </text>
    </comment>
    <comment ref="C77" authorId="0" shapeId="0" xr:uid="{F8C5EDD4-0E3E-4CA1-93E9-3C0BC5648B53}">
      <text>
        <r>
          <rPr>
            <sz val="9"/>
            <color indexed="81"/>
            <rFont val="Tahoma"/>
            <family val="2"/>
          </rPr>
          <t xml:space="preserve">Non-refundable sign up fee of 10% is applied when instrument time is scheduled via the web portal:
</t>
        </r>
      </text>
    </comment>
    <comment ref="C78" authorId="0" shapeId="0" xr:uid="{7AA6B4C5-1295-4E81-A86F-D4689392AC1D}">
      <text>
        <r>
          <rPr>
            <sz val="9"/>
            <color indexed="81"/>
            <rFont val="Tahoma"/>
            <family val="2"/>
          </rPr>
          <t>The remaining 90% of the total cost will be applied only if instrument time is used, i.e. not canceled by user:</t>
        </r>
      </text>
    </comment>
  </commentList>
</comments>
</file>

<file path=xl/sharedStrings.xml><?xml version="1.0" encoding="utf-8"?>
<sst xmlns="http://schemas.openxmlformats.org/spreadsheetml/2006/main" count="139" uniqueCount="67">
  <si>
    <t>Rates effective 11/1/2020 subject to change without notice</t>
  </si>
  <si>
    <t>Revised 10/27/2020</t>
  </si>
  <si>
    <t>Instrumentation:</t>
  </si>
  <si>
    <t>TSQA</t>
  </si>
  <si>
    <t>TSQ Altis</t>
  </si>
  <si>
    <t>TSQV</t>
  </si>
  <si>
    <t>TSQ Vantage</t>
  </si>
  <si>
    <t>Exploris</t>
  </si>
  <si>
    <t>Orbitrap Exploris</t>
  </si>
  <si>
    <t>QE+</t>
  </si>
  <si>
    <t>Q Exactive plus</t>
  </si>
  <si>
    <t>Elite</t>
  </si>
  <si>
    <t>Orbitrap Velos Elite</t>
  </si>
  <si>
    <t>Fusion</t>
  </si>
  <si>
    <t>Orbitrap Fusion</t>
  </si>
  <si>
    <t>Lumos</t>
  </si>
  <si>
    <t>Orbitrap Fusion Lumos</t>
  </si>
  <si>
    <t>for a detailed description check out our resources webpage</t>
  </si>
  <si>
    <t>UW Internal Rates Without Labor</t>
  </si>
  <si>
    <t>QE +</t>
  </si>
  <si>
    <t>Hourly Rate</t>
  </si>
  <si>
    <t>Enter the number of hours here:</t>
  </si>
  <si>
    <t>Total instrument time:</t>
  </si>
  <si>
    <t>Setup fee per consecutive time block</t>
  </si>
  <si>
    <t>Total Cost:</t>
  </si>
  <si>
    <t>non refundable sign-up fee is 10% of the total cost</t>
  </si>
  <si>
    <t>Used instrument time is 90% of the total cost</t>
  </si>
  <si>
    <t>UW Internal Rates With Additional Labor</t>
  </si>
  <si>
    <t>External Billing Rates - Non Profit With Additional Labor</t>
  </si>
  <si>
    <t>External Billing Rates - Commercial With Additional Labor</t>
  </si>
  <si>
    <t>last updated</t>
  </si>
  <si>
    <t>How much time do I need?</t>
  </si>
  <si>
    <r>
      <t xml:space="preserve">Buffer A:     0.1% Formic Acid in Water </t>
    </r>
    <r>
      <rPr>
        <sz val="11"/>
        <color theme="0" tint="-0.34998626667073579"/>
        <rFont val="Calibri"/>
        <family val="2"/>
        <scheme val="minor"/>
      </rPr>
      <t>(Optima™ LC/MS, Solvent Blends, Fisher Chemical)</t>
    </r>
  </si>
  <si>
    <r>
      <t>Buffer B:     0.1% Formic Acid in Acetonitrile</t>
    </r>
    <r>
      <rPr>
        <sz val="11"/>
        <color theme="0" tint="-0.34998626667073579"/>
        <rFont val="Calibri"/>
        <family val="2"/>
        <scheme val="minor"/>
      </rPr>
      <t xml:space="preserve"> (Optima™ LC/MS, Solvent Blends, Fisher Chemical)</t>
    </r>
  </si>
  <si>
    <t>Trapping default:     2% B / 98% A for 10 min at 2 µl/min</t>
  </si>
  <si>
    <t>Enter the number of samples, replicate analyses per sample, blanks and QC's to calculate the time needed for the analysis:</t>
  </si>
  <si>
    <t>Number of samples:</t>
  </si>
  <si>
    <t>Number of replicate LC-MS analyses per sample:</t>
  </si>
  <si>
    <t>Number of blanks:</t>
  </si>
  <si>
    <t>Number of QC (standards):</t>
  </si>
  <si>
    <t>Analytical Gradients:</t>
  </si>
  <si>
    <t>Short</t>
  </si>
  <si>
    <t>Medium</t>
  </si>
  <si>
    <t>Long</t>
  </si>
  <si>
    <t>Extra long</t>
  </si>
  <si>
    <t>Custom</t>
  </si>
  <si>
    <t>Short [60 mins]</t>
  </si>
  <si>
    <r>
      <t xml:space="preserve">Short:            5 - 30% B in 60 mins; 80% B for 10min;  2% B for 30 mins, 10 min trapping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</rPr>
      <t xml:space="preserve"> total analysis time = 110 mins per LC-MS run</t>
    </r>
  </si>
  <si>
    <t>Medium [90 mins] (default)</t>
  </si>
  <si>
    <r>
      <t xml:space="preserve">Medium:      5 - 30% B in 90 mins; 80% B for 10min;  2% B for 30 mins, 10 min trapping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total analysis time = 140 mins per LC-MS run</t>
    </r>
  </si>
  <si>
    <t>Long [120 mins]</t>
  </si>
  <si>
    <r>
      <t xml:space="preserve">Long:              5 - 30% B in 120 mins; 80% B for 10min;  2% B for 30 mins, 10 min trapping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total analysis time = 170 mins per LC-MS run</t>
    </r>
  </si>
  <si>
    <t>Extra long [180 mins]</t>
  </si>
  <si>
    <r>
      <t xml:space="preserve">Extra long:    5 - 30% B in 180 mins; 80% B for 10min;  2% B for 30 mins, 10 min trapping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total analysis time = 230 mins per LC-MS run</t>
    </r>
  </si>
  <si>
    <t>Custom specify your own:</t>
  </si>
  <si>
    <t>Custom specify your own and enter the total time in minutes (incl sample loading, gradient and equilibration) in cell C21</t>
  </si>
  <si>
    <t>QC (quality control)</t>
  </si>
  <si>
    <t>QC (AngioNeuro std) runs, analysis time is 75 min per QC</t>
  </si>
  <si>
    <t>blanks</t>
  </si>
  <si>
    <t>min run time per blank is ~40 min</t>
  </si>
  <si>
    <t>this time includes 2 hrs for setup (column hookup, equilibration + 1 QC run)</t>
  </si>
  <si>
    <t>Setup Fee</t>
  </si>
  <si>
    <t>Analysis time [min]</t>
  </si>
  <si>
    <t># Analyses</t>
  </si>
  <si>
    <t>Est. total time [hrs]</t>
  </si>
  <si>
    <r>
      <t xml:space="preserve">Default Gradient (Medium):      5 - 30% B in 90 mins; 80% B for 10min;  2% B for 30 mins, 10 min trapping 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 total analysis time = ~140 mins per LC-MS run</t>
    </r>
  </si>
  <si>
    <t>Default Gradient Information: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</si>
</sst>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.00_);_(&quot;$&quot;* \(#,##0.00\);_(&quot;$&quot;* &quot;-&quot;_);_(@_)"/>
    <numFmt numFmtId="165" formatCode="0.0"/>
    <numFmt numFmtId="166" formatCode="&quot;$&quot;#,##0.00"/>
  </numFmts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b/>
      <i/>
      <sz val="14"/>
      <color theme="5" tint="-0.249977111117893"/>
      <name val="Arial Narrow"/>
      <family val="2"/>
    </font>
    <font>
      <sz val="8"/>
      <name val="Arial Narrow"/>
      <family val="2"/>
    </font>
    <font>
      <b/>
      <i/>
      <sz val="11"/>
      <color theme="5" tint="-0.249977111117893"/>
      <name val="Arial Narrow"/>
      <family val="2"/>
    </font>
    <font>
      <sz val="12"/>
      <name val="Arial Narrow"/>
      <family val="2"/>
    </font>
    <font>
      <sz val="11"/>
      <color theme="0" tint="-0.34998626667073579"/>
      <name val="Times New Roman"/>
      <family val="1"/>
    </font>
    <font>
      <b/>
      <i/>
      <sz val="14"/>
      <color theme="0"/>
      <name val="Arial Narrow"/>
      <family val="2"/>
    </font>
    <font>
      <i/>
      <sz val="9"/>
      <color theme="2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2"/>
      <color rgb="FF0070C0"/>
      <name val="Arial Narrow"/>
      <family val="2"/>
    </font>
    <font>
      <sz val="10"/>
      <color theme="0" tint="-0.14999847407452621"/>
      <name val="Arial Narrow"/>
      <family val="2"/>
    </font>
    <font>
      <sz val="12"/>
      <name val="Times New Roman"/>
      <family val="1"/>
    </font>
    <font>
      <b/>
      <sz val="12"/>
      <name val="Arial Narrow"/>
      <family val="2"/>
    </font>
    <font>
      <sz val="12"/>
      <color theme="1"/>
      <name val="Calibri"/>
      <family val="2"/>
      <scheme val="minor"/>
    </font>
    <font>
      <sz val="10"/>
      <color theme="0"/>
      <name val="Arial Narrow"/>
      <family val="2"/>
    </font>
    <font>
      <sz val="9"/>
      <color indexed="81"/>
      <name val="Tahoma"/>
      <family val="2"/>
    </font>
    <font>
      <i/>
      <sz val="11"/>
      <color theme="0" tint="-0.34998626667073579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Wingdings"/>
      <charset val="2"/>
    </font>
    <font>
      <i/>
      <sz val="11"/>
      <color theme="1"/>
      <name val="Calibri"/>
      <family val="2"/>
      <scheme val="minor"/>
    </font>
    <font>
      <sz val="11"/>
      <name val="Arial Narrow"/>
      <family val="2"/>
    </font>
    <font>
      <sz val="11"/>
      <name val="Calibri"/>
      <family val="2"/>
      <scheme val="minor"/>
    </font>
    <font>
      <u/>
      <sz val="11"/>
      <color theme="10"/>
      <name val="Times New Roman"/>
      <family val="1"/>
    </font>
    <font>
      <u/>
      <sz val="11"/>
      <color theme="10"/>
      <name val="Arial Narrow"/>
      <family val="2"/>
    </font>
    <font>
      <b/>
      <sz val="14"/>
      <color theme="1"/>
      <name val="Calibri"/>
      <family val="2"/>
      <scheme val="minor"/>
    </font>
    <font>
      <b/>
      <i/>
      <sz val="11"/>
      <color theme="0" tint="-0.34998626667073579"/>
      <name val="Arial Narrow"/>
      <family val="2"/>
    </font>
    <font>
      <i/>
      <sz val="10"/>
      <color theme="0" tint="-0.34998626667073579"/>
      <name val="Arial Narrow"/>
      <family val="2"/>
    </font>
    <font>
      <sz val="11"/>
      <color theme="0" tint="-0.249977111117893"/>
      <name val="Calibri"/>
      <family val="2"/>
      <scheme val="minor"/>
    </font>
    <font>
      <sz val="11"/>
      <color theme="1"/>
      <name val="Calibri"/>
      <family val="2"/>
    </font>
    <font>
      <i/>
      <sz val="14"/>
      <color theme="0" tint="-0.34998626667073579"/>
      <name val="Arial Narrow"/>
      <family val="2"/>
    </font>
    <font>
      <sz val="10"/>
      <color theme="0" tint="-0.34998626667073579"/>
      <name val="Arial Narrow"/>
      <family val="2"/>
    </font>
    <font>
      <sz val="16"/>
      <color theme="1"/>
      <name val="Calibri"/>
      <family val="2"/>
      <scheme val="minor"/>
    </font>
    <font>
      <b/>
      <i/>
      <sz val="16"/>
      <name val="Calibri"/>
      <family val="2"/>
      <scheme val="minor"/>
    </font>
    <font>
      <sz val="16"/>
      <name val="Times New Roman"/>
      <family val="1"/>
    </font>
    <font>
      <sz val="16"/>
      <color theme="0" tint="-0.34998626667073579"/>
      <name val="Arial Narrow"/>
      <family val="2"/>
    </font>
    <font>
      <sz val="16"/>
      <color theme="0" tint="-0.34998626667073579"/>
      <name val="Times New Roman"/>
      <family val="1"/>
    </font>
    <font>
      <sz val="10"/>
      <color theme="0" tint="-0.249977111117893"/>
      <name val="Arial Narrow"/>
      <family val="2"/>
    </font>
    <font>
      <b/>
      <sz val="12"/>
      <color theme="0" tint="-0.249977111117893"/>
      <name val="Arial Narrow"/>
      <family val="2"/>
    </font>
    <font>
      <sz val="12"/>
      <color theme="0" tint="-0.249977111117893"/>
      <name val="Arial Narrow"/>
      <family val="2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b/>
      <sz val="14"/>
      <name val="Arial Narrow"/>
      <family val="2"/>
    </font>
    <font>
      <sz val="11"/>
      <color theme="0"/>
      <name val="Times New Roman"/>
      <family val="1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4"/>
      <color theme="1" tint="0.249977111117893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theme="0"/>
      <name val="Arial Narrow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31" fillId="0" borderId="0" applyNumberFormat="0" applyFill="0" applyBorder="0" applyAlignment="0" applyProtection="0">
      <alignment vertical="top"/>
      <protection locked="0"/>
    </xf>
  </cellStyleXfs>
  <cellXfs count="223">
    <xf numFmtId="0" fontId="0" fillId="0" borderId="0" xfId="0"/>
    <xf numFmtId="0" fontId="5" fillId="2" borderId="0" xfId="2" applyFont="1" applyFill="1"/>
    <xf numFmtId="0" fontId="0" fillId="2" borderId="0" xfId="0" applyFill="1"/>
    <xf numFmtId="0" fontId="6" fillId="2" borderId="0" xfId="2" applyFont="1" applyFill="1"/>
    <xf numFmtId="0" fontId="7" fillId="2" borderId="0" xfId="2" applyFont="1" applyFill="1"/>
    <xf numFmtId="0" fontId="8" fillId="2" borderId="0" xfId="2" applyFont="1" applyFill="1"/>
    <xf numFmtId="0" fontId="9" fillId="2" borderId="0" xfId="2" applyFont="1" applyFill="1"/>
    <xf numFmtId="0" fontId="3" fillId="2" borderId="0" xfId="1" applyFill="1"/>
    <xf numFmtId="0" fontId="3" fillId="2" borderId="0" xfId="1" applyFill="1" applyBorder="1" applyAlignment="1" applyProtection="1"/>
    <xf numFmtId="0" fontId="10" fillId="3" borderId="1" xfId="2" applyFont="1" applyFill="1" applyBorder="1"/>
    <xf numFmtId="0" fontId="10" fillId="3" borderId="2" xfId="2" applyFont="1" applyFill="1" applyBorder="1"/>
    <xf numFmtId="0" fontId="4" fillId="3" borderId="2" xfId="2" applyFill="1" applyBorder="1"/>
    <xf numFmtId="14" fontId="11" fillId="3" borderId="2" xfId="2" applyNumberFormat="1" applyFont="1" applyFill="1" applyBorder="1"/>
    <xf numFmtId="0" fontId="4" fillId="3" borderId="3" xfId="2" applyFill="1" applyBorder="1"/>
    <xf numFmtId="0" fontId="10" fillId="2" borderId="0" xfId="2" applyFont="1" applyFill="1"/>
    <xf numFmtId="0" fontId="4" fillId="2" borderId="0" xfId="2" applyFill="1"/>
    <xf numFmtId="0" fontId="12" fillId="3" borderId="4" xfId="2" applyFont="1" applyFill="1" applyBorder="1"/>
    <xf numFmtId="0" fontId="12" fillId="3" borderId="0" xfId="2" applyFont="1" applyFill="1" applyAlignment="1">
      <alignment horizontal="center"/>
    </xf>
    <xf numFmtId="0" fontId="12" fillId="3" borderId="0" xfId="2" applyFont="1" applyFill="1"/>
    <xf numFmtId="0" fontId="12" fillId="3" borderId="5" xfId="2" applyFont="1" applyFill="1" applyBorder="1"/>
    <xf numFmtId="0" fontId="12" fillId="2" borderId="0" xfId="2" applyFont="1" applyFill="1"/>
    <xf numFmtId="0" fontId="12" fillId="2" borderId="0" xfId="2" applyFont="1" applyFill="1" applyAlignment="1">
      <alignment horizontal="center"/>
    </xf>
    <xf numFmtId="0" fontId="13" fillId="4" borderId="6" xfId="2" applyFont="1" applyFill="1" applyBorder="1"/>
    <xf numFmtId="0" fontId="13" fillId="4" borderId="7" xfId="2" applyFont="1" applyFill="1" applyBorder="1" applyAlignment="1">
      <alignment horizontal="center"/>
    </xf>
    <xf numFmtId="0" fontId="13" fillId="4" borderId="8" xfId="2" applyFont="1" applyFill="1" applyBorder="1" applyAlignment="1">
      <alignment horizontal="center"/>
    </xf>
    <xf numFmtId="0" fontId="13" fillId="2" borderId="0" xfId="2" applyFont="1" applyFill="1"/>
    <xf numFmtId="0" fontId="13" fillId="2" borderId="0" xfId="2" applyFont="1" applyFill="1" applyAlignment="1">
      <alignment horizontal="center"/>
    </xf>
    <xf numFmtId="0" fontId="14" fillId="2" borderId="0" xfId="2" applyFont="1" applyFill="1" applyAlignment="1">
      <alignment horizontal="center"/>
    </xf>
    <xf numFmtId="164" fontId="14" fillId="0" borderId="8" xfId="2" applyNumberFormat="1" applyFont="1" applyBorder="1" applyAlignment="1">
      <alignment horizontal="center"/>
    </xf>
    <xf numFmtId="164" fontId="14" fillId="2" borderId="0" xfId="2" applyNumberFormat="1" applyFont="1" applyFill="1" applyAlignment="1">
      <alignment horizontal="center"/>
    </xf>
    <xf numFmtId="0" fontId="14" fillId="2" borderId="0" xfId="2" applyFont="1" applyFill="1"/>
    <xf numFmtId="0" fontId="15" fillId="2" borderId="0" xfId="2" applyFont="1" applyFill="1" applyAlignment="1">
      <alignment horizontal="left"/>
    </xf>
    <xf numFmtId="37" fontId="15" fillId="5" borderId="0" xfId="2" applyNumberFormat="1" applyFont="1" applyFill="1" applyAlignment="1">
      <alignment horizontal="center"/>
    </xf>
    <xf numFmtId="164" fontId="16" fillId="2" borderId="0" xfId="2" applyNumberFormat="1" applyFont="1" applyFill="1" applyAlignment="1">
      <alignment horizontal="center"/>
    </xf>
    <xf numFmtId="37" fontId="15" fillId="2" borderId="0" xfId="2" applyNumberFormat="1" applyFont="1" applyFill="1" applyAlignment="1">
      <alignment horizontal="center"/>
    </xf>
    <xf numFmtId="0" fontId="16" fillId="2" borderId="9" xfId="2" applyFont="1" applyFill="1" applyBorder="1"/>
    <xf numFmtId="37" fontId="16" fillId="2" borderId="9" xfId="2" applyNumberFormat="1" applyFont="1" applyFill="1" applyBorder="1" applyAlignment="1">
      <alignment horizontal="center"/>
    </xf>
    <xf numFmtId="164" fontId="16" fillId="2" borderId="9" xfId="2" applyNumberFormat="1" applyFont="1" applyFill="1" applyBorder="1" applyAlignment="1">
      <alignment horizontal="center"/>
    </xf>
    <xf numFmtId="0" fontId="16" fillId="2" borderId="0" xfId="2" applyFont="1" applyFill="1"/>
    <xf numFmtId="37" fontId="16" fillId="2" borderId="0" xfId="2" applyNumberFormat="1" applyFont="1" applyFill="1" applyAlignment="1">
      <alignment horizontal="center"/>
    </xf>
    <xf numFmtId="0" fontId="14" fillId="2" borderId="10" xfId="2" applyFont="1" applyFill="1" applyBorder="1"/>
    <xf numFmtId="0" fontId="14" fillId="2" borderId="11" xfId="2" applyFont="1" applyFill="1" applyBorder="1" applyAlignment="1">
      <alignment horizontal="center"/>
    </xf>
    <xf numFmtId="164" fontId="14" fillId="2" borderId="12" xfId="2" applyNumberFormat="1" applyFont="1" applyFill="1" applyBorder="1" applyAlignment="1">
      <alignment horizontal="center"/>
    </xf>
    <xf numFmtId="0" fontId="14" fillId="2" borderId="4" xfId="2" applyFont="1" applyFill="1" applyBorder="1"/>
    <xf numFmtId="37" fontId="14" fillId="2" borderId="0" xfId="2" applyNumberFormat="1" applyFont="1" applyFill="1" applyAlignment="1">
      <alignment horizontal="center"/>
    </xf>
    <xf numFmtId="164" fontId="14" fillId="2" borderId="8" xfId="2" applyNumberFormat="1" applyFont="1" applyFill="1" applyBorder="1" applyAlignment="1">
      <alignment horizontal="center"/>
    </xf>
    <xf numFmtId="0" fontId="17" fillId="2" borderId="0" xfId="2" applyFont="1" applyFill="1"/>
    <xf numFmtId="0" fontId="18" fillId="2" borderId="13" xfId="2" applyFont="1" applyFill="1" applyBorder="1"/>
    <xf numFmtId="0" fontId="18" fillId="2" borderId="14" xfId="2" applyFont="1" applyFill="1" applyBorder="1" applyAlignment="1">
      <alignment horizontal="center"/>
    </xf>
    <xf numFmtId="164" fontId="18" fillId="2" borderId="15" xfId="2" applyNumberFormat="1" applyFont="1" applyFill="1" applyBorder="1" applyAlignment="1">
      <alignment horizontal="center"/>
    </xf>
    <xf numFmtId="0" fontId="19" fillId="2" borderId="0" xfId="0" applyFont="1" applyFill="1"/>
    <xf numFmtId="0" fontId="18" fillId="2" borderId="0" xfId="2" applyFont="1" applyFill="1"/>
    <xf numFmtId="0" fontId="18" fillId="2" borderId="0" xfId="2" applyFont="1" applyFill="1" applyAlignment="1">
      <alignment horizontal="center"/>
    </xf>
    <xf numFmtId="164" fontId="18" fillId="2" borderId="0" xfId="2" applyNumberFormat="1" applyFont="1" applyFill="1" applyAlignment="1">
      <alignment horizontal="center"/>
    </xf>
    <xf numFmtId="42" fontId="14" fillId="2" borderId="0" xfId="2" applyNumberFormat="1" applyFont="1" applyFill="1" applyAlignment="1">
      <alignment horizontal="center"/>
    </xf>
    <xf numFmtId="44" fontId="14" fillId="2" borderId="8" xfId="2" applyNumberFormat="1" applyFont="1" applyFill="1" applyBorder="1" applyAlignment="1">
      <alignment horizontal="center" vertical="center"/>
    </xf>
    <xf numFmtId="44" fontId="14" fillId="2" borderId="0" xfId="2" applyNumberFormat="1" applyFont="1" applyFill="1" applyAlignment="1">
      <alignment horizontal="center" vertical="center"/>
    </xf>
    <xf numFmtId="0" fontId="14" fillId="2" borderId="0" xfId="2" applyFont="1" applyFill="1" applyAlignment="1">
      <alignment horizontal="left" vertical="center" wrapText="1"/>
    </xf>
    <xf numFmtId="4" fontId="14" fillId="2" borderId="0" xfId="2" applyNumberFormat="1" applyFont="1" applyFill="1" applyAlignment="1">
      <alignment horizontal="center"/>
    </xf>
    <xf numFmtId="42" fontId="14" fillId="3" borderId="2" xfId="2" applyNumberFormat="1" applyFont="1" applyFill="1" applyBorder="1"/>
    <xf numFmtId="4" fontId="14" fillId="3" borderId="2" xfId="2" applyNumberFormat="1" applyFont="1" applyFill="1" applyBorder="1" applyAlignment="1">
      <alignment horizontal="center"/>
    </xf>
    <xf numFmtId="4" fontId="14" fillId="3" borderId="3" xfId="2" applyNumberFormat="1" applyFont="1" applyFill="1" applyBorder="1" applyAlignment="1">
      <alignment horizontal="center"/>
    </xf>
    <xf numFmtId="42" fontId="14" fillId="2" borderId="0" xfId="2" applyNumberFormat="1" applyFont="1" applyFill="1"/>
    <xf numFmtId="0" fontId="20" fillId="3" borderId="0" xfId="2" applyFont="1" applyFill="1"/>
    <xf numFmtId="4" fontId="20" fillId="3" borderId="0" xfId="2" applyNumberFormat="1" applyFont="1" applyFill="1" applyAlignment="1">
      <alignment horizontal="center"/>
    </xf>
    <xf numFmtId="4" fontId="20" fillId="3" borderId="5" xfId="2" applyNumberFormat="1" applyFont="1" applyFill="1" applyBorder="1" applyAlignment="1">
      <alignment horizontal="center"/>
    </xf>
    <xf numFmtId="0" fontId="20" fillId="2" borderId="0" xfId="2" applyFont="1" applyFill="1"/>
    <xf numFmtId="4" fontId="20" fillId="2" borderId="0" xfId="2" applyNumberFormat="1" applyFont="1" applyFill="1" applyAlignment="1">
      <alignment horizontal="center"/>
    </xf>
    <xf numFmtId="164" fontId="14" fillId="0" borderId="12" xfId="2" applyNumberFormat="1" applyFont="1" applyBorder="1" applyAlignment="1">
      <alignment horizontal="center"/>
    </xf>
    <xf numFmtId="0" fontId="8" fillId="2" borderId="0" xfId="2" applyFont="1" applyFill="1" applyAlignment="1">
      <alignment horizontal="center"/>
    </xf>
    <xf numFmtId="44" fontId="14" fillId="2" borderId="0" xfId="2" applyNumberFormat="1" applyFont="1" applyFill="1" applyAlignment="1">
      <alignment horizontal="center"/>
    </xf>
    <xf numFmtId="0" fontId="10" fillId="6" borderId="2" xfId="2" applyFont="1" applyFill="1" applyBorder="1"/>
    <xf numFmtId="0" fontId="14" fillId="6" borderId="2" xfId="2" applyFont="1" applyFill="1" applyBorder="1"/>
    <xf numFmtId="4" fontId="14" fillId="6" borderId="2" xfId="2" applyNumberFormat="1" applyFont="1" applyFill="1" applyBorder="1" applyAlignment="1">
      <alignment horizontal="center"/>
    </xf>
    <xf numFmtId="4" fontId="14" fillId="6" borderId="3" xfId="2" applyNumberFormat="1" applyFont="1" applyFill="1" applyBorder="1" applyAlignment="1">
      <alignment horizontal="center"/>
    </xf>
    <xf numFmtId="0" fontId="20" fillId="6" borderId="0" xfId="2" applyFont="1" applyFill="1"/>
    <xf numFmtId="0" fontId="12" fillId="6" borderId="0" xfId="2" applyFont="1" applyFill="1" applyAlignment="1">
      <alignment horizontal="center"/>
    </xf>
    <xf numFmtId="0" fontId="12" fillId="6" borderId="0" xfId="2" applyFont="1" applyFill="1"/>
    <xf numFmtId="4" fontId="20" fillId="6" borderId="0" xfId="2" applyNumberFormat="1" applyFont="1" applyFill="1" applyAlignment="1">
      <alignment horizontal="center"/>
    </xf>
    <xf numFmtId="4" fontId="20" fillId="6" borderId="5" xfId="2" applyNumberFormat="1" applyFont="1" applyFill="1" applyBorder="1" applyAlignment="1">
      <alignment horizontal="center"/>
    </xf>
    <xf numFmtId="0" fontId="13" fillId="7" borderId="6" xfId="2" applyFont="1" applyFill="1" applyBorder="1"/>
    <xf numFmtId="0" fontId="13" fillId="7" borderId="7" xfId="2" applyFont="1" applyFill="1" applyBorder="1" applyAlignment="1">
      <alignment horizontal="center"/>
    </xf>
    <xf numFmtId="0" fontId="13" fillId="7" borderId="8" xfId="2" applyFont="1" applyFill="1" applyBorder="1" applyAlignment="1">
      <alignment horizontal="center"/>
    </xf>
    <xf numFmtId="44" fontId="14" fillId="0" borderId="12" xfId="2" applyNumberFormat="1" applyFont="1" applyBorder="1" applyAlignment="1">
      <alignment horizontal="center"/>
    </xf>
    <xf numFmtId="44" fontId="4" fillId="2" borderId="0" xfId="2" applyNumberFormat="1" applyFill="1"/>
    <xf numFmtId="0" fontId="10" fillId="6" borderId="1" xfId="2" applyFont="1" applyFill="1" applyBorder="1"/>
    <xf numFmtId="0" fontId="12" fillId="6" borderId="2" xfId="2" applyFont="1" applyFill="1" applyBorder="1" applyAlignment="1">
      <alignment horizontal="right"/>
    </xf>
    <xf numFmtId="0" fontId="12" fillId="6" borderId="2" xfId="2" applyFont="1" applyFill="1" applyBorder="1" applyAlignment="1">
      <alignment horizontal="center"/>
    </xf>
    <xf numFmtId="0" fontId="12" fillId="2" borderId="0" xfId="2" applyFont="1" applyFill="1" applyAlignment="1">
      <alignment horizontal="right"/>
    </xf>
    <xf numFmtId="0" fontId="14" fillId="7" borderId="1" xfId="2" applyFont="1" applyFill="1" applyBorder="1" applyAlignment="1">
      <alignment horizontal="center"/>
    </xf>
    <xf numFmtId="0" fontId="14" fillId="7" borderId="3" xfId="2" applyFont="1" applyFill="1" applyBorder="1" applyAlignment="1">
      <alignment horizontal="center"/>
    </xf>
    <xf numFmtId="44" fontId="14" fillId="0" borderId="8" xfId="2" applyNumberFormat="1" applyFont="1" applyBorder="1" applyAlignment="1">
      <alignment horizontal="center"/>
    </xf>
    <xf numFmtId="0" fontId="2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4" fillId="2" borderId="0" xfId="0" applyFont="1" applyFill="1" applyAlignment="1">
      <alignment vertical="center"/>
    </xf>
    <xf numFmtId="0" fontId="25" fillId="2" borderId="0" xfId="0" applyFont="1" applyFill="1" applyAlignment="1">
      <alignment vertical="center"/>
    </xf>
    <xf numFmtId="0" fontId="0" fillId="2" borderId="0" xfId="0" applyFill="1" applyAlignment="1">
      <alignment horizontal="left" vertical="center"/>
    </xf>
    <xf numFmtId="0" fontId="29" fillId="2" borderId="0" xfId="2" applyFont="1" applyFill="1"/>
    <xf numFmtId="0" fontId="30" fillId="2" borderId="0" xfId="0" applyFont="1" applyFill="1" applyAlignment="1">
      <alignment horizontal="left" vertical="center"/>
    </xf>
    <xf numFmtId="0" fontId="32" fillId="2" borderId="0" xfId="3" applyFont="1" applyFill="1" applyBorder="1" applyAlignment="1" applyProtection="1"/>
    <xf numFmtId="0" fontId="33" fillId="8" borderId="0" xfId="0" applyFont="1" applyFill="1" applyAlignment="1">
      <alignment vertical="center"/>
    </xf>
    <xf numFmtId="0" fontId="4" fillId="2" borderId="0" xfId="2" applyFill="1" applyAlignment="1">
      <alignment vertical="center"/>
    </xf>
    <xf numFmtId="0" fontId="9" fillId="2" borderId="0" xfId="2" applyFont="1" applyFill="1" applyAlignment="1">
      <alignment vertical="center"/>
    </xf>
    <xf numFmtId="0" fontId="33" fillId="2" borderId="0" xfId="0" applyFont="1" applyFill="1" applyAlignment="1">
      <alignment vertical="center"/>
    </xf>
    <xf numFmtId="0" fontId="0" fillId="8" borderId="8" xfId="0" applyFill="1" applyBorder="1" applyAlignment="1">
      <alignment horizontal="center" vertical="center" wrapText="1"/>
    </xf>
    <xf numFmtId="0" fontId="0" fillId="2" borderId="0" xfId="0" applyFill="1" applyAlignment="1">
      <alignment horizontal="right" vertical="center"/>
    </xf>
    <xf numFmtId="0" fontId="26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left" vertical="center"/>
    </xf>
    <xf numFmtId="0" fontId="34" fillId="2" borderId="0" xfId="2" applyFont="1" applyFill="1"/>
    <xf numFmtId="0" fontId="35" fillId="2" borderId="0" xfId="2" applyFont="1" applyFill="1" applyAlignment="1">
      <alignment horizontal="center"/>
    </xf>
    <xf numFmtId="0" fontId="0" fillId="2" borderId="0" xfId="0" applyFill="1" applyAlignment="1">
      <alignment horizontal="left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8" fillId="2" borderId="0" xfId="2" applyFont="1" applyFill="1"/>
    <xf numFmtId="0" fontId="39" fillId="2" borderId="0" xfId="2" applyFont="1" applyFill="1"/>
    <xf numFmtId="0" fontId="2" fillId="0" borderId="4" xfId="0" applyFont="1" applyBorder="1" applyAlignment="1">
      <alignment horizontal="left" vertical="center"/>
    </xf>
    <xf numFmtId="0" fontId="39" fillId="2" borderId="0" xfId="2" applyFont="1" applyFill="1" applyAlignment="1">
      <alignment horizontal="center"/>
    </xf>
    <xf numFmtId="42" fontId="39" fillId="2" borderId="0" xfId="2" applyNumberFormat="1" applyFont="1" applyFill="1"/>
    <xf numFmtId="0" fontId="0" fillId="8" borderId="8" xfId="0" applyFill="1" applyBorder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28" fillId="2" borderId="0" xfId="0" applyFont="1" applyFill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40" fillId="2" borderId="0" xfId="0" applyFont="1" applyFill="1"/>
    <xf numFmtId="0" fontId="41" fillId="2" borderId="0" xfId="0" applyFont="1" applyFill="1" applyAlignment="1">
      <alignment vertical="center"/>
    </xf>
    <xf numFmtId="0" fontId="42" fillId="2" borderId="0" xfId="2" applyFont="1" applyFill="1"/>
    <xf numFmtId="0" fontId="43" fillId="2" borderId="0" xfId="2" applyFont="1" applyFill="1" applyAlignment="1">
      <alignment horizontal="center"/>
    </xf>
    <xf numFmtId="42" fontId="43" fillId="2" borderId="0" xfId="2" applyNumberFormat="1" applyFont="1" applyFill="1"/>
    <xf numFmtId="0" fontId="44" fillId="2" borderId="0" xfId="2" applyFont="1" applyFill="1"/>
    <xf numFmtId="0" fontId="0" fillId="2" borderId="0" xfId="0" applyFill="1" applyAlignment="1">
      <alignment horizontal="center" vertical="center"/>
    </xf>
    <xf numFmtId="37" fontId="45" fillId="2" borderId="0" xfId="2" applyNumberFormat="1" applyFont="1" applyFill="1" applyAlignment="1">
      <alignment horizontal="center"/>
    </xf>
    <xf numFmtId="37" fontId="46" fillId="2" borderId="0" xfId="2" applyNumberFormat="1" applyFont="1" applyFill="1" applyAlignment="1">
      <alignment horizontal="center"/>
    </xf>
    <xf numFmtId="37" fontId="47" fillId="2" borderId="0" xfId="2" applyNumberFormat="1" applyFont="1" applyFill="1" applyAlignment="1">
      <alignment horizontal="center"/>
    </xf>
    <xf numFmtId="166" fontId="26" fillId="0" borderId="0" xfId="0" applyNumberFormat="1" applyFont="1" applyAlignment="1">
      <alignment horizontal="center"/>
    </xf>
    <xf numFmtId="166" fontId="33" fillId="0" borderId="0" xfId="0" applyNumberFormat="1" applyFont="1" applyAlignment="1">
      <alignment horizontal="center" vertical="center"/>
    </xf>
    <xf numFmtId="0" fontId="26" fillId="2" borderId="0" xfId="0" applyFont="1" applyFill="1" applyAlignment="1">
      <alignment vertical="center"/>
    </xf>
    <xf numFmtId="0" fontId="48" fillId="2" borderId="0" xfId="2" applyFont="1" applyFill="1" applyAlignment="1">
      <alignment horizontal="center"/>
    </xf>
    <xf numFmtId="164" fontId="30" fillId="2" borderId="0" xfId="2" applyNumberFormat="1" applyFont="1" applyFill="1" applyAlignment="1">
      <alignment horizontal="center"/>
    </xf>
    <xf numFmtId="164" fontId="49" fillId="2" borderId="0" xfId="2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 vertical="center"/>
    </xf>
    <xf numFmtId="0" fontId="49" fillId="2" borderId="0" xfId="2" applyFont="1" applyFill="1"/>
    <xf numFmtId="0" fontId="36" fillId="2" borderId="0" xfId="0" applyFont="1" applyFill="1"/>
    <xf numFmtId="44" fontId="9" fillId="2" borderId="0" xfId="2" applyNumberFormat="1" applyFont="1" applyFill="1"/>
    <xf numFmtId="164" fontId="39" fillId="2" borderId="0" xfId="2" applyNumberFormat="1" applyFont="1" applyFill="1"/>
    <xf numFmtId="0" fontId="1" fillId="2" borderId="0" xfId="0" applyFont="1" applyFill="1"/>
    <xf numFmtId="0" fontId="0" fillId="9" borderId="0" xfId="0" applyFill="1"/>
    <xf numFmtId="0" fontId="51" fillId="10" borderId="0" xfId="2" applyFont="1" applyFill="1" applyAlignment="1">
      <alignment horizontal="center"/>
    </xf>
    <xf numFmtId="0" fontId="52" fillId="11" borderId="0" xfId="2" applyFont="1" applyFill="1"/>
    <xf numFmtId="0" fontId="12" fillId="11" borderId="0" xfId="2" applyFont="1" applyFill="1" applyAlignment="1">
      <alignment horizontal="center"/>
    </xf>
    <xf numFmtId="37" fontId="53" fillId="11" borderId="0" xfId="2" applyNumberFormat="1" applyFont="1" applyFill="1" applyAlignment="1">
      <alignment horizontal="center"/>
    </xf>
    <xf numFmtId="37" fontId="53" fillId="11" borderId="0" xfId="2" applyNumberFormat="1" applyFont="1" applyFill="1" applyAlignment="1">
      <alignment horizontal="center" vertical="center"/>
    </xf>
    <xf numFmtId="37" fontId="47" fillId="2" borderId="0" xfId="2" applyNumberFormat="1" applyFont="1" applyFill="1" applyAlignment="1">
      <alignment horizontal="center" vertical="center"/>
    </xf>
    <xf numFmtId="0" fontId="39" fillId="2" borderId="0" xfId="2" applyFont="1" applyFill="1" applyAlignment="1">
      <alignment horizontal="center" vertical="center"/>
    </xf>
    <xf numFmtId="42" fontId="39" fillId="2" borderId="0" xfId="2" applyNumberFormat="1" applyFont="1" applyFill="1" applyAlignment="1">
      <alignment vertical="center"/>
    </xf>
    <xf numFmtId="37" fontId="55" fillId="11" borderId="0" xfId="2" applyNumberFormat="1" applyFont="1" applyFill="1" applyAlignment="1">
      <alignment horizontal="center" vertical="center"/>
    </xf>
    <xf numFmtId="0" fontId="10" fillId="11" borderId="1" xfId="2" applyFont="1" applyFill="1" applyBorder="1"/>
    <xf numFmtId="166" fontId="19" fillId="0" borderId="0" xfId="0" applyNumberFormat="1" applyFont="1" applyAlignment="1">
      <alignment horizontal="center"/>
    </xf>
    <xf numFmtId="0" fontId="22" fillId="2" borderId="0" xfId="0" applyFont="1" applyFill="1" applyAlignment="1">
      <alignment horizontal="right" vertical="top"/>
    </xf>
    <xf numFmtId="14" fontId="22" fillId="2" borderId="0" xfId="0" applyNumberFormat="1" applyFont="1" applyFill="1" applyAlignment="1">
      <alignment horizontal="center" vertical="top"/>
    </xf>
    <xf numFmtId="165" fontId="56" fillId="0" borderId="0" xfId="0" applyNumberFormat="1" applyFont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5" xfId="0" applyFont="1" applyBorder="1" applyAlignment="1">
      <alignment horizontal="center" vertical="center"/>
    </xf>
    <xf numFmtId="165" fontId="56" fillId="0" borderId="5" xfId="0" applyNumberFormat="1" applyFont="1" applyBorder="1" applyAlignment="1">
      <alignment horizontal="center" vertical="center"/>
    </xf>
    <xf numFmtId="165" fontId="56" fillId="0" borderId="9" xfId="0" applyNumberFormat="1" applyFont="1" applyBorder="1" applyAlignment="1">
      <alignment horizontal="center" vertical="center"/>
    </xf>
    <xf numFmtId="165" fontId="56" fillId="0" borderId="11" xfId="0" applyNumberFormat="1" applyFont="1" applyBorder="1" applyAlignment="1">
      <alignment horizontal="center" vertical="center"/>
    </xf>
    <xf numFmtId="165" fontId="58" fillId="0" borderId="0" xfId="0" applyNumberFormat="1" applyFont="1" applyAlignment="1">
      <alignment horizontal="center" vertical="center"/>
    </xf>
    <xf numFmtId="165" fontId="58" fillId="0" borderId="9" xfId="0" applyNumberFormat="1" applyFont="1" applyBorder="1" applyAlignment="1">
      <alignment horizontal="center" vertical="center"/>
    </xf>
    <xf numFmtId="164" fontId="59" fillId="2" borderId="0" xfId="2" applyNumberFormat="1" applyFont="1" applyFill="1" applyAlignment="1">
      <alignment horizontal="center"/>
    </xf>
    <xf numFmtId="164" fontId="8" fillId="2" borderId="0" xfId="2" applyNumberFormat="1" applyFont="1" applyFill="1" applyAlignment="1">
      <alignment horizontal="center"/>
    </xf>
    <xf numFmtId="0" fontId="60" fillId="2" borderId="0" xfId="2" applyFont="1" applyFill="1"/>
    <xf numFmtId="37" fontId="61" fillId="11" borderId="0" xfId="2" applyNumberFormat="1" applyFont="1" applyFill="1" applyAlignment="1">
      <alignment horizontal="center"/>
    </xf>
    <xf numFmtId="165" fontId="62" fillId="2" borderId="0" xfId="0" applyNumberFormat="1" applyFont="1" applyFill="1" applyAlignment="1">
      <alignment horizontal="center" vertical="center"/>
    </xf>
    <xf numFmtId="0" fontId="53" fillId="11" borderId="6" xfId="0" applyFont="1" applyFill="1" applyBorder="1" applyAlignment="1">
      <alignment vertical="center"/>
    </xf>
    <xf numFmtId="0" fontId="53" fillId="11" borderId="16" xfId="0" applyFont="1" applyFill="1" applyBorder="1" applyAlignment="1">
      <alignment horizontal="center" vertical="center" wrapText="1"/>
    </xf>
    <xf numFmtId="0" fontId="53" fillId="11" borderId="16" xfId="0" applyFont="1" applyFill="1" applyBorder="1" applyAlignment="1">
      <alignment horizontal="center" vertical="center"/>
    </xf>
    <xf numFmtId="165" fontId="54" fillId="11" borderId="16" xfId="0" applyNumberFormat="1" applyFont="1" applyFill="1" applyBorder="1" applyAlignment="1">
      <alignment horizontal="center" vertical="center"/>
    </xf>
    <xf numFmtId="165" fontId="63" fillId="11" borderId="16" xfId="0" applyNumberFormat="1" applyFont="1" applyFill="1" applyBorder="1" applyAlignment="1">
      <alignment horizontal="center" vertical="center"/>
    </xf>
    <xf numFmtId="165" fontId="54" fillId="11" borderId="7" xfId="0" applyNumberFormat="1" applyFont="1" applyFill="1" applyBorder="1" applyAlignment="1">
      <alignment horizontal="center" vertical="center"/>
    </xf>
    <xf numFmtId="0" fontId="63" fillId="11" borderId="6" xfId="0" applyFont="1" applyFill="1" applyBorder="1" applyAlignment="1">
      <alignment vertical="center"/>
    </xf>
    <xf numFmtId="0" fontId="63" fillId="11" borderId="16" xfId="0" applyFont="1" applyFill="1" applyBorder="1" applyAlignment="1">
      <alignment horizontal="center" vertical="center"/>
    </xf>
    <xf numFmtId="165" fontId="55" fillId="11" borderId="16" xfId="0" applyNumberFormat="1" applyFont="1" applyFill="1" applyBorder="1" applyAlignment="1">
      <alignment horizontal="center" vertical="center"/>
    </xf>
    <xf numFmtId="0" fontId="52" fillId="11" borderId="2" xfId="2" applyFont="1" applyFill="1" applyBorder="1"/>
    <xf numFmtId="37" fontId="53" fillId="11" borderId="2" xfId="2" applyNumberFormat="1" applyFont="1" applyFill="1" applyBorder="1" applyAlignment="1">
      <alignment horizontal="center"/>
    </xf>
    <xf numFmtId="37" fontId="53" fillId="11" borderId="3" xfId="2" applyNumberFormat="1" applyFont="1" applyFill="1" applyBorder="1" applyAlignment="1">
      <alignment horizontal="center"/>
    </xf>
    <xf numFmtId="0" fontId="12" fillId="11" borderId="4" xfId="2" applyFont="1" applyFill="1" applyBorder="1" applyAlignment="1">
      <alignment horizontal="center" vertical="center"/>
    </xf>
    <xf numFmtId="37" fontId="55" fillId="11" borderId="0" xfId="2" applyNumberFormat="1" applyFont="1" applyFill="1" applyBorder="1" applyAlignment="1">
      <alignment horizontal="center" vertical="center"/>
    </xf>
    <xf numFmtId="37" fontId="53" fillId="11" borderId="0" xfId="2" applyNumberFormat="1" applyFont="1" applyFill="1" applyBorder="1" applyAlignment="1">
      <alignment horizontal="center" vertical="center"/>
    </xf>
    <xf numFmtId="37" fontId="55" fillId="11" borderId="5" xfId="2" applyNumberFormat="1" applyFont="1" applyFill="1" applyBorder="1" applyAlignment="1">
      <alignment horizontal="center" vertical="center"/>
    </xf>
    <xf numFmtId="0" fontId="51" fillId="10" borderId="4" xfId="2" applyFont="1" applyFill="1" applyBorder="1" applyAlignment="1">
      <alignment horizontal="center" vertical="center"/>
    </xf>
    <xf numFmtId="166" fontId="26" fillId="0" borderId="0" xfId="0" applyNumberFormat="1" applyFont="1" applyBorder="1" applyAlignment="1">
      <alignment horizontal="center" vertical="center"/>
    </xf>
    <xf numFmtId="166" fontId="19" fillId="0" borderId="0" xfId="0" applyNumberFormat="1" applyFont="1" applyBorder="1" applyAlignment="1">
      <alignment horizontal="center" vertical="center"/>
    </xf>
    <xf numFmtId="166" fontId="33" fillId="0" borderId="0" xfId="0" applyNumberFormat="1" applyFont="1" applyBorder="1" applyAlignment="1">
      <alignment horizontal="center" vertical="center"/>
    </xf>
    <xf numFmtId="166" fontId="19" fillId="0" borderId="5" xfId="0" applyNumberFormat="1" applyFont="1" applyBorder="1" applyAlignment="1">
      <alignment horizontal="center" vertical="center"/>
    </xf>
    <xf numFmtId="0" fontId="51" fillId="10" borderId="10" xfId="2" applyFont="1" applyFill="1" applyBorder="1" applyAlignment="1">
      <alignment horizontal="center" vertical="center"/>
    </xf>
    <xf numFmtId="166" fontId="26" fillId="0" borderId="9" xfId="0" applyNumberFormat="1" applyFont="1" applyBorder="1" applyAlignment="1">
      <alignment horizontal="center" vertical="center"/>
    </xf>
    <xf numFmtId="166" fontId="19" fillId="0" borderId="9" xfId="0" applyNumberFormat="1" applyFont="1" applyBorder="1" applyAlignment="1">
      <alignment horizontal="center" vertical="center"/>
    </xf>
    <xf numFmtId="166" fontId="33" fillId="0" borderId="9" xfId="0" applyNumberFormat="1" applyFont="1" applyBorder="1" applyAlignment="1">
      <alignment horizontal="center" vertical="center"/>
    </xf>
    <xf numFmtId="166" fontId="19" fillId="0" borderId="11" xfId="0" applyNumberFormat="1" applyFont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28" fillId="2" borderId="0" xfId="0" applyFont="1" applyFill="1" applyAlignment="1">
      <alignment horizontal="center" vertical="center"/>
    </xf>
    <xf numFmtId="0" fontId="33" fillId="8" borderId="0" xfId="0" applyFont="1" applyFill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63" fillId="11" borderId="16" xfId="0" applyFont="1" applyFill="1" applyBorder="1" applyAlignment="1">
      <alignment horizontal="center" vertical="center" wrapText="1"/>
    </xf>
    <xf numFmtId="0" fontId="36" fillId="2" borderId="0" xfId="0" applyFont="1" applyFill="1" applyAlignment="1">
      <alignment horizontal="center"/>
    </xf>
    <xf numFmtId="0" fontId="52" fillId="11" borderId="2" xfId="2" applyFont="1" applyFill="1" applyBorder="1" applyAlignment="1">
      <alignment horizontal="center"/>
    </xf>
    <xf numFmtId="0" fontId="10" fillId="2" borderId="0" xfId="2" applyFont="1" applyFill="1" applyAlignment="1">
      <alignment horizontal="center"/>
    </xf>
    <xf numFmtId="0" fontId="52" fillId="11" borderId="0" xfId="2" applyFont="1" applyFill="1" applyAlignment="1">
      <alignment horizontal="center"/>
    </xf>
    <xf numFmtId="0" fontId="50" fillId="2" borderId="0" xfId="2" applyFont="1" applyFill="1" applyAlignment="1">
      <alignment horizontal="center"/>
    </xf>
    <xf numFmtId="0" fontId="64" fillId="2" borderId="0" xfId="0" applyFont="1" applyFill="1" applyAlignment="1">
      <alignment vertical="center"/>
    </xf>
    <xf numFmtId="165" fontId="55" fillId="11" borderId="7" xfId="0" applyNumberFormat="1" applyFont="1" applyFill="1" applyBorder="1" applyAlignment="1">
      <alignment horizontal="center" vertical="center"/>
    </xf>
    <xf numFmtId="0" fontId="14" fillId="4" borderId="6" xfId="2" applyFont="1" applyFill="1" applyBorder="1" applyAlignment="1">
      <alignment horizontal="left"/>
    </xf>
    <xf numFmtId="0" fontId="14" fillId="4" borderId="7" xfId="2" applyFont="1" applyFill="1" applyBorder="1" applyAlignment="1">
      <alignment horizontal="left"/>
    </xf>
    <xf numFmtId="0" fontId="14" fillId="2" borderId="0" xfId="2" applyFont="1" applyFill="1" applyAlignment="1">
      <alignment horizontal="left"/>
    </xf>
    <xf numFmtId="0" fontId="14" fillId="4" borderId="6" xfId="2" applyFont="1" applyFill="1" applyBorder="1" applyAlignment="1">
      <alignment horizontal="left" vertical="center" wrapText="1"/>
    </xf>
    <xf numFmtId="0" fontId="14" fillId="4" borderId="7" xfId="2" applyFont="1" applyFill="1" applyBorder="1" applyAlignment="1">
      <alignment horizontal="left" vertical="center" wrapText="1"/>
    </xf>
    <xf numFmtId="0" fontId="14" fillId="2" borderId="0" xfId="2" applyFont="1" applyFill="1" applyAlignment="1">
      <alignment horizontal="left" vertical="center" wrapText="1"/>
    </xf>
    <xf numFmtId="0" fontId="14" fillId="7" borderId="6" xfId="2" applyFont="1" applyFill="1" applyBorder="1" applyAlignment="1">
      <alignment horizontal="left"/>
    </xf>
    <xf numFmtId="0" fontId="14" fillId="7" borderId="7" xfId="2" applyFont="1" applyFill="1" applyBorder="1" applyAlignment="1">
      <alignment horizontal="left"/>
    </xf>
    <xf numFmtId="0" fontId="14" fillId="7" borderId="6" xfId="2" applyFont="1" applyFill="1" applyBorder="1" applyAlignment="1">
      <alignment horizontal="left" vertical="center" wrapText="1"/>
    </xf>
    <xf numFmtId="0" fontId="14" fillId="7" borderId="7" xfId="2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/>
    </xf>
  </cellXfs>
  <cellStyles count="4">
    <cellStyle name="Hyperlink" xfId="1" builtinId="8"/>
    <cellStyle name="Hyperlink 4" xfId="3" xr:uid="{1FACFA27-9735-457B-9BA2-F9B9E047B19F}"/>
    <cellStyle name="Normal" xfId="0" builtinId="0"/>
    <cellStyle name="Normal 3" xfId="2" xr:uid="{208E3D34-5786-4586-9A22-CB0EA95EB8E9}"/>
  </cellStyles>
  <dxfs count="19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419100</xdr:colOff>
      <xdr:row>1</xdr:row>
      <xdr:rowOff>209550</xdr:rowOff>
    </xdr:from>
    <xdr:to>
      <xdr:col>3</xdr:col>
      <xdr:colOff>90152</xdr:colOff>
      <xdr:row>8</xdr:row>
      <xdr:rowOff>147167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17080BE-1E89-40E0-81B6-9F63C50B2E28}"/>
            </a:ext>
          </a:extLst>
        </xdr:cNvPr>
        <xdr:cNvGrpSpPr/>
      </xdr:nvGrpSpPr>
      <xdr:grpSpPr>
        <a:xfrm>
          <a:off x="419100" y="495300"/>
          <a:ext cx="2452352" cy="1471142"/>
          <a:chOff x="4591734" y="1323376"/>
          <a:chExt cx="2252327" cy="1471142"/>
        </a:xfrm>
      </xdr:grpSpPr>
      <xdr:sp macro="" textlink="">
        <xdr:nvSpPr>
          <xdr:cNvPr id="3" name="Partial Circle 2">
            <a:extLst>
              <a:ext uri="{FF2B5EF4-FFF2-40B4-BE49-F238E27FC236}">
                <a16:creationId xmlns:a16="http://schemas.microsoft.com/office/drawing/2014/main" id="{2680AB58-06DC-4620-AAF5-82BC96F0AA1E}"/>
              </a:ext>
            </a:extLst>
          </xdr:cNvPr>
          <xdr:cNvSpPr/>
        </xdr:nvSpPr>
        <xdr:spPr>
          <a:xfrm>
            <a:off x="5038531" y="1422918"/>
            <a:ext cx="1371600" cy="1371600"/>
          </a:xfrm>
          <a:prstGeom prst="pie">
            <a:avLst>
              <a:gd name="adj1" fmla="val 19401482"/>
              <a:gd name="adj2" fmla="val 12840222"/>
            </a:avLst>
          </a:prstGeom>
          <a:solidFill>
            <a:schemeClr val="tx2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>
              <a:solidFill>
                <a:schemeClr val="tx1"/>
              </a:solidFill>
            </a:endParaRPr>
          </a:p>
        </xdr:txBody>
      </xdr:sp>
      <xdr:sp macro="" textlink="">
        <xdr:nvSpPr>
          <xdr:cNvPr id="4" name="Partial Circle 3">
            <a:extLst>
              <a:ext uri="{FF2B5EF4-FFF2-40B4-BE49-F238E27FC236}">
                <a16:creationId xmlns:a16="http://schemas.microsoft.com/office/drawing/2014/main" id="{16195E9F-E2C5-4F2A-B51B-D25D9A9D3CC2}"/>
              </a:ext>
            </a:extLst>
          </xdr:cNvPr>
          <xdr:cNvSpPr/>
        </xdr:nvSpPr>
        <xdr:spPr>
          <a:xfrm>
            <a:off x="5038531" y="1422918"/>
            <a:ext cx="1371600" cy="1371600"/>
          </a:xfrm>
          <a:prstGeom prst="pie">
            <a:avLst>
              <a:gd name="adj1" fmla="val 19401482"/>
              <a:gd name="adj2" fmla="val 5320023"/>
            </a:avLst>
          </a:prstGeom>
          <a:solidFill>
            <a:schemeClr val="accent2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>
              <a:solidFill>
                <a:schemeClr val="tx1"/>
              </a:solidFill>
            </a:endParaRPr>
          </a:p>
        </xdr:txBody>
      </xdr:sp>
      <xdr:sp macro="" textlink="">
        <xdr:nvSpPr>
          <xdr:cNvPr id="5" name="Partial Circle 4">
            <a:extLst>
              <a:ext uri="{FF2B5EF4-FFF2-40B4-BE49-F238E27FC236}">
                <a16:creationId xmlns:a16="http://schemas.microsoft.com/office/drawing/2014/main" id="{BDB7491D-A75A-4FFE-87BD-EB504B116F66}"/>
              </a:ext>
            </a:extLst>
          </xdr:cNvPr>
          <xdr:cNvSpPr/>
        </xdr:nvSpPr>
        <xdr:spPr>
          <a:xfrm>
            <a:off x="5038531" y="1422918"/>
            <a:ext cx="1371600" cy="1371600"/>
          </a:xfrm>
          <a:prstGeom prst="pie">
            <a:avLst>
              <a:gd name="adj1" fmla="val 12832091"/>
              <a:gd name="adj2" fmla="val 19364553"/>
            </a:avLst>
          </a:prstGeom>
          <a:solidFill>
            <a:schemeClr val="accent4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>
              <a:solidFill>
                <a:schemeClr val="tx1"/>
              </a:solidFill>
            </a:endParaRPr>
          </a:p>
        </xdr:txBody>
      </xdr:sp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9BBADB0A-B218-4A81-8012-4A0C5728A828}"/>
              </a:ext>
            </a:extLst>
          </xdr:cNvPr>
          <xdr:cNvSpPr/>
        </xdr:nvSpPr>
        <xdr:spPr>
          <a:xfrm>
            <a:off x="5221411" y="1605798"/>
            <a:ext cx="1005840" cy="1005840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7" name="TextBox 11">
            <a:extLst>
              <a:ext uri="{FF2B5EF4-FFF2-40B4-BE49-F238E27FC236}">
                <a16:creationId xmlns:a16="http://schemas.microsoft.com/office/drawing/2014/main" id="{DA27B400-96B4-4736-8C6A-5B99B897C8A9}"/>
              </a:ext>
            </a:extLst>
          </xdr:cNvPr>
          <xdr:cNvSpPr txBox="1"/>
        </xdr:nvSpPr>
        <xdr:spPr>
          <a:xfrm>
            <a:off x="4591734" y="1323376"/>
            <a:ext cx="599843" cy="46166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/>
              <a:t>Start </a:t>
            </a:r>
          </a:p>
          <a:p>
            <a:pPr algn="ctr"/>
            <a:r>
              <a:rPr lang="en-US" sz="1000"/>
              <a:t>Mon-Fri</a:t>
            </a:r>
          </a:p>
        </xdr:txBody>
      </xdr:sp>
      <xdr:sp macro="" textlink="">
        <xdr:nvSpPr>
          <xdr:cNvPr id="8" name="TextBox 17">
            <a:extLst>
              <a:ext uri="{FF2B5EF4-FFF2-40B4-BE49-F238E27FC236}">
                <a16:creationId xmlns:a16="http://schemas.microsoft.com/office/drawing/2014/main" id="{438C6352-86DC-45C2-93E0-4D6AA062B2A6}"/>
              </a:ext>
            </a:extLst>
          </xdr:cNvPr>
          <xdr:cNvSpPr txBox="1"/>
        </xdr:nvSpPr>
        <xdr:spPr>
          <a:xfrm>
            <a:off x="5482333" y="1847109"/>
            <a:ext cx="461986" cy="46166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/>
              <a:t>End</a:t>
            </a:r>
          </a:p>
          <a:p>
            <a:pPr algn="ctr"/>
            <a:r>
              <a:rPr lang="en-US" sz="1000"/>
              <a:t>24/7</a:t>
            </a:r>
          </a:p>
        </xdr:txBody>
      </xdr:sp>
      <xdr:cxnSp macro="">
        <xdr:nvCxnSpPr>
          <xdr:cNvPr id="9" name="Straight Arrow Connector 8">
            <a:extLst>
              <a:ext uri="{FF2B5EF4-FFF2-40B4-BE49-F238E27FC236}">
                <a16:creationId xmlns:a16="http://schemas.microsoft.com/office/drawing/2014/main" id="{CB3D5FAD-8596-46F3-964F-109894321F43}"/>
              </a:ext>
            </a:extLst>
          </xdr:cNvPr>
          <xdr:cNvCxnSpPr>
            <a:cxnSpLocks/>
          </xdr:cNvCxnSpPr>
        </xdr:nvCxnSpPr>
        <xdr:spPr>
          <a:xfrm flipH="1" flipV="1">
            <a:off x="5329849" y="1847110"/>
            <a:ext cx="203205" cy="130981"/>
          </a:xfrm>
          <a:prstGeom prst="straightConnector1">
            <a:avLst/>
          </a:prstGeom>
          <a:ln>
            <a:solidFill>
              <a:schemeClr val="tx1">
                <a:lumMod val="50000"/>
                <a:lumOff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E3E000CF-4835-4823-8B98-C6328896EA31}"/>
              </a:ext>
            </a:extLst>
          </xdr:cNvPr>
          <xdr:cNvCxnSpPr>
            <a:cxnSpLocks/>
          </xdr:cNvCxnSpPr>
        </xdr:nvCxnSpPr>
        <xdr:spPr>
          <a:xfrm flipV="1">
            <a:off x="5892796" y="1847110"/>
            <a:ext cx="203205" cy="130981"/>
          </a:xfrm>
          <a:prstGeom prst="straightConnector1">
            <a:avLst/>
          </a:prstGeom>
          <a:ln>
            <a:solidFill>
              <a:schemeClr val="tx1">
                <a:lumMod val="50000"/>
                <a:lumOff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263AA2CF-76F6-42AD-A7EC-72C1E151D7E8}"/>
              </a:ext>
            </a:extLst>
          </xdr:cNvPr>
          <xdr:cNvCxnSpPr>
            <a:cxnSpLocks/>
            <a:stCxn id="8" idx="2"/>
            <a:endCxn id="6" idx="4"/>
          </xdr:cNvCxnSpPr>
        </xdr:nvCxnSpPr>
        <xdr:spPr>
          <a:xfrm>
            <a:off x="5713326" y="2308774"/>
            <a:ext cx="11005" cy="302864"/>
          </a:xfrm>
          <a:prstGeom prst="straightConnector1">
            <a:avLst/>
          </a:prstGeom>
          <a:ln>
            <a:solidFill>
              <a:schemeClr val="tx1">
                <a:lumMod val="50000"/>
                <a:lumOff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TextBox 29">
            <a:extLst>
              <a:ext uri="{FF2B5EF4-FFF2-40B4-BE49-F238E27FC236}">
                <a16:creationId xmlns:a16="http://schemas.microsoft.com/office/drawing/2014/main" id="{2267B432-E0F4-443C-B5DE-BFC00D6BF31D}"/>
              </a:ext>
            </a:extLst>
          </xdr:cNvPr>
          <xdr:cNvSpPr txBox="1"/>
        </xdr:nvSpPr>
        <xdr:spPr>
          <a:xfrm>
            <a:off x="6244218" y="1323376"/>
            <a:ext cx="599843" cy="46166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/>
              <a:t>Start </a:t>
            </a:r>
          </a:p>
          <a:p>
            <a:pPr algn="ctr"/>
            <a:r>
              <a:rPr lang="en-US" sz="1000"/>
              <a:t>Mon-Fri</a:t>
            </a:r>
          </a:p>
        </xdr:txBody>
      </xdr:sp>
      <xdr:sp macro="" textlink="">
        <xdr:nvSpPr>
          <xdr:cNvPr id="13" name="TextBox 32">
            <a:extLst>
              <a:ext uri="{FF2B5EF4-FFF2-40B4-BE49-F238E27FC236}">
                <a16:creationId xmlns:a16="http://schemas.microsoft.com/office/drawing/2014/main" id="{7CB3EBD1-2E42-4EE4-A8E9-43AB64431137}"/>
              </a:ext>
            </a:extLst>
          </xdr:cNvPr>
          <xdr:cNvSpPr txBox="1"/>
        </xdr:nvSpPr>
        <xdr:spPr>
          <a:xfrm>
            <a:off x="5447652" y="2418556"/>
            <a:ext cx="553357" cy="307777"/>
          </a:xfrm>
          <a:prstGeom prst="rect">
            <a:avLst/>
          </a:prstGeom>
          <a:noFill/>
        </xdr:spPr>
        <xdr:txBody>
          <a:bodyPr spcFirstLastPara="1" wrap="square" numCol="1" rtlCol="0">
            <a:prstTxWarp prst="textArchDown">
              <a:avLst/>
            </a:prstTxWarp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/>
              <a:t>6 pm</a:t>
            </a:r>
          </a:p>
        </xdr:txBody>
      </xdr:sp>
      <xdr:sp macro="" textlink="">
        <xdr:nvSpPr>
          <xdr:cNvPr id="14" name="TextBox 34">
            <a:extLst>
              <a:ext uri="{FF2B5EF4-FFF2-40B4-BE49-F238E27FC236}">
                <a16:creationId xmlns:a16="http://schemas.microsoft.com/office/drawing/2014/main" id="{1F3BC847-F946-4680-87CF-B74617FAE660}"/>
              </a:ext>
            </a:extLst>
          </xdr:cNvPr>
          <xdr:cNvSpPr txBox="1"/>
        </xdr:nvSpPr>
        <xdr:spPr>
          <a:xfrm rot="3530189">
            <a:off x="5812701" y="1730616"/>
            <a:ext cx="553357" cy="307777"/>
          </a:xfrm>
          <a:prstGeom prst="rect">
            <a:avLst/>
          </a:prstGeom>
          <a:noFill/>
        </xdr:spPr>
        <xdr:txBody>
          <a:bodyPr spcFirstLastPara="1" wrap="square" numCol="1" rtlCol="0">
            <a:prstTxWarp prst="textArchUp">
              <a:avLst>
                <a:gd name="adj" fmla="val 10608480"/>
              </a:avLst>
            </a:prstTxWarp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/>
              <a:t>2 pm</a:t>
            </a:r>
          </a:p>
        </xdr:txBody>
      </xdr:sp>
      <xdr:sp macro="" textlink="">
        <xdr:nvSpPr>
          <xdr:cNvPr id="15" name="TextBox 36">
            <a:extLst>
              <a:ext uri="{FF2B5EF4-FFF2-40B4-BE49-F238E27FC236}">
                <a16:creationId xmlns:a16="http://schemas.microsoft.com/office/drawing/2014/main" id="{085ED36E-067A-4EC4-AD51-71792E2CD549}"/>
              </a:ext>
            </a:extLst>
          </xdr:cNvPr>
          <xdr:cNvSpPr txBox="1"/>
        </xdr:nvSpPr>
        <xdr:spPr>
          <a:xfrm rot="18062433">
            <a:off x="5061075" y="1704102"/>
            <a:ext cx="644728" cy="307777"/>
          </a:xfrm>
          <a:prstGeom prst="rect">
            <a:avLst/>
          </a:prstGeom>
          <a:noFill/>
        </xdr:spPr>
        <xdr:txBody>
          <a:bodyPr spcFirstLastPara="1" wrap="square" numCol="1" rtlCol="0">
            <a:prstTxWarp prst="textArchUp">
              <a:avLst/>
            </a:prstTxWarp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/>
              <a:t>10 am</a:t>
            </a:r>
          </a:p>
        </xdr:txBody>
      </xdr:sp>
    </xdr:grpSp>
    <xdr:clientData/>
  </xdr:twoCellAnchor>
  <xdr:twoCellAnchor editAs="absolute">
    <xdr:from>
      <xdr:col>3</xdr:col>
      <xdr:colOff>180975</xdr:colOff>
      <xdr:row>2</xdr:row>
      <xdr:rowOff>161925</xdr:rowOff>
    </xdr:from>
    <xdr:to>
      <xdr:col>8</xdr:col>
      <xdr:colOff>581025</xdr:colOff>
      <xdr:row>8</xdr:row>
      <xdr:rowOff>57150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C3A4E2C-48C9-4A15-87E7-FE47E768B319}"/>
            </a:ext>
          </a:extLst>
        </xdr:cNvPr>
        <xdr:cNvSpPr txBox="1"/>
      </xdr:nvSpPr>
      <xdr:spPr>
        <a:xfrm>
          <a:off x="2962275" y="666750"/>
          <a:ext cx="3905250" cy="1209675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Instrument time can start either 10am or 2pm Mon-Fri. 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End times can be 10am, 2pm and 6pm 7 days a week. 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-  Consecutive instrument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time is charged based on hourly rates</a:t>
          </a:r>
        </a:p>
        <a:p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     plus one setup charge</a:t>
          </a:r>
        </a:p>
        <a:p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-  10% sign up fee is non-refundable</a:t>
          </a:r>
        </a:p>
        <a:p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-  Cancellation time is 48hrs prior to start time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groups\fin-mgmt\MAA\Self%20Sustaining%20Processes\Service%20&amp;%20Recharge%20Centers\Student_work_file\James\Old%20Versions%20of%20Rate%20Proposal%20Template\Recharge%20Data%20Collection%20Surve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45220%20GS%20UWPR%20%2020181011-%20MAA%20Approved_withUWPRtab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er - General"/>
      <sheetName val="Center - Space"/>
      <sheetName val="Center - Equip"/>
      <sheetName val="Asset - Tag - Section"/>
      <sheetName val="Selection Options"/>
      <sheetName val="Data Table"/>
    </sheetNames>
    <sheetDataSet>
      <sheetData sheetId="0">
        <row r="3">
          <cell r="C3">
            <v>0</v>
          </cell>
        </row>
      </sheetData>
      <sheetData sheetId="1"/>
      <sheetData sheetId="2"/>
      <sheetData sheetId="3"/>
      <sheetData sheetId="4">
        <row r="4">
          <cell r="A4" t="str">
            <v>Yes</v>
          </cell>
        </row>
        <row r="5">
          <cell r="A5" t="str">
            <v>No</v>
          </cell>
        </row>
        <row r="15">
          <cell r="A15" t="str">
            <v>Did not move</v>
          </cell>
        </row>
        <row r="16">
          <cell r="A16" t="str">
            <v>Moved In</v>
          </cell>
        </row>
        <row r="17">
          <cell r="A17" t="str">
            <v>Moved Out</v>
          </cell>
        </row>
        <row r="18">
          <cell r="A18" t="str">
            <v>Moved In and Out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and Guidance"/>
      <sheetName val="General Information"/>
      <sheetName val="Center - Space"/>
      <sheetName val="Usage"/>
      <sheetName val="Salaries"/>
      <sheetName val="Depreciation"/>
      <sheetName val="Other Costs"/>
      <sheetName val="Biennium Summary"/>
      <sheetName val="Add'l Costs"/>
      <sheetName val="Variance Analysis Report"/>
      <sheetName val="Approval email"/>
      <sheetName val="20181101"/>
      <sheetName val="Analysis"/>
      <sheetName val="Billings 02.01.17-11.30.17"/>
      <sheetName val="UWPR rates"/>
      <sheetName val="20180201"/>
      <sheetName val="201902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I6" t="str">
            <v>Fusion</v>
          </cell>
          <cell r="J6">
            <v>13.5</v>
          </cell>
          <cell r="K6">
            <v>27</v>
          </cell>
        </row>
        <row r="7">
          <cell r="I7" t="str">
            <v>LTQ-Orbitrap-1</v>
          </cell>
          <cell r="J7">
            <v>8</v>
          </cell>
          <cell r="K7">
            <v>16</v>
          </cell>
        </row>
        <row r="8">
          <cell r="I8" t="str">
            <v>Lumos</v>
          </cell>
          <cell r="J8">
            <v>13.5</v>
          </cell>
          <cell r="K8">
            <v>27</v>
          </cell>
        </row>
        <row r="9">
          <cell r="I9" t="str">
            <v>Q</v>
          </cell>
          <cell r="J9">
            <v>13.5</v>
          </cell>
          <cell r="K9">
            <v>27</v>
          </cell>
        </row>
        <row r="10">
          <cell r="I10" t="str">
            <v>TSQ-Vantage</v>
          </cell>
          <cell r="J10">
            <v>8</v>
          </cell>
          <cell r="K10">
            <v>16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proteomicsresource.washington.edu/resources.php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1DAF7-BCCA-46D3-B1FE-9CF374D5C548}">
  <dimension ref="B1:V84"/>
  <sheetViews>
    <sheetView tabSelected="1" workbookViewId="0">
      <pane ySplit="10" topLeftCell="A11" activePane="bottomLeft" state="frozen"/>
      <selection pane="bottomLeft"/>
    </sheetView>
  </sheetViews>
  <sheetFormatPr defaultRowHeight="15" x14ac:dyDescent="0.25"/>
  <cols>
    <col min="1" max="1" width="6.7109375" style="2" customWidth="1"/>
    <col min="2" max="2" width="5.28515625" style="2" customWidth="1"/>
    <col min="3" max="3" width="29.7109375" style="2" customWidth="1"/>
    <col min="4" max="4" width="9.140625" style="2"/>
    <col min="5" max="11" width="10.85546875" style="2" customWidth="1"/>
    <col min="12" max="13" width="4.140625" style="2" customWidth="1"/>
    <col min="14" max="14" width="29.7109375" style="2" customWidth="1"/>
    <col min="15" max="15" width="9.140625" style="2"/>
    <col min="16" max="22" width="9.28515625" style="2" customWidth="1"/>
    <col min="23" max="16384" width="9.140625" style="2"/>
  </cols>
  <sheetData>
    <row r="1" spans="2:22" ht="22.5" customHeight="1" x14ac:dyDescent="0.3">
      <c r="B1" s="1" t="s">
        <v>0</v>
      </c>
      <c r="H1" s="3" t="s">
        <v>1</v>
      </c>
      <c r="K1" s="4" t="s">
        <v>2</v>
      </c>
    </row>
    <row r="2" spans="2:22" ht="17.25" customHeight="1" x14ac:dyDescent="0.25">
      <c r="K2" s="5" t="s">
        <v>3</v>
      </c>
      <c r="L2" s="2" t="s">
        <v>4</v>
      </c>
    </row>
    <row r="3" spans="2:22" ht="17.25" customHeight="1" x14ac:dyDescent="0.25">
      <c r="B3" s="145"/>
      <c r="C3" s="145"/>
      <c r="D3" s="145"/>
      <c r="E3" s="145"/>
      <c r="F3" s="145"/>
      <c r="G3" s="145"/>
      <c r="H3" s="145"/>
      <c r="I3" s="145"/>
      <c r="K3" s="5" t="s">
        <v>5</v>
      </c>
      <c r="L3" s="2" t="s">
        <v>6</v>
      </c>
    </row>
    <row r="4" spans="2:22" ht="17.25" customHeight="1" x14ac:dyDescent="0.25">
      <c r="B4" s="145"/>
      <c r="C4" s="145"/>
      <c r="D4" s="145"/>
      <c r="E4" s="145"/>
      <c r="F4" s="145"/>
      <c r="G4" s="145"/>
      <c r="H4" s="145"/>
      <c r="I4" s="145"/>
      <c r="K4" s="5" t="s">
        <v>7</v>
      </c>
      <c r="L4" s="2" t="s">
        <v>8</v>
      </c>
    </row>
    <row r="5" spans="2:22" ht="17.25" customHeight="1" x14ac:dyDescent="0.25">
      <c r="B5" s="145"/>
      <c r="C5" s="145"/>
      <c r="D5" s="145"/>
      <c r="E5" s="145"/>
      <c r="F5" s="145"/>
      <c r="G5" s="145"/>
      <c r="H5" s="145"/>
      <c r="I5" s="145"/>
      <c r="K5" s="5" t="s">
        <v>9</v>
      </c>
      <c r="L5" s="2" t="s">
        <v>10</v>
      </c>
    </row>
    <row r="6" spans="2:22" ht="17.25" customHeight="1" x14ac:dyDescent="0.25">
      <c r="B6" s="145"/>
      <c r="C6" s="145"/>
      <c r="D6" s="145"/>
      <c r="E6" s="145"/>
      <c r="F6" s="145"/>
      <c r="G6" s="145"/>
      <c r="H6" s="145"/>
      <c r="I6" s="145"/>
      <c r="K6" s="5" t="s">
        <v>11</v>
      </c>
      <c r="L6" s="2" t="s">
        <v>12</v>
      </c>
    </row>
    <row r="7" spans="2:22" ht="17.25" customHeight="1" x14ac:dyDescent="0.25">
      <c r="B7" s="145"/>
      <c r="C7" s="145"/>
      <c r="D7" s="145"/>
      <c r="E7" s="145"/>
      <c r="F7" s="145"/>
      <c r="G7" s="145"/>
      <c r="H7" s="145"/>
      <c r="I7" s="145"/>
      <c r="K7" s="5" t="s">
        <v>13</v>
      </c>
      <c r="L7" s="2" t="s">
        <v>14</v>
      </c>
    </row>
    <row r="8" spans="2:22" ht="17.25" customHeight="1" x14ac:dyDescent="0.25">
      <c r="B8" s="145"/>
      <c r="C8" s="145"/>
      <c r="D8" s="145"/>
      <c r="E8" s="145"/>
      <c r="F8" s="145"/>
      <c r="G8" s="145"/>
      <c r="H8" s="145"/>
      <c r="I8" s="145"/>
      <c r="K8" s="5" t="s">
        <v>15</v>
      </c>
      <c r="L8" s="2" t="s">
        <v>16</v>
      </c>
    </row>
    <row r="9" spans="2:22" ht="17.25" customHeight="1" x14ac:dyDescent="0.25">
      <c r="B9" s="145"/>
      <c r="C9" s="145"/>
      <c r="D9" s="145"/>
      <c r="E9" s="145"/>
      <c r="F9" s="145"/>
      <c r="G9" s="145"/>
      <c r="H9" s="145"/>
      <c r="I9" s="145"/>
      <c r="K9" s="7" t="s">
        <v>17</v>
      </c>
    </row>
    <row r="10" spans="2:22" ht="7.5" customHeight="1" x14ac:dyDescent="0.25">
      <c r="O10" s="8"/>
    </row>
    <row r="11" spans="2:22" ht="22.5" customHeight="1" x14ac:dyDescent="0.25"/>
    <row r="12" spans="2:22" ht="18" x14ac:dyDescent="0.25">
      <c r="C12" s="9" t="s">
        <v>18</v>
      </c>
      <c r="D12" s="10"/>
      <c r="E12" s="11"/>
      <c r="F12" s="12"/>
      <c r="G12" s="12"/>
      <c r="H12" s="11"/>
      <c r="I12" s="11"/>
      <c r="J12" s="11"/>
      <c r="K12" s="13"/>
      <c r="N12" s="14"/>
      <c r="O12" s="14"/>
      <c r="P12" s="15"/>
      <c r="Q12" s="15"/>
      <c r="R12" s="15"/>
      <c r="S12" s="15"/>
      <c r="T12" s="15"/>
      <c r="U12" s="15"/>
      <c r="V12" s="15"/>
    </row>
    <row r="13" spans="2:22" x14ac:dyDescent="0.25">
      <c r="B13" s="15"/>
      <c r="C13" s="16"/>
      <c r="D13" s="17"/>
      <c r="E13" s="18"/>
      <c r="F13" s="18"/>
      <c r="G13" s="18"/>
      <c r="H13" s="18"/>
      <c r="I13" s="18"/>
      <c r="J13" s="18"/>
      <c r="K13" s="19"/>
      <c r="M13" s="15"/>
      <c r="N13" s="20"/>
      <c r="O13" s="21"/>
      <c r="P13" s="20"/>
      <c r="Q13" s="20"/>
      <c r="R13" s="20"/>
      <c r="S13" s="20"/>
      <c r="T13" s="20"/>
      <c r="U13" s="20"/>
      <c r="V13" s="20"/>
    </row>
    <row r="14" spans="2:22" x14ac:dyDescent="0.25">
      <c r="B14" s="20"/>
      <c r="C14" s="22"/>
      <c r="D14" s="23"/>
      <c r="E14" s="24" t="s">
        <v>3</v>
      </c>
      <c r="F14" s="24" t="s">
        <v>5</v>
      </c>
      <c r="G14" s="24" t="s">
        <v>7</v>
      </c>
      <c r="H14" s="24" t="s">
        <v>11</v>
      </c>
      <c r="I14" s="24" t="s">
        <v>19</v>
      </c>
      <c r="J14" s="24" t="s">
        <v>13</v>
      </c>
      <c r="K14" s="24" t="s">
        <v>15</v>
      </c>
      <c r="M14" s="20"/>
      <c r="N14" s="25"/>
      <c r="O14" s="26"/>
      <c r="P14" s="26"/>
      <c r="Q14" s="26"/>
      <c r="R14" s="26"/>
      <c r="S14" s="26"/>
      <c r="T14" s="26"/>
      <c r="U14" s="26"/>
      <c r="V14" s="26"/>
    </row>
    <row r="15" spans="2:22" x14ac:dyDescent="0.25">
      <c r="B15" s="27"/>
      <c r="C15" s="212" t="s">
        <v>20</v>
      </c>
      <c r="D15" s="213"/>
      <c r="E15" s="28">
        <v>13.5</v>
      </c>
      <c r="F15" s="28">
        <v>9</v>
      </c>
      <c r="G15" s="28">
        <v>15.5</v>
      </c>
      <c r="H15" s="28">
        <v>12</v>
      </c>
      <c r="I15" s="28">
        <v>15.5</v>
      </c>
      <c r="J15" s="28">
        <v>15.5</v>
      </c>
      <c r="K15" s="28">
        <v>15.5</v>
      </c>
      <c r="M15" s="27"/>
      <c r="N15" s="214"/>
      <c r="O15" s="214"/>
      <c r="P15" s="29"/>
      <c r="Q15" s="29"/>
      <c r="R15" s="29"/>
      <c r="S15" s="29"/>
      <c r="T15" s="29"/>
      <c r="U15" s="29"/>
      <c r="V15" s="29"/>
    </row>
    <row r="16" spans="2:22" x14ac:dyDescent="0.25">
      <c r="B16" s="27"/>
      <c r="C16" s="30"/>
      <c r="D16" s="27"/>
      <c r="E16" s="29"/>
      <c r="F16" s="29"/>
      <c r="G16" s="29"/>
      <c r="H16" s="29"/>
      <c r="I16" s="29"/>
      <c r="J16" s="29"/>
      <c r="K16" s="29"/>
      <c r="M16" s="27"/>
      <c r="N16" s="30"/>
      <c r="O16" s="27"/>
      <c r="P16" s="29"/>
      <c r="Q16" s="29"/>
      <c r="R16" s="29"/>
      <c r="S16" s="29"/>
      <c r="T16" s="29"/>
      <c r="U16" s="29"/>
      <c r="V16" s="29"/>
    </row>
    <row r="17" spans="2:22" ht="15.75" x14ac:dyDescent="0.25">
      <c r="B17" s="15"/>
      <c r="C17" s="31" t="s">
        <v>21</v>
      </c>
      <c r="D17" s="32">
        <v>1</v>
      </c>
      <c r="E17" s="33"/>
      <c r="F17" s="33"/>
      <c r="G17" s="33"/>
      <c r="H17" s="33"/>
      <c r="I17" s="33"/>
      <c r="J17" s="33"/>
      <c r="K17" s="33"/>
      <c r="M17" s="15"/>
      <c r="N17" s="31"/>
      <c r="O17" s="34"/>
      <c r="P17" s="33"/>
      <c r="Q17" s="33"/>
      <c r="R17" s="33"/>
      <c r="S17" s="33"/>
      <c r="T17" s="33"/>
      <c r="U17" s="33"/>
      <c r="V17" s="33"/>
    </row>
    <row r="18" spans="2:22" x14ac:dyDescent="0.25">
      <c r="B18" s="15"/>
      <c r="C18" s="35"/>
      <c r="D18" s="36"/>
      <c r="E18" s="37"/>
      <c r="F18" s="37"/>
      <c r="G18" s="37"/>
      <c r="H18" s="37"/>
      <c r="I18" s="37"/>
      <c r="J18" s="37"/>
      <c r="K18" s="37"/>
      <c r="M18" s="15"/>
      <c r="N18" s="38"/>
      <c r="O18" s="39"/>
      <c r="P18" s="33"/>
      <c r="Q18" s="33"/>
      <c r="R18" s="33"/>
      <c r="S18" s="33"/>
      <c r="T18" s="33"/>
      <c r="U18" s="33"/>
      <c r="V18" s="33"/>
    </row>
    <row r="19" spans="2:22" x14ac:dyDescent="0.25">
      <c r="B19" s="15"/>
      <c r="C19" s="40" t="s">
        <v>22</v>
      </c>
      <c r="D19" s="41"/>
      <c r="E19" s="42">
        <f t="shared" ref="E19:K19" si="0">$D$17*E15</f>
        <v>13.5</v>
      </c>
      <c r="F19" s="42">
        <f t="shared" si="0"/>
        <v>9</v>
      </c>
      <c r="G19" s="42">
        <f t="shared" si="0"/>
        <v>15.5</v>
      </c>
      <c r="H19" s="42">
        <f t="shared" si="0"/>
        <v>12</v>
      </c>
      <c r="I19" s="42">
        <f t="shared" si="0"/>
        <v>15.5</v>
      </c>
      <c r="J19" s="42">
        <f t="shared" si="0"/>
        <v>15.5</v>
      </c>
      <c r="K19" s="42">
        <f t="shared" si="0"/>
        <v>15.5</v>
      </c>
      <c r="M19" s="15"/>
      <c r="N19" s="30"/>
      <c r="O19" s="27"/>
      <c r="P19" s="29"/>
      <c r="Q19" s="29"/>
      <c r="R19" s="29"/>
      <c r="S19" s="29"/>
      <c r="T19" s="29"/>
      <c r="U19" s="29"/>
      <c r="V19" s="29"/>
    </row>
    <row r="20" spans="2:22" x14ac:dyDescent="0.25">
      <c r="B20" s="15"/>
      <c r="C20" s="43" t="s">
        <v>23</v>
      </c>
      <c r="D20" s="44"/>
      <c r="E20" s="45">
        <v>25</v>
      </c>
      <c r="F20" s="45">
        <v>25</v>
      </c>
      <c r="G20" s="45">
        <v>25</v>
      </c>
      <c r="H20" s="45">
        <v>25</v>
      </c>
      <c r="I20" s="45">
        <v>25</v>
      </c>
      <c r="J20" s="45">
        <v>25</v>
      </c>
      <c r="K20" s="45">
        <v>25</v>
      </c>
      <c r="M20" s="15"/>
      <c r="N20" s="30"/>
      <c r="O20" s="44"/>
      <c r="P20" s="29"/>
      <c r="Q20" s="29"/>
      <c r="R20" s="29"/>
      <c r="S20" s="29"/>
      <c r="T20" s="29"/>
      <c r="U20" s="29"/>
      <c r="V20" s="29"/>
    </row>
    <row r="21" spans="2:22" s="50" customFormat="1" ht="16.5" thickBot="1" x14ac:dyDescent="0.3">
      <c r="B21" s="46"/>
      <c r="C21" s="47" t="s">
        <v>24</v>
      </c>
      <c r="D21" s="48"/>
      <c r="E21" s="49">
        <f>E20+E19</f>
        <v>38.5</v>
      </c>
      <c r="F21" s="49">
        <f t="shared" ref="F21:K21" si="1">F20+F19</f>
        <v>34</v>
      </c>
      <c r="G21" s="49">
        <f t="shared" si="1"/>
        <v>40.5</v>
      </c>
      <c r="H21" s="49">
        <f t="shared" si="1"/>
        <v>37</v>
      </c>
      <c r="I21" s="49">
        <f t="shared" si="1"/>
        <v>40.5</v>
      </c>
      <c r="J21" s="49">
        <f t="shared" si="1"/>
        <v>40.5</v>
      </c>
      <c r="K21" s="49">
        <f t="shared" si="1"/>
        <v>40.5</v>
      </c>
      <c r="M21" s="46"/>
      <c r="N21" s="51"/>
      <c r="O21" s="52"/>
      <c r="P21" s="53"/>
      <c r="Q21" s="53"/>
      <c r="R21" s="53"/>
      <c r="S21" s="53"/>
      <c r="T21" s="53"/>
      <c r="U21" s="53"/>
      <c r="V21" s="53"/>
    </row>
    <row r="22" spans="2:22" ht="15.75" thickTop="1" x14ac:dyDescent="0.25">
      <c r="B22" s="30"/>
      <c r="C22" s="30"/>
      <c r="D22" s="27"/>
      <c r="E22" s="54"/>
      <c r="F22" s="30"/>
      <c r="G22" s="54"/>
      <c r="H22" s="54"/>
      <c r="I22" s="54"/>
      <c r="J22" s="54"/>
      <c r="K22" s="54"/>
      <c r="M22" s="30"/>
      <c r="N22" s="30"/>
      <c r="O22" s="27"/>
      <c r="P22" s="54"/>
      <c r="Q22" s="30"/>
      <c r="R22" s="54"/>
      <c r="S22" s="54"/>
      <c r="T22" s="54"/>
      <c r="U22" s="54"/>
      <c r="V22" s="54"/>
    </row>
    <row r="23" spans="2:22" ht="15" customHeight="1" x14ac:dyDescent="0.25">
      <c r="C23" s="215" t="s">
        <v>25</v>
      </c>
      <c r="D23" s="216"/>
      <c r="E23" s="55">
        <f t="shared" ref="E23:K23" si="2">(E21/100)*10</f>
        <v>3.85</v>
      </c>
      <c r="F23" s="55">
        <f t="shared" si="2"/>
        <v>3.4000000000000004</v>
      </c>
      <c r="G23" s="55">
        <f t="shared" si="2"/>
        <v>4.0500000000000007</v>
      </c>
      <c r="H23" s="55">
        <f t="shared" si="2"/>
        <v>3.7</v>
      </c>
      <c r="I23" s="55">
        <f t="shared" si="2"/>
        <v>4.0500000000000007</v>
      </c>
      <c r="J23" s="55">
        <f t="shared" si="2"/>
        <v>4.0500000000000007</v>
      </c>
      <c r="K23" s="55">
        <f t="shared" si="2"/>
        <v>4.0500000000000007</v>
      </c>
      <c r="N23" s="217"/>
      <c r="O23" s="217"/>
      <c r="P23" s="56"/>
      <c r="Q23" s="56"/>
      <c r="R23" s="56"/>
      <c r="S23" s="56"/>
      <c r="T23" s="56"/>
      <c r="U23" s="56"/>
      <c r="V23" s="56"/>
    </row>
    <row r="24" spans="2:22" ht="15" customHeight="1" x14ac:dyDescent="0.25">
      <c r="C24" s="215" t="s">
        <v>26</v>
      </c>
      <c r="D24" s="216"/>
      <c r="E24" s="55">
        <f t="shared" ref="E24:K24" si="3">(E21/100)*90</f>
        <v>34.65</v>
      </c>
      <c r="F24" s="55">
        <f t="shared" si="3"/>
        <v>30.6</v>
      </c>
      <c r="G24" s="55">
        <f t="shared" si="3"/>
        <v>36.450000000000003</v>
      </c>
      <c r="H24" s="55">
        <f t="shared" si="3"/>
        <v>33.299999999999997</v>
      </c>
      <c r="I24" s="55">
        <f t="shared" si="3"/>
        <v>36.450000000000003</v>
      </c>
      <c r="J24" s="55">
        <f t="shared" si="3"/>
        <v>36.450000000000003</v>
      </c>
      <c r="K24" s="55">
        <f t="shared" si="3"/>
        <v>36.450000000000003</v>
      </c>
      <c r="N24" s="217"/>
      <c r="O24" s="217"/>
      <c r="P24" s="56"/>
      <c r="Q24" s="56"/>
      <c r="R24" s="56"/>
      <c r="S24" s="56"/>
      <c r="T24" s="56"/>
      <c r="U24" s="56"/>
      <c r="V24" s="56"/>
    </row>
    <row r="25" spans="2:22" ht="15" customHeight="1" x14ac:dyDescent="0.25">
      <c r="C25" s="57"/>
      <c r="D25" s="57"/>
      <c r="E25" s="56"/>
      <c r="F25" s="56"/>
      <c r="G25" s="56"/>
      <c r="H25" s="56"/>
      <c r="I25" s="56"/>
      <c r="J25" s="56"/>
      <c r="K25" s="56"/>
      <c r="N25" s="57"/>
      <c r="O25" s="57"/>
      <c r="P25" s="56"/>
      <c r="Q25" s="56"/>
      <c r="R25" s="56"/>
      <c r="S25" s="56"/>
      <c r="T25" s="56"/>
      <c r="U25" s="56"/>
      <c r="V25" s="56"/>
    </row>
    <row r="26" spans="2:22" ht="15" customHeight="1" x14ac:dyDescent="0.25">
      <c r="C26" s="57"/>
      <c r="D26" s="57"/>
      <c r="E26" s="56"/>
      <c r="F26" s="56"/>
      <c r="G26" s="56"/>
      <c r="H26" s="56"/>
      <c r="I26" s="56"/>
      <c r="J26" s="56"/>
      <c r="K26" s="56"/>
      <c r="N26" s="57"/>
      <c r="O26" s="57"/>
      <c r="P26" s="56"/>
      <c r="Q26" s="56"/>
      <c r="R26" s="56"/>
      <c r="S26" s="56"/>
      <c r="T26" s="56"/>
      <c r="U26" s="56"/>
      <c r="V26" s="56"/>
    </row>
    <row r="27" spans="2:22" ht="15" customHeight="1" x14ac:dyDescent="0.25">
      <c r="C27" s="57"/>
      <c r="D27" s="57"/>
      <c r="E27" s="56"/>
      <c r="F27" s="56"/>
      <c r="G27" s="56"/>
      <c r="H27" s="56"/>
      <c r="I27" s="56"/>
      <c r="J27" s="56"/>
      <c r="K27" s="56"/>
      <c r="N27" s="57"/>
      <c r="O27" s="57"/>
      <c r="P27" s="56"/>
      <c r="Q27" s="56"/>
      <c r="R27" s="56"/>
      <c r="S27" s="56"/>
      <c r="T27" s="56"/>
      <c r="U27" s="56"/>
      <c r="V27" s="56"/>
    </row>
    <row r="28" spans="2:22" x14ac:dyDescent="0.25">
      <c r="B28" s="30"/>
      <c r="C28" s="30"/>
      <c r="D28" s="27"/>
      <c r="E28" s="27"/>
      <c r="F28" s="27"/>
      <c r="G28" s="54"/>
      <c r="H28" s="54"/>
      <c r="I28" s="54"/>
      <c r="J28" s="54"/>
      <c r="K28" s="54"/>
    </row>
    <row r="29" spans="2:22" x14ac:dyDescent="0.25">
      <c r="B29" s="30"/>
      <c r="C29" s="30"/>
      <c r="D29" s="30"/>
      <c r="E29" s="58"/>
      <c r="F29" s="58"/>
      <c r="G29" s="58"/>
      <c r="H29" s="58"/>
      <c r="I29" s="58"/>
      <c r="J29" s="58"/>
      <c r="K29" s="58"/>
    </row>
    <row r="30" spans="2:22" ht="18" x14ac:dyDescent="0.25">
      <c r="C30" s="9" t="s">
        <v>27</v>
      </c>
      <c r="D30" s="59"/>
      <c r="E30" s="60"/>
      <c r="F30" s="60"/>
      <c r="G30" s="60"/>
      <c r="H30" s="60"/>
      <c r="I30" s="60"/>
      <c r="J30" s="60"/>
      <c r="K30" s="61"/>
      <c r="N30" s="14"/>
      <c r="O30" s="62"/>
      <c r="P30" s="58"/>
      <c r="Q30" s="58"/>
      <c r="R30" s="58"/>
      <c r="S30" s="58"/>
      <c r="T30" s="58"/>
      <c r="U30" s="58"/>
      <c r="V30" s="58"/>
    </row>
    <row r="31" spans="2:22" x14ac:dyDescent="0.25">
      <c r="B31" s="15"/>
      <c r="C31" s="63"/>
      <c r="D31" s="17"/>
      <c r="E31" s="18"/>
      <c r="F31" s="64"/>
      <c r="G31" s="64"/>
      <c r="H31" s="64"/>
      <c r="I31" s="64"/>
      <c r="J31" s="64"/>
      <c r="K31" s="65"/>
      <c r="N31" s="66"/>
      <c r="O31" s="21"/>
      <c r="P31" s="20"/>
      <c r="Q31" s="67"/>
      <c r="R31" s="67"/>
      <c r="S31" s="67"/>
      <c r="T31" s="67"/>
      <c r="U31" s="67"/>
      <c r="V31" s="67"/>
    </row>
    <row r="32" spans="2:22" x14ac:dyDescent="0.25">
      <c r="B32" s="30"/>
      <c r="C32" s="22"/>
      <c r="D32" s="23"/>
      <c r="E32" s="24" t="s">
        <v>3</v>
      </c>
      <c r="F32" s="24" t="s">
        <v>5</v>
      </c>
      <c r="G32" s="24" t="s">
        <v>7</v>
      </c>
      <c r="H32" s="24" t="s">
        <v>11</v>
      </c>
      <c r="I32" s="24" t="s">
        <v>19</v>
      </c>
      <c r="J32" s="24" t="s">
        <v>13</v>
      </c>
      <c r="K32" s="24" t="s">
        <v>15</v>
      </c>
      <c r="N32" s="25"/>
      <c r="O32" s="26"/>
      <c r="P32" s="26"/>
      <c r="Q32" s="26"/>
      <c r="R32" s="26"/>
      <c r="S32" s="26"/>
      <c r="T32" s="26"/>
      <c r="U32" s="26"/>
      <c r="V32" s="26"/>
    </row>
    <row r="33" spans="2:22" x14ac:dyDescent="0.25">
      <c r="B33" s="27"/>
      <c r="C33" s="212" t="str">
        <f>C15</f>
        <v>Hourly Rate</v>
      </c>
      <c r="D33" s="213"/>
      <c r="E33" s="68">
        <v>27</v>
      </c>
      <c r="F33" s="68">
        <v>18</v>
      </c>
      <c r="G33" s="68">
        <v>31</v>
      </c>
      <c r="H33" s="68">
        <v>24</v>
      </c>
      <c r="I33" s="68">
        <v>31</v>
      </c>
      <c r="J33" s="68">
        <v>31</v>
      </c>
      <c r="K33" s="68">
        <v>31</v>
      </c>
      <c r="N33" s="214"/>
      <c r="O33" s="214"/>
      <c r="P33" s="29"/>
      <c r="Q33" s="29"/>
      <c r="R33" s="29"/>
      <c r="S33" s="29"/>
      <c r="T33" s="29"/>
      <c r="U33" s="29"/>
      <c r="V33" s="29"/>
    </row>
    <row r="34" spans="2:22" x14ac:dyDescent="0.25">
      <c r="B34" s="27"/>
      <c r="C34" s="15"/>
      <c r="D34" s="15"/>
      <c r="E34" s="29"/>
      <c r="F34" s="29"/>
      <c r="G34" s="29"/>
      <c r="H34" s="29"/>
      <c r="I34" s="29"/>
      <c r="J34" s="29"/>
      <c r="K34" s="29"/>
      <c r="N34" s="15"/>
      <c r="O34" s="15"/>
      <c r="P34" s="29"/>
      <c r="Q34" s="29"/>
      <c r="R34" s="29"/>
      <c r="S34" s="29"/>
      <c r="T34" s="29"/>
      <c r="U34" s="29"/>
      <c r="V34" s="29"/>
    </row>
    <row r="35" spans="2:22" ht="15.75" x14ac:dyDescent="0.25">
      <c r="B35" s="27"/>
      <c r="C35" s="31" t="s">
        <v>21</v>
      </c>
      <c r="D35" s="32">
        <v>1</v>
      </c>
      <c r="E35" s="33"/>
      <c r="F35" s="33"/>
      <c r="G35" s="33"/>
      <c r="H35" s="33"/>
      <c r="I35" s="33"/>
      <c r="J35" s="33"/>
      <c r="K35" s="33"/>
      <c r="N35" s="31"/>
      <c r="O35" s="34"/>
      <c r="P35" s="33"/>
      <c r="Q35" s="33"/>
      <c r="R35" s="33"/>
      <c r="S35" s="33"/>
      <c r="T35" s="33"/>
      <c r="U35" s="33"/>
      <c r="V35" s="33"/>
    </row>
    <row r="36" spans="2:22" x14ac:dyDescent="0.25">
      <c r="B36" s="27"/>
      <c r="C36" s="35"/>
      <c r="D36" s="36"/>
      <c r="E36" s="37"/>
      <c r="F36" s="37"/>
      <c r="G36" s="37"/>
      <c r="H36" s="37"/>
      <c r="I36" s="37"/>
      <c r="J36" s="37"/>
      <c r="K36" s="37"/>
      <c r="N36" s="38"/>
      <c r="O36" s="39"/>
      <c r="P36" s="33"/>
      <c r="Q36" s="33"/>
      <c r="R36" s="33"/>
      <c r="S36" s="33"/>
      <c r="T36" s="33"/>
      <c r="U36" s="33"/>
      <c r="V36" s="33"/>
    </row>
    <row r="37" spans="2:22" x14ac:dyDescent="0.25">
      <c r="B37" s="27"/>
      <c r="C37" s="40" t="s">
        <v>22</v>
      </c>
      <c r="D37" s="41"/>
      <c r="E37" s="42">
        <f t="shared" ref="E37:K37" si="4">$D$35*E33</f>
        <v>27</v>
      </c>
      <c r="F37" s="42">
        <f t="shared" si="4"/>
        <v>18</v>
      </c>
      <c r="G37" s="42">
        <f t="shared" si="4"/>
        <v>31</v>
      </c>
      <c r="H37" s="42">
        <f t="shared" si="4"/>
        <v>24</v>
      </c>
      <c r="I37" s="42">
        <f t="shared" si="4"/>
        <v>31</v>
      </c>
      <c r="J37" s="42">
        <f t="shared" si="4"/>
        <v>31</v>
      </c>
      <c r="K37" s="42">
        <f t="shared" si="4"/>
        <v>31</v>
      </c>
      <c r="N37" s="30"/>
      <c r="O37" s="27"/>
      <c r="P37" s="29"/>
      <c r="Q37" s="29"/>
      <c r="R37" s="29"/>
      <c r="S37" s="29"/>
      <c r="T37" s="29"/>
      <c r="U37" s="29"/>
      <c r="V37" s="29"/>
    </row>
    <row r="38" spans="2:22" x14ac:dyDescent="0.25">
      <c r="B38" s="27"/>
      <c r="C38" s="43" t="s">
        <v>23</v>
      </c>
      <c r="D38" s="44"/>
      <c r="E38" s="45">
        <v>25</v>
      </c>
      <c r="F38" s="45">
        <v>25</v>
      </c>
      <c r="G38" s="45">
        <v>25</v>
      </c>
      <c r="H38" s="45">
        <v>25</v>
      </c>
      <c r="I38" s="45">
        <v>25</v>
      </c>
      <c r="J38" s="45">
        <v>25</v>
      </c>
      <c r="K38" s="45">
        <v>25</v>
      </c>
      <c r="N38" s="30"/>
      <c r="O38" s="44"/>
      <c r="P38" s="29"/>
      <c r="Q38" s="29"/>
      <c r="R38" s="29"/>
      <c r="S38" s="29"/>
      <c r="T38" s="29"/>
      <c r="U38" s="29"/>
      <c r="V38" s="29"/>
    </row>
    <row r="39" spans="2:22" s="50" customFormat="1" ht="16.5" thickBot="1" x14ac:dyDescent="0.3">
      <c r="B39" s="69"/>
      <c r="C39" s="47" t="str">
        <f>C21</f>
        <v>Total Cost:</v>
      </c>
      <c r="D39" s="48"/>
      <c r="E39" s="49">
        <f>E38+E37</f>
        <v>52</v>
      </c>
      <c r="F39" s="49">
        <f t="shared" ref="F39:K39" si="5">F38+F37</f>
        <v>43</v>
      </c>
      <c r="G39" s="49">
        <f t="shared" si="5"/>
        <v>56</v>
      </c>
      <c r="H39" s="49">
        <f t="shared" si="5"/>
        <v>49</v>
      </c>
      <c r="I39" s="49">
        <f t="shared" si="5"/>
        <v>56</v>
      </c>
      <c r="J39" s="49">
        <f t="shared" si="5"/>
        <v>56</v>
      </c>
      <c r="K39" s="49">
        <f t="shared" si="5"/>
        <v>56</v>
      </c>
      <c r="N39" s="51"/>
      <c r="O39" s="52"/>
      <c r="P39" s="53"/>
      <c r="Q39" s="53"/>
      <c r="R39" s="53"/>
      <c r="S39" s="53"/>
      <c r="T39" s="53"/>
      <c r="U39" s="53"/>
      <c r="V39" s="53"/>
    </row>
    <row r="40" spans="2:22" ht="15.75" thickTop="1" x14ac:dyDescent="0.25">
      <c r="B40" s="27"/>
      <c r="C40" s="30"/>
      <c r="D40" s="27"/>
      <c r="E40" s="70"/>
      <c r="F40" s="70"/>
      <c r="G40" s="15"/>
      <c r="H40" s="15"/>
      <c r="I40" s="70"/>
      <c r="J40" s="70"/>
      <c r="K40" s="70"/>
      <c r="N40" s="30"/>
      <c r="O40" s="27"/>
      <c r="P40" s="70"/>
      <c r="Q40" s="70"/>
      <c r="R40" s="15"/>
      <c r="S40" s="15"/>
      <c r="T40" s="70"/>
      <c r="U40" s="70"/>
      <c r="V40" s="70"/>
    </row>
    <row r="41" spans="2:22" ht="15" customHeight="1" x14ac:dyDescent="0.25">
      <c r="C41" s="215" t="s">
        <v>25</v>
      </c>
      <c r="D41" s="216"/>
      <c r="E41" s="55">
        <f>(E39/100)*10</f>
        <v>5.2</v>
      </c>
      <c r="F41" s="55">
        <f t="shared" ref="F41:K41" si="6">(F39/100)*10</f>
        <v>4.3</v>
      </c>
      <c r="G41" s="55">
        <f t="shared" si="6"/>
        <v>5.6000000000000005</v>
      </c>
      <c r="H41" s="55">
        <f t="shared" si="6"/>
        <v>4.9000000000000004</v>
      </c>
      <c r="I41" s="55">
        <f t="shared" si="6"/>
        <v>5.6000000000000005</v>
      </c>
      <c r="J41" s="55">
        <f t="shared" si="6"/>
        <v>5.6000000000000005</v>
      </c>
      <c r="K41" s="55">
        <f t="shared" si="6"/>
        <v>5.6000000000000005</v>
      </c>
      <c r="N41" s="217"/>
      <c r="O41" s="217"/>
      <c r="P41" s="56"/>
      <c r="Q41" s="56"/>
      <c r="R41" s="56"/>
      <c r="S41" s="56"/>
      <c r="T41" s="56"/>
      <c r="U41" s="56"/>
      <c r="V41" s="56"/>
    </row>
    <row r="42" spans="2:22" ht="15" customHeight="1" x14ac:dyDescent="0.25">
      <c r="C42" s="215" t="s">
        <v>26</v>
      </c>
      <c r="D42" s="216"/>
      <c r="E42" s="55">
        <f t="shared" ref="E42:K42" si="7">(E39/100)*90</f>
        <v>46.800000000000004</v>
      </c>
      <c r="F42" s="55">
        <f t="shared" si="7"/>
        <v>38.700000000000003</v>
      </c>
      <c r="G42" s="55">
        <f t="shared" si="7"/>
        <v>50.400000000000006</v>
      </c>
      <c r="H42" s="55">
        <f t="shared" si="7"/>
        <v>44.1</v>
      </c>
      <c r="I42" s="55">
        <f t="shared" si="7"/>
        <v>50.400000000000006</v>
      </c>
      <c r="J42" s="55">
        <f t="shared" si="7"/>
        <v>50.400000000000006</v>
      </c>
      <c r="K42" s="55">
        <f t="shared" si="7"/>
        <v>50.400000000000006</v>
      </c>
      <c r="N42" s="217"/>
      <c r="O42" s="217"/>
      <c r="P42" s="56"/>
      <c r="Q42" s="56"/>
      <c r="R42" s="56"/>
      <c r="S42" s="56"/>
      <c r="T42" s="56"/>
      <c r="U42" s="56"/>
      <c r="V42" s="56"/>
    </row>
    <row r="43" spans="2:22" x14ac:dyDescent="0.25">
      <c r="B43" s="27"/>
      <c r="C43" s="30"/>
      <c r="D43" s="27"/>
      <c r="E43" s="70"/>
      <c r="F43" s="70"/>
      <c r="G43" s="70"/>
      <c r="H43" s="70"/>
      <c r="I43" s="70"/>
      <c r="J43" s="70"/>
      <c r="K43" s="70"/>
    </row>
    <row r="44" spans="2:22" x14ac:dyDescent="0.25">
      <c r="B44" s="27"/>
      <c r="C44" s="30"/>
      <c r="D44" s="27"/>
      <c r="E44" s="70"/>
      <c r="F44" s="70"/>
      <c r="G44" s="70"/>
      <c r="H44" s="70"/>
      <c r="I44" s="70"/>
      <c r="J44" s="70"/>
      <c r="K44" s="70"/>
    </row>
    <row r="45" spans="2:22" x14ac:dyDescent="0.25">
      <c r="B45" s="27"/>
      <c r="C45" s="30"/>
      <c r="D45" s="27"/>
      <c r="E45" s="70"/>
      <c r="F45" s="70"/>
      <c r="G45" s="70"/>
      <c r="H45" s="70"/>
      <c r="I45" s="70"/>
      <c r="J45" s="70"/>
      <c r="K45" s="70"/>
    </row>
    <row r="46" spans="2:22" x14ac:dyDescent="0.25">
      <c r="B46" s="27"/>
      <c r="C46" s="30"/>
      <c r="D46" s="27"/>
      <c r="E46" s="70"/>
      <c r="F46" s="70"/>
      <c r="G46" s="70"/>
      <c r="H46" s="70"/>
      <c r="I46" s="70"/>
      <c r="J46" s="70"/>
      <c r="K46" s="70"/>
    </row>
    <row r="47" spans="2:22" x14ac:dyDescent="0.25">
      <c r="B47" s="27"/>
      <c r="C47" s="30"/>
      <c r="D47" s="27"/>
      <c r="E47" s="70"/>
      <c r="F47" s="70"/>
      <c r="G47" s="70"/>
      <c r="H47" s="70"/>
      <c r="I47" s="70"/>
      <c r="J47" s="70"/>
      <c r="K47" s="70"/>
    </row>
    <row r="48" spans="2:22" ht="18" x14ac:dyDescent="0.25">
      <c r="C48" s="71" t="s">
        <v>28</v>
      </c>
      <c r="D48" s="72"/>
      <c r="E48" s="73"/>
      <c r="F48" s="73"/>
      <c r="G48" s="73"/>
      <c r="H48" s="73"/>
      <c r="I48" s="73"/>
      <c r="J48" s="73"/>
      <c r="K48" s="74"/>
      <c r="N48" s="14"/>
      <c r="O48" s="30"/>
      <c r="P48" s="58"/>
      <c r="Q48" s="58"/>
      <c r="R48" s="58"/>
      <c r="S48" s="58"/>
      <c r="T48" s="58"/>
      <c r="U48" s="58"/>
      <c r="V48" s="58"/>
    </row>
    <row r="49" spans="2:22" x14ac:dyDescent="0.25">
      <c r="B49" s="15"/>
      <c r="C49" s="75"/>
      <c r="D49" s="76"/>
      <c r="E49" s="77"/>
      <c r="F49" s="78"/>
      <c r="G49" s="78"/>
      <c r="H49" s="78"/>
      <c r="I49" s="78"/>
      <c r="J49" s="78"/>
      <c r="K49" s="79"/>
      <c r="N49" s="66"/>
      <c r="O49" s="21"/>
      <c r="P49" s="20"/>
      <c r="Q49" s="67"/>
      <c r="R49" s="67"/>
      <c r="S49" s="67"/>
      <c r="T49" s="67"/>
      <c r="U49" s="67"/>
      <c r="V49" s="67"/>
    </row>
    <row r="50" spans="2:22" x14ac:dyDescent="0.25">
      <c r="B50" s="30"/>
      <c r="C50" s="80"/>
      <c r="D50" s="81"/>
      <c r="E50" s="82" t="s">
        <v>3</v>
      </c>
      <c r="F50" s="82" t="s">
        <v>5</v>
      </c>
      <c r="G50" s="82" t="s">
        <v>7</v>
      </c>
      <c r="H50" s="82" t="s">
        <v>11</v>
      </c>
      <c r="I50" s="82" t="s">
        <v>19</v>
      </c>
      <c r="J50" s="82" t="s">
        <v>13</v>
      </c>
      <c r="K50" s="82" t="s">
        <v>15</v>
      </c>
      <c r="N50" s="25"/>
      <c r="O50" s="26"/>
      <c r="P50" s="26"/>
      <c r="Q50" s="26"/>
      <c r="R50" s="26"/>
      <c r="S50" s="26"/>
      <c r="T50" s="26"/>
      <c r="U50" s="26"/>
      <c r="V50" s="26"/>
    </row>
    <row r="51" spans="2:22" x14ac:dyDescent="0.25">
      <c r="B51" s="27"/>
      <c r="C51" s="218" t="str">
        <f>C15</f>
        <v>Hourly Rate</v>
      </c>
      <c r="D51" s="219"/>
      <c r="E51" s="83">
        <v>63.154093495710683</v>
      </c>
      <c r="F51" s="83">
        <v>54.606093495710681</v>
      </c>
      <c r="G51" s="83">
        <v>63.74925275471162</v>
      </c>
      <c r="H51" s="83">
        <v>50.33209349571068</v>
      </c>
      <c r="I51" s="83">
        <v>54.606093495710681</v>
      </c>
      <c r="J51" s="83">
        <v>64.592341733783158</v>
      </c>
      <c r="K51" s="83">
        <v>64.592341733783158</v>
      </c>
      <c r="N51" s="214"/>
      <c r="O51" s="214"/>
      <c r="P51" s="70"/>
      <c r="Q51" s="70"/>
      <c r="R51" s="70"/>
      <c r="S51" s="70"/>
      <c r="T51" s="70"/>
      <c r="U51" s="70"/>
      <c r="V51" s="70"/>
    </row>
    <row r="52" spans="2:22" x14ac:dyDescent="0.25">
      <c r="B52" s="15"/>
      <c r="C52" s="15"/>
      <c r="D52" s="15"/>
      <c r="E52" s="84"/>
      <c r="F52" s="84"/>
      <c r="G52" s="84"/>
      <c r="H52" s="84"/>
      <c r="I52" s="84"/>
      <c r="J52" s="84"/>
      <c r="K52" s="84"/>
      <c r="N52" s="15"/>
      <c r="O52" s="15"/>
      <c r="P52" s="84"/>
      <c r="Q52" s="84"/>
      <c r="R52" s="84"/>
      <c r="S52" s="84"/>
      <c r="T52" s="84"/>
      <c r="U52" s="84"/>
      <c r="V52" s="84"/>
    </row>
    <row r="53" spans="2:22" ht="15.75" x14ac:dyDescent="0.25">
      <c r="B53" s="15"/>
      <c r="C53" s="31" t="s">
        <v>21</v>
      </c>
      <c r="D53" s="32">
        <v>1</v>
      </c>
      <c r="E53" s="33"/>
      <c r="F53" s="33"/>
      <c r="G53" s="33"/>
      <c r="H53" s="33"/>
      <c r="I53" s="33"/>
      <c r="J53" s="33"/>
      <c r="K53" s="33"/>
      <c r="N53" s="31"/>
      <c r="O53" s="34"/>
      <c r="P53" s="33"/>
      <c r="Q53" s="33"/>
      <c r="R53" s="33"/>
      <c r="S53" s="33"/>
      <c r="T53" s="33"/>
      <c r="U53" s="33"/>
      <c r="V53" s="33"/>
    </row>
    <row r="54" spans="2:22" x14ac:dyDescent="0.25">
      <c r="B54" s="15"/>
      <c r="C54" s="35"/>
      <c r="D54" s="36"/>
      <c r="E54" s="37"/>
      <c r="F54" s="37"/>
      <c r="G54" s="37"/>
      <c r="H54" s="37"/>
      <c r="I54" s="37"/>
      <c r="J54" s="37"/>
      <c r="K54" s="37"/>
      <c r="N54" s="38"/>
      <c r="O54" s="39"/>
      <c r="P54" s="33"/>
      <c r="Q54" s="33"/>
      <c r="R54" s="33"/>
      <c r="S54" s="33"/>
      <c r="T54" s="33"/>
      <c r="U54" s="33"/>
      <c r="V54" s="33"/>
    </row>
    <row r="55" spans="2:22" x14ac:dyDescent="0.25">
      <c r="B55" s="15"/>
      <c r="C55" s="40" t="s">
        <v>22</v>
      </c>
      <c r="D55" s="41"/>
      <c r="E55" s="42">
        <f t="shared" ref="E55:K55" si="8">$D$53*E51</f>
        <v>63.154093495710683</v>
      </c>
      <c r="F55" s="42">
        <f t="shared" si="8"/>
        <v>54.606093495710681</v>
      </c>
      <c r="G55" s="42">
        <f t="shared" si="8"/>
        <v>63.74925275471162</v>
      </c>
      <c r="H55" s="42">
        <f t="shared" si="8"/>
        <v>50.33209349571068</v>
      </c>
      <c r="I55" s="42">
        <f t="shared" si="8"/>
        <v>54.606093495710681</v>
      </c>
      <c r="J55" s="42">
        <f t="shared" si="8"/>
        <v>64.592341733783158</v>
      </c>
      <c r="K55" s="42">
        <f t="shared" si="8"/>
        <v>64.592341733783158</v>
      </c>
      <c r="N55" s="30"/>
      <c r="O55" s="27"/>
      <c r="P55" s="29"/>
      <c r="Q55" s="29"/>
      <c r="R55" s="29"/>
      <c r="S55" s="29"/>
      <c r="T55" s="29"/>
      <c r="U55" s="29"/>
      <c r="V55" s="29"/>
    </row>
    <row r="56" spans="2:22" x14ac:dyDescent="0.25">
      <c r="B56" s="15"/>
      <c r="C56" s="43" t="s">
        <v>23</v>
      </c>
      <c r="D56" s="44"/>
      <c r="E56" s="83">
        <v>84.228820121783002</v>
      </c>
      <c r="F56" s="83">
        <v>84.228820121783002</v>
      </c>
      <c r="G56" s="83">
        <v>84.228820121783002</v>
      </c>
      <c r="H56" s="83">
        <v>84.228820121783002</v>
      </c>
      <c r="I56" s="83">
        <v>84.228820121783002</v>
      </c>
      <c r="J56" s="83">
        <v>84.228820121783002</v>
      </c>
      <c r="K56" s="83">
        <v>84.228820121783002</v>
      </c>
      <c r="N56" s="30"/>
      <c r="O56" s="44"/>
      <c r="P56" s="70"/>
      <c r="Q56" s="70"/>
      <c r="R56" s="70"/>
      <c r="S56" s="70"/>
      <c r="T56" s="70"/>
      <c r="U56" s="70"/>
      <c r="V56" s="70"/>
    </row>
    <row r="57" spans="2:22" s="50" customFormat="1" ht="16.5" thickBot="1" x14ac:dyDescent="0.3">
      <c r="B57" s="46"/>
      <c r="C57" s="47" t="str">
        <f>C39</f>
        <v>Total Cost:</v>
      </c>
      <c r="D57" s="48"/>
      <c r="E57" s="49">
        <f>E56+E55</f>
        <v>147.38291361749367</v>
      </c>
      <c r="F57" s="49">
        <f t="shared" ref="F57:K57" si="9">F56+F55</f>
        <v>138.83491361749367</v>
      </c>
      <c r="G57" s="49">
        <f t="shared" si="9"/>
        <v>147.97807287649462</v>
      </c>
      <c r="H57" s="49">
        <f t="shared" si="9"/>
        <v>134.56091361749367</v>
      </c>
      <c r="I57" s="49">
        <f t="shared" si="9"/>
        <v>138.83491361749367</v>
      </c>
      <c r="J57" s="49">
        <f t="shared" si="9"/>
        <v>148.82116185556617</v>
      </c>
      <c r="K57" s="49">
        <f t="shared" si="9"/>
        <v>148.82116185556617</v>
      </c>
      <c r="N57" s="51"/>
      <c r="O57" s="52"/>
      <c r="P57" s="53"/>
      <c r="Q57" s="53"/>
      <c r="R57" s="53"/>
      <c r="S57" s="53"/>
      <c r="T57" s="53"/>
      <c r="U57" s="53"/>
      <c r="V57" s="53"/>
    </row>
    <row r="58" spans="2:22" ht="15.75" thickTop="1" x14ac:dyDescent="0.25">
      <c r="B58" s="15"/>
      <c r="C58" s="15"/>
      <c r="D58" s="15"/>
      <c r="E58" s="15"/>
      <c r="F58" s="15"/>
      <c r="G58" s="15"/>
      <c r="H58" s="15"/>
      <c r="I58" s="15"/>
      <c r="J58" s="15"/>
      <c r="K58" s="15"/>
      <c r="N58" s="15"/>
      <c r="O58" s="15"/>
      <c r="P58" s="15"/>
      <c r="Q58" s="15"/>
      <c r="R58" s="15"/>
      <c r="S58" s="15"/>
      <c r="T58" s="15"/>
      <c r="U58" s="15"/>
      <c r="V58" s="15"/>
    </row>
    <row r="59" spans="2:22" ht="15" customHeight="1" x14ac:dyDescent="0.25">
      <c r="B59" s="15"/>
      <c r="C59" s="220" t="s">
        <v>25</v>
      </c>
      <c r="D59" s="221"/>
      <c r="E59" s="55">
        <f>(E57/100)*10</f>
        <v>14.738291361749367</v>
      </c>
      <c r="F59" s="55">
        <f t="shared" ref="F59:K59" si="10">(F57/100)*10</f>
        <v>13.883491361749368</v>
      </c>
      <c r="G59" s="55">
        <f t="shared" si="10"/>
        <v>14.797807287649462</v>
      </c>
      <c r="H59" s="55">
        <f t="shared" si="10"/>
        <v>13.456091361749367</v>
      </c>
      <c r="I59" s="55">
        <f t="shared" si="10"/>
        <v>13.883491361749368</v>
      </c>
      <c r="J59" s="55">
        <f t="shared" si="10"/>
        <v>14.882116185556617</v>
      </c>
      <c r="K59" s="55">
        <f t="shared" si="10"/>
        <v>14.882116185556617</v>
      </c>
      <c r="N59" s="217"/>
      <c r="O59" s="217"/>
      <c r="P59" s="56"/>
      <c r="Q59" s="56"/>
      <c r="R59" s="56"/>
      <c r="S59" s="56"/>
      <c r="T59" s="56"/>
      <c r="U59" s="56"/>
      <c r="V59" s="56"/>
    </row>
    <row r="60" spans="2:22" ht="15" customHeight="1" x14ac:dyDescent="0.25">
      <c r="B60" s="15"/>
      <c r="C60" s="220" t="s">
        <v>26</v>
      </c>
      <c r="D60" s="221"/>
      <c r="E60" s="55">
        <f t="shared" ref="E60:K60" si="11">(E57/100)*90</f>
        <v>132.64462225574431</v>
      </c>
      <c r="F60" s="55">
        <f t="shared" si="11"/>
        <v>124.9514222557443</v>
      </c>
      <c r="G60" s="55">
        <f t="shared" si="11"/>
        <v>133.18026558884517</v>
      </c>
      <c r="H60" s="55">
        <f t="shared" si="11"/>
        <v>121.10482225574431</v>
      </c>
      <c r="I60" s="55">
        <f t="shared" si="11"/>
        <v>124.9514222557443</v>
      </c>
      <c r="J60" s="55">
        <f t="shared" si="11"/>
        <v>133.93904567000956</v>
      </c>
      <c r="K60" s="55">
        <f t="shared" si="11"/>
        <v>133.93904567000956</v>
      </c>
      <c r="N60" s="217"/>
      <c r="O60" s="217"/>
      <c r="P60" s="56"/>
      <c r="Q60" s="56"/>
      <c r="R60" s="56"/>
      <c r="S60" s="56"/>
      <c r="T60" s="56"/>
      <c r="U60" s="56"/>
      <c r="V60" s="56"/>
    </row>
    <row r="61" spans="2:22" x14ac:dyDescent="0.25">
      <c r="B61" s="15"/>
      <c r="C61" s="15"/>
      <c r="D61" s="15"/>
      <c r="E61" s="15"/>
      <c r="F61" s="15"/>
      <c r="G61" s="15"/>
      <c r="H61" s="15"/>
      <c r="I61" s="15"/>
      <c r="J61" s="15"/>
      <c r="K61" s="15"/>
    </row>
    <row r="62" spans="2:22" x14ac:dyDescent="0.25">
      <c r="B62" s="15"/>
      <c r="C62" s="15"/>
      <c r="D62" s="15"/>
      <c r="E62" s="15"/>
      <c r="F62" s="15"/>
      <c r="G62" s="15"/>
      <c r="H62" s="15"/>
      <c r="I62" s="15"/>
      <c r="J62" s="15"/>
      <c r="K62" s="15"/>
    </row>
    <row r="63" spans="2:22" x14ac:dyDescent="0.25">
      <c r="B63" s="15"/>
      <c r="C63" s="15"/>
      <c r="D63" s="15"/>
      <c r="E63" s="15"/>
      <c r="F63" s="15"/>
      <c r="G63" s="15"/>
      <c r="H63" s="15"/>
      <c r="I63" s="15"/>
      <c r="J63" s="15"/>
      <c r="K63" s="15"/>
    </row>
    <row r="64" spans="2:22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</row>
    <row r="65" spans="2:22" x14ac:dyDescent="0.25">
      <c r="B65" s="15"/>
      <c r="C65" s="15"/>
      <c r="D65" s="15"/>
      <c r="E65" s="15"/>
      <c r="F65" s="15"/>
      <c r="G65" s="15"/>
      <c r="H65" s="15"/>
      <c r="I65" s="15"/>
      <c r="J65" s="15"/>
      <c r="K65" s="15"/>
    </row>
    <row r="66" spans="2:22" ht="18" x14ac:dyDescent="0.25">
      <c r="C66" s="85" t="s">
        <v>29</v>
      </c>
      <c r="D66" s="86"/>
      <c r="E66" s="87"/>
      <c r="F66" s="73"/>
      <c r="G66" s="73"/>
      <c r="H66" s="73"/>
      <c r="I66" s="73"/>
      <c r="J66" s="73"/>
      <c r="K66" s="74"/>
      <c r="N66" s="14"/>
      <c r="O66" s="88"/>
      <c r="P66" s="21"/>
      <c r="Q66" s="58"/>
      <c r="R66" s="58"/>
      <c r="S66" s="58"/>
      <c r="T66" s="58"/>
      <c r="U66" s="58"/>
      <c r="V66" s="58"/>
    </row>
    <row r="67" spans="2:22" x14ac:dyDescent="0.25">
      <c r="C67" s="75"/>
      <c r="D67" s="76"/>
      <c r="E67" s="77"/>
      <c r="F67" s="78"/>
      <c r="G67" s="78"/>
      <c r="H67" s="78"/>
      <c r="I67" s="78"/>
      <c r="J67" s="78"/>
      <c r="K67" s="79"/>
      <c r="N67" s="66"/>
      <c r="O67" s="21"/>
      <c r="P67" s="20"/>
      <c r="Q67" s="67"/>
      <c r="R67" s="67"/>
      <c r="S67" s="67"/>
      <c r="T67" s="67"/>
      <c r="U67" s="67"/>
      <c r="V67" s="67"/>
    </row>
    <row r="68" spans="2:22" x14ac:dyDescent="0.25">
      <c r="C68" s="89"/>
      <c r="D68" s="90"/>
      <c r="E68" s="82" t="s">
        <v>3</v>
      </c>
      <c r="F68" s="82" t="s">
        <v>5</v>
      </c>
      <c r="G68" s="82" t="s">
        <v>7</v>
      </c>
      <c r="H68" s="82" t="s">
        <v>11</v>
      </c>
      <c r="I68" s="82" t="s">
        <v>19</v>
      </c>
      <c r="J68" s="82" t="s">
        <v>13</v>
      </c>
      <c r="K68" s="82" t="s">
        <v>15</v>
      </c>
      <c r="N68" s="27"/>
      <c r="O68" s="27"/>
      <c r="P68" s="26"/>
      <c r="Q68" s="26"/>
      <c r="R68" s="26"/>
      <c r="S68" s="26"/>
      <c r="T68" s="26"/>
      <c r="U68" s="26"/>
      <c r="V68" s="26"/>
    </row>
    <row r="69" spans="2:22" x14ac:dyDescent="0.25">
      <c r="C69" s="218" t="s">
        <v>20</v>
      </c>
      <c r="D69" s="219"/>
      <c r="E69" s="91">
        <v>128.33259349571068</v>
      </c>
      <c r="F69" s="91">
        <v>128.33259349571068</v>
      </c>
      <c r="G69" s="91">
        <v>200.51725275471162</v>
      </c>
      <c r="H69" s="91">
        <v>197.7850934957107</v>
      </c>
      <c r="I69" s="91">
        <v>199.9220934957107</v>
      </c>
      <c r="J69" s="91">
        <v>201.36034173378317</v>
      </c>
      <c r="K69" s="91">
        <v>201.36034173378317</v>
      </c>
      <c r="N69" s="214"/>
      <c r="O69" s="214"/>
      <c r="P69" s="70"/>
      <c r="Q69" s="70"/>
      <c r="R69" s="70"/>
      <c r="S69" s="70"/>
      <c r="T69" s="70"/>
      <c r="U69" s="70"/>
      <c r="V69" s="70"/>
    </row>
    <row r="70" spans="2:22" x14ac:dyDescent="0.25">
      <c r="B70" s="27"/>
      <c r="C70" s="15"/>
      <c r="D70" s="15"/>
      <c r="E70" s="84"/>
      <c r="F70" s="70"/>
      <c r="G70" s="70"/>
      <c r="H70" s="70"/>
      <c r="I70" s="70"/>
      <c r="J70" s="70"/>
      <c r="K70" s="70"/>
      <c r="N70" s="15"/>
      <c r="O70" s="15"/>
      <c r="P70" s="84"/>
      <c r="Q70" s="70"/>
      <c r="R70" s="70"/>
      <c r="S70" s="70"/>
      <c r="T70" s="70"/>
      <c r="U70" s="70"/>
      <c r="V70" s="70"/>
    </row>
    <row r="71" spans="2:22" ht="15.75" x14ac:dyDescent="0.25">
      <c r="B71" s="27"/>
      <c r="C71" s="31" t="s">
        <v>21</v>
      </c>
      <c r="D71" s="32">
        <v>1</v>
      </c>
      <c r="E71" s="33"/>
      <c r="F71" s="33"/>
      <c r="G71" s="33"/>
      <c r="H71" s="33"/>
      <c r="I71" s="33"/>
      <c r="J71" s="33"/>
      <c r="K71" s="33"/>
      <c r="N71" s="31"/>
      <c r="O71" s="34"/>
      <c r="P71" s="33"/>
      <c r="Q71" s="33"/>
      <c r="R71" s="33"/>
      <c r="S71" s="33"/>
      <c r="T71" s="33"/>
      <c r="U71" s="33"/>
      <c r="V71" s="33"/>
    </row>
    <row r="72" spans="2:22" x14ac:dyDescent="0.25">
      <c r="B72" s="27"/>
      <c r="C72" s="35"/>
      <c r="D72" s="36"/>
      <c r="E72" s="37"/>
      <c r="F72" s="37"/>
      <c r="G72" s="37"/>
      <c r="H72" s="37"/>
      <c r="I72" s="37"/>
      <c r="J72" s="37"/>
      <c r="K72" s="37"/>
      <c r="N72" s="38"/>
      <c r="O72" s="39"/>
      <c r="P72" s="33"/>
      <c r="Q72" s="33"/>
      <c r="R72" s="33"/>
      <c r="S72" s="33"/>
      <c r="T72" s="33"/>
      <c r="U72" s="33"/>
      <c r="V72" s="33"/>
    </row>
    <row r="73" spans="2:22" x14ac:dyDescent="0.25">
      <c r="B73" s="27"/>
      <c r="C73" s="40" t="s">
        <v>22</v>
      </c>
      <c r="D73" s="41"/>
      <c r="E73" s="42">
        <f>$D$71*E69</f>
        <v>128.33259349571068</v>
      </c>
      <c r="F73" s="42">
        <f t="shared" ref="F73:K73" si="12">$D$71*F69</f>
        <v>128.33259349571068</v>
      </c>
      <c r="G73" s="42">
        <f t="shared" si="12"/>
        <v>200.51725275471162</v>
      </c>
      <c r="H73" s="42">
        <f t="shared" si="12"/>
        <v>197.7850934957107</v>
      </c>
      <c r="I73" s="42">
        <f t="shared" si="12"/>
        <v>199.9220934957107</v>
      </c>
      <c r="J73" s="42">
        <f t="shared" si="12"/>
        <v>201.36034173378317</v>
      </c>
      <c r="K73" s="42">
        <f t="shared" si="12"/>
        <v>201.36034173378317</v>
      </c>
      <c r="N73" s="30"/>
      <c r="O73" s="27"/>
      <c r="P73" s="29"/>
      <c r="Q73" s="29"/>
      <c r="R73" s="29"/>
      <c r="S73" s="29"/>
      <c r="T73" s="29"/>
      <c r="U73" s="29"/>
      <c r="V73" s="29"/>
    </row>
    <row r="74" spans="2:22" x14ac:dyDescent="0.25">
      <c r="B74" s="27"/>
      <c r="C74" s="43" t="s">
        <v>23</v>
      </c>
      <c r="D74" s="44"/>
      <c r="E74" s="83">
        <v>110.94132012178299</v>
      </c>
      <c r="F74" s="83">
        <v>110.94132012178299</v>
      </c>
      <c r="G74" s="83">
        <v>110.94132012178299</v>
      </c>
      <c r="H74" s="83">
        <v>110.94132012178299</v>
      </c>
      <c r="I74" s="83">
        <v>110.94132012178299</v>
      </c>
      <c r="J74" s="83">
        <v>110.94132012178299</v>
      </c>
      <c r="K74" s="83">
        <v>110.94132012178299</v>
      </c>
      <c r="N74" s="30"/>
      <c r="O74" s="44"/>
      <c r="P74" s="70"/>
      <c r="Q74" s="70"/>
      <c r="R74" s="70"/>
      <c r="S74" s="70"/>
      <c r="T74" s="70"/>
      <c r="U74" s="70"/>
      <c r="V74" s="70"/>
    </row>
    <row r="75" spans="2:22" ht="16.5" thickBot="1" x14ac:dyDescent="0.3">
      <c r="B75" s="27"/>
      <c r="C75" s="47" t="str">
        <f>C57</f>
        <v>Total Cost:</v>
      </c>
      <c r="D75" s="48"/>
      <c r="E75" s="49">
        <f>E74+E73</f>
        <v>239.27391361749369</v>
      </c>
      <c r="F75" s="49">
        <f t="shared" ref="F75:K75" si="13">F74+F73</f>
        <v>239.27391361749369</v>
      </c>
      <c r="G75" s="49">
        <f t="shared" si="13"/>
        <v>311.4585728764946</v>
      </c>
      <c r="H75" s="49">
        <f t="shared" si="13"/>
        <v>308.72641361749368</v>
      </c>
      <c r="I75" s="49">
        <f t="shared" si="13"/>
        <v>310.86341361749368</v>
      </c>
      <c r="J75" s="49">
        <f t="shared" si="13"/>
        <v>312.30166185556618</v>
      </c>
      <c r="K75" s="49">
        <f t="shared" si="13"/>
        <v>312.30166185556618</v>
      </c>
      <c r="N75" s="51"/>
      <c r="O75" s="52"/>
      <c r="P75" s="53"/>
      <c r="Q75" s="53"/>
      <c r="R75" s="53"/>
      <c r="S75" s="53"/>
      <c r="T75" s="53"/>
      <c r="U75" s="53"/>
      <c r="V75" s="53"/>
    </row>
    <row r="76" spans="2:22" ht="15.75" thickTop="1" x14ac:dyDescent="0.25">
      <c r="B76" s="27"/>
      <c r="C76" s="30"/>
      <c r="D76" s="27"/>
      <c r="E76" s="54"/>
      <c r="F76" s="54"/>
      <c r="G76" s="54"/>
      <c r="H76" s="54"/>
      <c r="I76" s="54"/>
      <c r="J76" s="54"/>
      <c r="K76" s="54"/>
      <c r="N76" s="30"/>
      <c r="O76" s="27"/>
      <c r="P76" s="54"/>
      <c r="Q76" s="54"/>
      <c r="R76" s="54"/>
      <c r="S76" s="54"/>
      <c r="T76" s="54"/>
      <c r="U76" s="54"/>
      <c r="V76" s="54"/>
    </row>
    <row r="77" spans="2:22" ht="15" customHeight="1" x14ac:dyDescent="0.25">
      <c r="B77" s="27"/>
      <c r="C77" s="220" t="s">
        <v>25</v>
      </c>
      <c r="D77" s="221"/>
      <c r="E77" s="55">
        <f>(E75/100)*10</f>
        <v>23.927391361749368</v>
      </c>
      <c r="F77" s="55">
        <f t="shared" ref="F77:K77" si="14">(F75/100)*10</f>
        <v>23.927391361749368</v>
      </c>
      <c r="G77" s="55">
        <f t="shared" si="14"/>
        <v>31.145857287649463</v>
      </c>
      <c r="H77" s="55">
        <f t="shared" si="14"/>
        <v>30.87264136174937</v>
      </c>
      <c r="I77" s="55">
        <f t="shared" si="14"/>
        <v>31.086341361749366</v>
      </c>
      <c r="J77" s="55">
        <f t="shared" si="14"/>
        <v>31.230166185556616</v>
      </c>
      <c r="K77" s="55">
        <f t="shared" si="14"/>
        <v>31.230166185556616</v>
      </c>
      <c r="N77" s="217"/>
      <c r="O77" s="217"/>
      <c r="P77" s="56"/>
      <c r="Q77" s="56"/>
      <c r="R77" s="56"/>
      <c r="S77" s="56"/>
      <c r="T77" s="56"/>
      <c r="U77" s="56"/>
      <c r="V77" s="56"/>
    </row>
    <row r="78" spans="2:22" ht="15" customHeight="1" x14ac:dyDescent="0.25">
      <c r="B78" s="27"/>
      <c r="C78" s="220" t="s">
        <v>26</v>
      </c>
      <c r="D78" s="221"/>
      <c r="E78" s="55">
        <f>(E75/100)*90</f>
        <v>215.3465222557443</v>
      </c>
      <c r="F78" s="55">
        <f t="shared" ref="F78:K78" si="15">(F75/100)*90</f>
        <v>215.3465222557443</v>
      </c>
      <c r="G78" s="55">
        <f t="shared" si="15"/>
        <v>280.31271558884515</v>
      </c>
      <c r="H78" s="55">
        <f t="shared" si="15"/>
        <v>277.85377225574433</v>
      </c>
      <c r="I78" s="55">
        <f t="shared" si="15"/>
        <v>279.77707225574432</v>
      </c>
      <c r="J78" s="55">
        <f t="shared" si="15"/>
        <v>281.07149567000954</v>
      </c>
      <c r="K78" s="55">
        <f t="shared" si="15"/>
        <v>281.07149567000954</v>
      </c>
      <c r="N78" s="217"/>
      <c r="O78" s="217"/>
      <c r="P78" s="56"/>
      <c r="Q78" s="56"/>
      <c r="R78" s="56"/>
      <c r="S78" s="56"/>
      <c r="T78" s="56"/>
      <c r="U78" s="56"/>
      <c r="V78" s="56"/>
    </row>
    <row r="79" spans="2:22" x14ac:dyDescent="0.25">
      <c r="B79" s="27"/>
    </row>
    <row r="80" spans="2:22" x14ac:dyDescent="0.25">
      <c r="B80" s="27"/>
    </row>
    <row r="81" spans="2:2" x14ac:dyDescent="0.25">
      <c r="B81" s="27"/>
    </row>
    <row r="82" spans="2:2" x14ac:dyDescent="0.25">
      <c r="B82" s="27"/>
    </row>
    <row r="83" spans="2:2" x14ac:dyDescent="0.25">
      <c r="B83" s="27"/>
    </row>
    <row r="84" spans="2:2" x14ac:dyDescent="0.25">
      <c r="B84" s="27"/>
    </row>
  </sheetData>
  <sheetProtection sheet="1" objects="1" scenarios="1"/>
  <protectedRanges>
    <protectedRange sqref="D17 D35 D53 D71 O17 O35 O53 O71" name="Range1"/>
  </protectedRanges>
  <mergeCells count="24">
    <mergeCell ref="C69:D69"/>
    <mergeCell ref="N69:O69"/>
    <mergeCell ref="C77:D77"/>
    <mergeCell ref="N77:O77"/>
    <mergeCell ref="C78:D78"/>
    <mergeCell ref="N78:O78"/>
    <mergeCell ref="C51:D51"/>
    <mergeCell ref="N51:O51"/>
    <mergeCell ref="C59:D59"/>
    <mergeCell ref="N59:O59"/>
    <mergeCell ref="C60:D60"/>
    <mergeCell ref="N60:O60"/>
    <mergeCell ref="C33:D33"/>
    <mergeCell ref="N33:O33"/>
    <mergeCell ref="C41:D41"/>
    <mergeCell ref="N41:O41"/>
    <mergeCell ref="C42:D42"/>
    <mergeCell ref="N42:O42"/>
    <mergeCell ref="C15:D15"/>
    <mergeCell ref="N15:O15"/>
    <mergeCell ref="C23:D23"/>
    <mergeCell ref="N23:O23"/>
    <mergeCell ref="C24:D24"/>
    <mergeCell ref="N24:O24"/>
  </mergeCells>
  <hyperlinks>
    <hyperlink ref="K9" r:id="rId1" display="for a detailed description check out our website resources page" xr:uid="{05593457-4EAE-473B-9E8D-37A250B83B0A}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AB974-7C77-4C08-9C16-50B098A6CFB2}">
  <dimension ref="A1:AO124"/>
  <sheetViews>
    <sheetView zoomScaleNormal="100" workbookViewId="0">
      <selection activeCell="H11" sqref="H11"/>
    </sheetView>
  </sheetViews>
  <sheetFormatPr defaultRowHeight="15" x14ac:dyDescent="0.25"/>
  <cols>
    <col min="1" max="1" width="2.85546875" style="2" customWidth="1"/>
    <col min="2" max="2" width="28.5703125" style="2" customWidth="1"/>
    <col min="3" max="3" width="19.5703125" style="2" customWidth="1"/>
    <col min="4" max="4" width="19.85546875" style="200" customWidth="1"/>
    <col min="5" max="9" width="15.140625" style="2" customWidth="1"/>
    <col min="10" max="10" width="14" style="2" customWidth="1"/>
    <col min="11" max="11" width="11.7109375" style="2" customWidth="1"/>
    <col min="12" max="12" width="2.85546875" style="2" customWidth="1"/>
    <col min="13" max="13" width="10.140625" style="2" customWidth="1"/>
    <col min="14" max="18" width="9.42578125" style="2" bestFit="1" customWidth="1"/>
    <col min="19" max="20" width="9.140625" style="2"/>
    <col min="21" max="24" width="10.5703125" style="2" bestFit="1" customWidth="1"/>
    <col min="25" max="25" width="9.42578125" style="2" bestFit="1" customWidth="1"/>
    <col min="26" max="27" width="9.140625" style="2"/>
    <col min="28" max="31" width="10.5703125" style="2" bestFit="1" customWidth="1"/>
    <col min="32" max="32" width="9.42578125" style="2" bestFit="1" customWidth="1"/>
    <col min="33" max="33" width="9.140625" style="15"/>
    <col min="34" max="34" width="9.140625" style="6"/>
    <col min="35" max="35" width="9.85546875" style="6" bestFit="1" customWidth="1"/>
    <col min="36" max="36" width="9.5703125" style="6" bestFit="1" customWidth="1"/>
    <col min="37" max="38" width="9.85546875" style="6" bestFit="1" customWidth="1"/>
    <col min="39" max="39" width="9.28515625" style="6" bestFit="1" customWidth="1"/>
    <col min="40" max="40" width="9.85546875" style="6" bestFit="1" customWidth="1"/>
    <col min="41" max="41" width="9.140625" style="6"/>
    <col min="42" max="16384" width="9.140625" style="2"/>
  </cols>
  <sheetData>
    <row r="1" spans="1:41" ht="54" customHeight="1" x14ac:dyDescent="0.25">
      <c r="B1" s="210" t="s">
        <v>31</v>
      </c>
      <c r="C1" s="94"/>
      <c r="D1" s="199"/>
      <c r="G1" s="157" t="s">
        <v>30</v>
      </c>
      <c r="H1" s="158">
        <v>44131</v>
      </c>
      <c r="AH1" s="5"/>
    </row>
    <row r="2" spans="1:41" ht="18.75" x14ac:dyDescent="0.25">
      <c r="B2" s="92" t="s">
        <v>66</v>
      </c>
      <c r="AH2" s="5"/>
    </row>
    <row r="3" spans="1:41" s="93" customFormat="1" ht="22.5" customHeight="1" x14ac:dyDescent="0.25">
      <c r="B3" s="93" t="s">
        <v>32</v>
      </c>
      <c r="D3" s="129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AG3" s="15"/>
      <c r="AH3" s="5"/>
      <c r="AI3" s="6"/>
      <c r="AJ3" s="6"/>
      <c r="AK3" s="6"/>
      <c r="AL3" s="6"/>
      <c r="AM3" s="6"/>
      <c r="AN3" s="6"/>
      <c r="AO3" s="6"/>
    </row>
    <row r="4" spans="1:41" ht="15.75" x14ac:dyDescent="0.25">
      <c r="B4" s="93" t="s">
        <v>33</v>
      </c>
      <c r="C4" s="93"/>
      <c r="D4" s="129"/>
      <c r="AH4" s="5"/>
    </row>
    <row r="5" spans="1:41" x14ac:dyDescent="0.25">
      <c r="B5" s="93" t="s">
        <v>34</v>
      </c>
      <c r="C5" s="93"/>
      <c r="D5" s="129"/>
      <c r="E5" s="222"/>
      <c r="F5" s="222"/>
      <c r="G5" s="222"/>
    </row>
    <row r="6" spans="1:41" ht="16.5" x14ac:dyDescent="0.3">
      <c r="B6" s="93" t="s">
        <v>65</v>
      </c>
      <c r="C6" s="93"/>
      <c r="D6" s="201"/>
      <c r="E6" s="96"/>
      <c r="F6" s="96"/>
      <c r="G6" s="96"/>
      <c r="H6" s="93"/>
      <c r="I6" s="93"/>
      <c r="J6" s="93"/>
      <c r="K6" s="93"/>
      <c r="L6" s="93"/>
      <c r="M6" s="93"/>
      <c r="N6" s="93"/>
      <c r="O6" s="93"/>
      <c r="AH6" s="97"/>
    </row>
    <row r="7" spans="1:41" ht="23.25" customHeight="1" x14ac:dyDescent="0.3">
      <c r="B7" s="98"/>
      <c r="C7" s="93"/>
      <c r="D7" s="201"/>
      <c r="E7" s="222"/>
      <c r="F7" s="222"/>
      <c r="G7" s="222"/>
      <c r="H7" s="93"/>
      <c r="I7" s="93"/>
      <c r="J7" s="93"/>
      <c r="K7" s="93"/>
      <c r="L7" s="93"/>
      <c r="M7" s="93"/>
      <c r="N7" s="93"/>
      <c r="O7" s="93"/>
      <c r="AH7" s="99"/>
    </row>
    <row r="8" spans="1:41" s="93" customFormat="1" ht="36" customHeight="1" x14ac:dyDescent="0.25">
      <c r="B8" s="100" t="s">
        <v>35</v>
      </c>
      <c r="C8" s="100"/>
      <c r="D8" s="202"/>
      <c r="E8" s="100"/>
      <c r="F8" s="100"/>
      <c r="G8" s="100"/>
      <c r="H8" s="100"/>
      <c r="I8" s="100"/>
      <c r="AG8" s="101"/>
      <c r="AH8" s="102"/>
      <c r="AI8" s="102"/>
      <c r="AJ8" s="102"/>
      <c r="AK8" s="102"/>
      <c r="AL8" s="102"/>
      <c r="AM8" s="102"/>
      <c r="AN8" s="102"/>
      <c r="AO8" s="102"/>
    </row>
    <row r="9" spans="1:41" s="93" customFormat="1" ht="12.75" customHeight="1" x14ac:dyDescent="0.25">
      <c r="B9" s="103"/>
      <c r="C9" s="103"/>
      <c r="D9" s="203"/>
      <c r="E9" s="103"/>
      <c r="F9" s="103"/>
      <c r="G9" s="103"/>
      <c r="H9" s="103"/>
      <c r="I9" s="103"/>
      <c r="AG9" s="101"/>
      <c r="AH9" s="102"/>
      <c r="AI9" s="102"/>
      <c r="AJ9" s="102"/>
      <c r="AK9" s="102"/>
      <c r="AL9" s="102"/>
      <c r="AM9" s="102"/>
      <c r="AN9" s="102"/>
      <c r="AO9" s="102"/>
    </row>
    <row r="10" spans="1:41" ht="21.75" customHeight="1" x14ac:dyDescent="0.3">
      <c r="B10" s="93" t="s">
        <v>36</v>
      </c>
      <c r="C10" s="104">
        <v>1</v>
      </c>
      <c r="F10" s="105" t="s">
        <v>37</v>
      </c>
      <c r="G10" s="104">
        <v>1</v>
      </c>
      <c r="H10" s="106"/>
      <c r="I10" s="107"/>
      <c r="J10" s="107"/>
      <c r="AH10" s="108"/>
    </row>
    <row r="11" spans="1:41" ht="21.75" customHeight="1" x14ac:dyDescent="0.25">
      <c r="B11" s="93" t="s">
        <v>38</v>
      </c>
      <c r="C11" s="104">
        <v>0</v>
      </c>
      <c r="F11" s="105" t="s">
        <v>39</v>
      </c>
      <c r="G11" s="104">
        <v>0</v>
      </c>
      <c r="H11" s="106"/>
      <c r="I11" s="107"/>
      <c r="J11" s="107"/>
      <c r="AI11" s="109"/>
      <c r="AJ11" s="109"/>
      <c r="AK11" s="109"/>
      <c r="AL11" s="109"/>
      <c r="AM11" s="109"/>
      <c r="AN11" s="109"/>
    </row>
    <row r="12" spans="1:41" ht="22.5" customHeight="1" x14ac:dyDescent="0.25">
      <c r="C12" s="93"/>
      <c r="D12" s="201"/>
      <c r="E12" s="110"/>
      <c r="F12" s="110"/>
      <c r="G12" s="110"/>
      <c r="AH12" s="15"/>
    </row>
    <row r="13" spans="1:41" ht="36.75" customHeight="1" x14ac:dyDescent="0.25">
      <c r="B13" s="173" t="s">
        <v>40</v>
      </c>
      <c r="C13" s="174" t="s">
        <v>62</v>
      </c>
      <c r="D13" s="175" t="s">
        <v>63</v>
      </c>
      <c r="E13" s="176" t="s">
        <v>41</v>
      </c>
      <c r="F13" s="177" t="s">
        <v>42</v>
      </c>
      <c r="G13" s="176" t="s">
        <v>43</v>
      </c>
      <c r="H13" s="176" t="s">
        <v>44</v>
      </c>
      <c r="I13" s="178" t="s">
        <v>45</v>
      </c>
      <c r="AH13" s="15"/>
    </row>
    <row r="14" spans="1:41" s="6" customFormat="1" ht="23.25" customHeight="1" x14ac:dyDescent="0.25">
      <c r="A14" s="2"/>
      <c r="B14" s="111" t="s">
        <v>46</v>
      </c>
      <c r="C14" s="112">
        <v>110</v>
      </c>
      <c r="D14" s="112">
        <f>C$10*G$10</f>
        <v>1</v>
      </c>
      <c r="E14" s="159">
        <f>ROUNDUP(((C14*D14)/60),0)</f>
        <v>2</v>
      </c>
      <c r="F14" s="160"/>
      <c r="G14" s="161"/>
      <c r="H14" s="161"/>
      <c r="I14" s="162"/>
      <c r="J14" s="93" t="s">
        <v>47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15"/>
      <c r="AH14" s="113"/>
      <c r="AI14" s="114"/>
      <c r="AJ14" s="114"/>
      <c r="AK14" s="114"/>
      <c r="AL14" s="114"/>
      <c r="AM14" s="114"/>
      <c r="AN14" s="114"/>
    </row>
    <row r="15" spans="1:41" s="6" customFormat="1" ht="23.25" customHeight="1" x14ac:dyDescent="0.25">
      <c r="A15" s="2"/>
      <c r="B15" s="115" t="s">
        <v>48</v>
      </c>
      <c r="C15" s="112">
        <v>140</v>
      </c>
      <c r="D15" s="112">
        <f>C$10*G$10</f>
        <v>1</v>
      </c>
      <c r="E15" s="161"/>
      <c r="F15" s="166">
        <f>ROUNDUP(((C15*D15)/60),0)</f>
        <v>3</v>
      </c>
      <c r="G15" s="161"/>
      <c r="H15" s="161"/>
      <c r="I15" s="162"/>
      <c r="J15" s="93" t="s">
        <v>49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15"/>
      <c r="AH15" s="116"/>
      <c r="AI15" s="116"/>
      <c r="AJ15" s="116"/>
      <c r="AK15" s="116"/>
      <c r="AL15" s="116"/>
      <c r="AM15" s="116"/>
      <c r="AN15" s="116"/>
    </row>
    <row r="16" spans="1:41" s="6" customFormat="1" ht="23.25" customHeight="1" x14ac:dyDescent="0.25">
      <c r="A16" s="2"/>
      <c r="B16" s="111" t="s">
        <v>50</v>
      </c>
      <c r="C16" s="112">
        <v>170</v>
      </c>
      <c r="D16" s="112">
        <f>C$10*G$10</f>
        <v>1</v>
      </c>
      <c r="E16" s="161"/>
      <c r="F16" s="160"/>
      <c r="G16" s="159">
        <f>ROUNDUP(((C16*D16)/60),0)</f>
        <v>3</v>
      </c>
      <c r="H16" s="161"/>
      <c r="I16" s="162"/>
      <c r="J16" s="93" t="s">
        <v>51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15"/>
      <c r="AH16" s="116"/>
      <c r="AI16" s="116"/>
      <c r="AJ16" s="116"/>
      <c r="AK16" s="116"/>
      <c r="AL16" s="116"/>
      <c r="AM16" s="116"/>
      <c r="AN16" s="116"/>
    </row>
    <row r="17" spans="1:40" s="6" customFormat="1" ht="23.25" customHeight="1" x14ac:dyDescent="0.25">
      <c r="A17" s="2"/>
      <c r="B17" s="111" t="s">
        <v>52</v>
      </c>
      <c r="C17" s="112">
        <v>230</v>
      </c>
      <c r="D17" s="112">
        <f>C$10*G$10</f>
        <v>1</v>
      </c>
      <c r="E17" s="161"/>
      <c r="F17" s="160"/>
      <c r="G17" s="161"/>
      <c r="H17" s="159">
        <f>ROUNDUP(((C17*D17)/60),0)</f>
        <v>4</v>
      </c>
      <c r="I17" s="162"/>
      <c r="J17" s="93" t="s">
        <v>53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15"/>
      <c r="AH17" s="116"/>
      <c r="AI17" s="117"/>
      <c r="AJ17" s="117"/>
      <c r="AK17" s="117"/>
      <c r="AL17" s="117"/>
      <c r="AM17" s="117"/>
      <c r="AN17" s="117"/>
    </row>
    <row r="18" spans="1:40" s="6" customFormat="1" ht="23.25" customHeight="1" x14ac:dyDescent="0.25">
      <c r="A18" s="2"/>
      <c r="B18" s="111" t="s">
        <v>54</v>
      </c>
      <c r="C18" s="118">
        <v>200</v>
      </c>
      <c r="D18" s="112">
        <f>C$10*G$10</f>
        <v>1</v>
      </c>
      <c r="E18" s="161"/>
      <c r="F18" s="160"/>
      <c r="G18" s="161"/>
      <c r="H18" s="161"/>
      <c r="I18" s="163">
        <f>ROUNDUP(((C18*D18)/60),0)</f>
        <v>4</v>
      </c>
      <c r="J18" s="2" t="s">
        <v>55</v>
      </c>
      <c r="K18" s="2"/>
      <c r="L18" s="2"/>
      <c r="M18" s="2"/>
      <c r="N18" s="119"/>
      <c r="O18" s="119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15"/>
      <c r="AH18" s="116"/>
      <c r="AI18" s="117"/>
      <c r="AJ18" s="117"/>
      <c r="AK18" s="117"/>
      <c r="AL18" s="117"/>
      <c r="AM18" s="117"/>
      <c r="AN18" s="117"/>
    </row>
    <row r="19" spans="1:40" s="6" customFormat="1" ht="23.25" customHeight="1" x14ac:dyDescent="0.25">
      <c r="A19" s="2"/>
      <c r="B19" s="111" t="s">
        <v>56</v>
      </c>
      <c r="C19" s="112">
        <v>75</v>
      </c>
      <c r="D19" s="112">
        <f>G11</f>
        <v>0</v>
      </c>
      <c r="E19" s="159">
        <f t="shared" ref="E19:I20" si="0">ROUNDUP((($C19*$D19)/60),0)</f>
        <v>0</v>
      </c>
      <c r="F19" s="166">
        <f t="shared" si="0"/>
        <v>0</v>
      </c>
      <c r="G19" s="159">
        <f t="shared" si="0"/>
        <v>0</v>
      </c>
      <c r="H19" s="159">
        <f t="shared" si="0"/>
        <v>0</v>
      </c>
      <c r="I19" s="163">
        <f t="shared" si="0"/>
        <v>0</v>
      </c>
      <c r="J19" s="120" t="s">
        <v>57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15"/>
      <c r="AH19" s="116"/>
      <c r="AI19" s="117"/>
      <c r="AJ19" s="117"/>
      <c r="AK19" s="117"/>
      <c r="AL19" s="117"/>
      <c r="AM19" s="117"/>
      <c r="AN19" s="117"/>
    </row>
    <row r="20" spans="1:40" s="6" customFormat="1" ht="23.25" customHeight="1" x14ac:dyDescent="0.25">
      <c r="A20" s="2"/>
      <c r="B20" s="121" t="s">
        <v>58</v>
      </c>
      <c r="C20" s="122">
        <v>40</v>
      </c>
      <c r="D20" s="122">
        <f>C11</f>
        <v>0</v>
      </c>
      <c r="E20" s="164">
        <f t="shared" si="0"/>
        <v>0</v>
      </c>
      <c r="F20" s="167">
        <f t="shared" si="0"/>
        <v>0</v>
      </c>
      <c r="G20" s="164">
        <f t="shared" si="0"/>
        <v>0</v>
      </c>
      <c r="H20" s="164">
        <f t="shared" si="0"/>
        <v>0</v>
      </c>
      <c r="I20" s="165">
        <f t="shared" si="0"/>
        <v>0</v>
      </c>
      <c r="J20" s="120" t="s">
        <v>59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15"/>
      <c r="AH20" s="116"/>
      <c r="AI20" s="117"/>
      <c r="AJ20" s="117"/>
      <c r="AK20" s="117"/>
      <c r="AL20" s="117"/>
      <c r="AM20" s="117"/>
      <c r="AN20" s="117"/>
    </row>
    <row r="21" spans="1:40" s="128" customFormat="1" ht="36.75" customHeight="1" x14ac:dyDescent="0.35">
      <c r="A21" s="123"/>
      <c r="B21" s="179"/>
      <c r="C21" s="180"/>
      <c r="D21" s="204" t="s">
        <v>64</v>
      </c>
      <c r="E21" s="181">
        <f>SUM(E14:E20)+2</f>
        <v>4</v>
      </c>
      <c r="F21" s="177">
        <f t="shared" ref="F21:I21" si="1">SUM(F14:F20)+2</f>
        <v>5</v>
      </c>
      <c r="G21" s="181">
        <f t="shared" si="1"/>
        <v>5</v>
      </c>
      <c r="H21" s="181">
        <f t="shared" si="1"/>
        <v>6</v>
      </c>
      <c r="I21" s="211">
        <f t="shared" si="1"/>
        <v>6</v>
      </c>
      <c r="J21" s="124" t="s">
        <v>60</v>
      </c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5"/>
      <c r="AH21" s="126"/>
      <c r="AI21" s="127"/>
      <c r="AJ21" s="127"/>
      <c r="AK21" s="127"/>
      <c r="AL21" s="127"/>
      <c r="AM21" s="127"/>
      <c r="AN21" s="127"/>
    </row>
    <row r="22" spans="1:40" s="6" customFormat="1" ht="22.5" customHeight="1" x14ac:dyDescent="0.25">
      <c r="A22" s="2"/>
      <c r="B22" s="93"/>
      <c r="C22" s="129"/>
      <c r="D22" s="205"/>
      <c r="E22" s="130"/>
      <c r="F22" s="131"/>
      <c r="G22" s="132"/>
      <c r="H22" s="132"/>
      <c r="I22" s="132"/>
      <c r="J22" s="132"/>
      <c r="K22" s="132"/>
      <c r="L22" s="13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15"/>
      <c r="AH22" s="116"/>
      <c r="AI22" s="117"/>
      <c r="AJ22" s="117"/>
      <c r="AK22" s="117"/>
      <c r="AL22" s="117"/>
      <c r="AM22" s="117"/>
      <c r="AN22" s="117"/>
    </row>
    <row r="23" spans="1:40" s="6" customFormat="1" ht="22.5" customHeight="1" x14ac:dyDescent="0.25">
      <c r="A23" s="2"/>
      <c r="B23" s="93"/>
      <c r="C23" s="129"/>
      <c r="D23" s="205"/>
      <c r="E23" s="130"/>
      <c r="F23" s="131"/>
      <c r="G23" s="132"/>
      <c r="H23" s="132"/>
      <c r="I23" s="132"/>
      <c r="J23" s="132"/>
      <c r="K23" s="132"/>
      <c r="L23" s="13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15"/>
      <c r="AH23" s="116"/>
      <c r="AI23" s="117"/>
      <c r="AJ23" s="117"/>
      <c r="AK23" s="117"/>
      <c r="AL23" s="117"/>
      <c r="AM23" s="117"/>
      <c r="AN23" s="117"/>
    </row>
    <row r="24" spans="1:40" s="6" customFormat="1" ht="22.5" customHeight="1" x14ac:dyDescent="0.3">
      <c r="A24" s="2"/>
      <c r="B24" s="155" t="s">
        <v>18</v>
      </c>
      <c r="C24" s="182"/>
      <c r="D24" s="206"/>
      <c r="E24" s="183"/>
      <c r="F24" s="183"/>
      <c r="G24" s="183"/>
      <c r="H24" s="183"/>
      <c r="I24" s="184"/>
      <c r="J24" s="132"/>
      <c r="K24" s="132"/>
      <c r="L24" s="13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15"/>
      <c r="AH24" s="116"/>
      <c r="AI24" s="117"/>
      <c r="AJ24" s="117"/>
      <c r="AK24" s="117"/>
      <c r="AL24" s="117"/>
      <c r="AM24" s="117"/>
      <c r="AN24" s="117"/>
    </row>
    <row r="25" spans="1:40" s="102" customFormat="1" ht="22.5" customHeight="1" x14ac:dyDescent="0.25">
      <c r="A25" s="93"/>
      <c r="B25" s="185"/>
      <c r="C25" s="186" t="s">
        <v>20</v>
      </c>
      <c r="D25" s="186" t="s">
        <v>61</v>
      </c>
      <c r="E25" s="186" t="s">
        <v>41</v>
      </c>
      <c r="F25" s="187" t="s">
        <v>42</v>
      </c>
      <c r="G25" s="186" t="s">
        <v>43</v>
      </c>
      <c r="H25" s="186" t="s">
        <v>44</v>
      </c>
      <c r="I25" s="188" t="s">
        <v>45</v>
      </c>
      <c r="J25" s="151"/>
      <c r="K25" s="151"/>
      <c r="L25" s="151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101"/>
      <c r="AH25" s="152"/>
      <c r="AI25" s="153"/>
      <c r="AJ25" s="153"/>
      <c r="AK25" s="153"/>
      <c r="AL25" s="153"/>
      <c r="AM25" s="153"/>
      <c r="AN25" s="153"/>
    </row>
    <row r="26" spans="1:40" s="6" customFormat="1" ht="22.5" customHeight="1" x14ac:dyDescent="0.25">
      <c r="A26" s="2"/>
      <c r="B26" s="189" t="s">
        <v>3</v>
      </c>
      <c r="C26" s="190">
        <v>13.5</v>
      </c>
      <c r="D26" s="190">
        <v>25</v>
      </c>
      <c r="E26" s="191">
        <f>E$21*$C26+$D26</f>
        <v>79</v>
      </c>
      <c r="F26" s="192">
        <f>F$21*$C26+$D26</f>
        <v>92.5</v>
      </c>
      <c r="G26" s="191">
        <f t="shared" ref="G26:I32" si="2">G$21*$C26+$D26</f>
        <v>92.5</v>
      </c>
      <c r="H26" s="191">
        <f t="shared" si="2"/>
        <v>106</v>
      </c>
      <c r="I26" s="193">
        <f t="shared" si="2"/>
        <v>106</v>
      </c>
      <c r="J26" s="132"/>
      <c r="K26" s="132"/>
      <c r="L26" s="13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15"/>
      <c r="AH26" s="116"/>
      <c r="AI26" s="117"/>
      <c r="AJ26" s="117"/>
      <c r="AK26" s="117"/>
      <c r="AL26" s="117"/>
      <c r="AM26" s="117"/>
      <c r="AN26" s="117"/>
    </row>
    <row r="27" spans="1:40" s="6" customFormat="1" ht="22.5" customHeight="1" x14ac:dyDescent="0.25">
      <c r="A27" s="2"/>
      <c r="B27" s="189" t="s">
        <v>5</v>
      </c>
      <c r="C27" s="190">
        <v>9</v>
      </c>
      <c r="D27" s="190">
        <v>25</v>
      </c>
      <c r="E27" s="191">
        <f t="shared" ref="E27:F32" si="3">E$21*$C27+$D27</f>
        <v>61</v>
      </c>
      <c r="F27" s="192">
        <f t="shared" si="3"/>
        <v>70</v>
      </c>
      <c r="G27" s="191">
        <f t="shared" si="2"/>
        <v>70</v>
      </c>
      <c r="H27" s="191">
        <f t="shared" si="2"/>
        <v>79</v>
      </c>
      <c r="I27" s="193">
        <f t="shared" si="2"/>
        <v>79</v>
      </c>
      <c r="J27" s="132"/>
      <c r="K27" s="132"/>
      <c r="L27" s="13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15"/>
      <c r="AH27" s="116"/>
      <c r="AI27" s="117"/>
      <c r="AJ27" s="117"/>
      <c r="AK27" s="117"/>
      <c r="AL27" s="117"/>
      <c r="AM27" s="117"/>
      <c r="AN27" s="117"/>
    </row>
    <row r="28" spans="1:40" s="6" customFormat="1" ht="22.5" customHeight="1" x14ac:dyDescent="0.25">
      <c r="A28" s="2"/>
      <c r="B28" s="189" t="s">
        <v>7</v>
      </c>
      <c r="C28" s="190">
        <v>15.5</v>
      </c>
      <c r="D28" s="190">
        <v>25</v>
      </c>
      <c r="E28" s="191">
        <f t="shared" si="3"/>
        <v>87</v>
      </c>
      <c r="F28" s="192">
        <f t="shared" si="3"/>
        <v>102.5</v>
      </c>
      <c r="G28" s="191">
        <f t="shared" si="2"/>
        <v>102.5</v>
      </c>
      <c r="H28" s="191">
        <f t="shared" si="2"/>
        <v>118</v>
      </c>
      <c r="I28" s="193">
        <f t="shared" si="2"/>
        <v>118</v>
      </c>
      <c r="J28" s="132"/>
      <c r="K28" s="132"/>
      <c r="L28" s="13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30"/>
      <c r="AH28" s="116"/>
      <c r="AI28" s="117"/>
      <c r="AJ28" s="117"/>
      <c r="AK28" s="117"/>
      <c r="AL28" s="117"/>
      <c r="AM28" s="117"/>
      <c r="AN28" s="117"/>
    </row>
    <row r="29" spans="1:40" s="6" customFormat="1" ht="22.5" customHeight="1" x14ac:dyDescent="0.25">
      <c r="A29" s="2"/>
      <c r="B29" s="189" t="s">
        <v>11</v>
      </c>
      <c r="C29" s="190">
        <v>12</v>
      </c>
      <c r="D29" s="190">
        <v>25</v>
      </c>
      <c r="E29" s="191">
        <f t="shared" si="3"/>
        <v>73</v>
      </c>
      <c r="F29" s="192">
        <f t="shared" si="3"/>
        <v>85</v>
      </c>
      <c r="G29" s="191">
        <f t="shared" si="2"/>
        <v>85</v>
      </c>
      <c r="H29" s="191">
        <f t="shared" si="2"/>
        <v>97</v>
      </c>
      <c r="I29" s="193">
        <f t="shared" si="2"/>
        <v>97</v>
      </c>
      <c r="J29" s="132"/>
      <c r="K29" s="132"/>
      <c r="L29" s="13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30"/>
      <c r="AH29" s="116"/>
      <c r="AI29" s="117"/>
      <c r="AJ29" s="117"/>
      <c r="AK29" s="117"/>
      <c r="AL29" s="117"/>
      <c r="AM29" s="117"/>
      <c r="AN29" s="117"/>
    </row>
    <row r="30" spans="1:40" s="6" customFormat="1" ht="22.5" customHeight="1" x14ac:dyDescent="0.25">
      <c r="A30" s="2"/>
      <c r="B30" s="189" t="s">
        <v>19</v>
      </c>
      <c r="C30" s="190">
        <v>15.5</v>
      </c>
      <c r="D30" s="190">
        <v>25</v>
      </c>
      <c r="E30" s="191">
        <f t="shared" si="3"/>
        <v>87</v>
      </c>
      <c r="F30" s="192">
        <f t="shared" si="3"/>
        <v>102.5</v>
      </c>
      <c r="G30" s="191">
        <f t="shared" si="2"/>
        <v>102.5</v>
      </c>
      <c r="H30" s="191">
        <f t="shared" si="2"/>
        <v>118</v>
      </c>
      <c r="I30" s="193">
        <f t="shared" si="2"/>
        <v>118</v>
      </c>
      <c r="J30" s="132"/>
      <c r="K30" s="132"/>
      <c r="L30" s="13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30"/>
      <c r="AH30" s="116"/>
      <c r="AI30" s="117"/>
      <c r="AJ30" s="117"/>
      <c r="AK30" s="117"/>
      <c r="AL30" s="117"/>
      <c r="AM30" s="117"/>
      <c r="AN30" s="117"/>
    </row>
    <row r="31" spans="1:40" ht="22.5" customHeight="1" x14ac:dyDescent="0.25">
      <c r="B31" s="189" t="s">
        <v>13</v>
      </c>
      <c r="C31" s="190">
        <v>15.5</v>
      </c>
      <c r="D31" s="190">
        <v>25</v>
      </c>
      <c r="E31" s="191">
        <f t="shared" si="3"/>
        <v>87</v>
      </c>
      <c r="F31" s="192">
        <f t="shared" si="3"/>
        <v>102.5</v>
      </c>
      <c r="G31" s="191">
        <f t="shared" si="2"/>
        <v>102.5</v>
      </c>
      <c r="H31" s="191">
        <f t="shared" si="2"/>
        <v>118</v>
      </c>
      <c r="I31" s="193">
        <f t="shared" si="2"/>
        <v>118</v>
      </c>
      <c r="J31" s="132"/>
      <c r="K31" s="132"/>
      <c r="L31" s="132"/>
      <c r="AG31" s="30"/>
      <c r="AH31" s="116"/>
      <c r="AI31" s="117"/>
      <c r="AJ31" s="117"/>
      <c r="AK31" s="117"/>
      <c r="AL31" s="117"/>
      <c r="AM31" s="117"/>
      <c r="AN31" s="117"/>
    </row>
    <row r="32" spans="1:40" ht="22.5" customHeight="1" x14ac:dyDescent="0.25">
      <c r="B32" s="194" t="s">
        <v>15</v>
      </c>
      <c r="C32" s="195">
        <v>15.5</v>
      </c>
      <c r="D32" s="195">
        <v>25</v>
      </c>
      <c r="E32" s="196">
        <f t="shared" si="3"/>
        <v>87</v>
      </c>
      <c r="F32" s="197">
        <f t="shared" si="3"/>
        <v>102.5</v>
      </c>
      <c r="G32" s="196">
        <f t="shared" si="2"/>
        <v>102.5</v>
      </c>
      <c r="H32" s="196">
        <f t="shared" si="2"/>
        <v>118</v>
      </c>
      <c r="I32" s="198">
        <f t="shared" si="2"/>
        <v>118</v>
      </c>
      <c r="J32" s="135"/>
      <c r="AG32" s="30"/>
      <c r="AH32" s="116"/>
      <c r="AI32" s="117"/>
      <c r="AJ32" s="117"/>
      <c r="AK32" s="117"/>
      <c r="AL32" s="117"/>
      <c r="AM32" s="117"/>
      <c r="AN32" s="117"/>
    </row>
    <row r="33" spans="1:41" ht="22.5" customHeight="1" x14ac:dyDescent="0.25">
      <c r="B33" s="93"/>
      <c r="C33" s="129"/>
      <c r="D33" s="136"/>
      <c r="E33" s="168"/>
      <c r="F33" s="138"/>
      <c r="G33" s="168"/>
      <c r="H33" s="168"/>
      <c r="I33" s="168"/>
      <c r="J33" s="135"/>
      <c r="AG33" s="30"/>
      <c r="AH33" s="116"/>
      <c r="AI33" s="117"/>
      <c r="AJ33" s="117"/>
      <c r="AK33" s="117"/>
      <c r="AL33" s="117"/>
      <c r="AM33" s="117"/>
      <c r="AN33" s="117"/>
    </row>
    <row r="34" spans="1:41" ht="22.5" customHeight="1" x14ac:dyDescent="0.25">
      <c r="B34" s="93"/>
      <c r="C34" s="129"/>
      <c r="D34" s="129"/>
      <c r="E34" s="169"/>
      <c r="F34" s="139"/>
      <c r="G34" s="172"/>
      <c r="H34" s="172"/>
      <c r="I34" s="172"/>
      <c r="J34" s="135"/>
      <c r="AG34" s="30"/>
      <c r="AH34" s="116"/>
      <c r="AI34" s="117"/>
      <c r="AJ34" s="117"/>
      <c r="AK34" s="117"/>
      <c r="AL34" s="117"/>
      <c r="AM34" s="117"/>
      <c r="AN34" s="117"/>
    </row>
    <row r="35" spans="1:41" ht="22.5" customHeight="1" x14ac:dyDescent="0.25">
      <c r="B35" s="95"/>
      <c r="C35" s="93"/>
      <c r="D35" s="207"/>
      <c r="E35" s="170"/>
      <c r="F35" s="14"/>
      <c r="G35" s="170"/>
      <c r="H35" s="170"/>
      <c r="I35" s="170"/>
      <c r="AG35" s="30"/>
      <c r="AH35" s="116"/>
      <c r="AI35" s="117"/>
      <c r="AJ35" s="117"/>
      <c r="AK35" s="117"/>
      <c r="AL35" s="117"/>
      <c r="AM35" s="117"/>
      <c r="AN35" s="117"/>
    </row>
    <row r="36" spans="1:41" ht="22.5" customHeight="1" x14ac:dyDescent="0.3">
      <c r="B36" s="155" t="s">
        <v>27</v>
      </c>
      <c r="C36" s="147"/>
      <c r="D36" s="208"/>
      <c r="E36" s="171"/>
      <c r="F36" s="149"/>
      <c r="G36" s="171"/>
      <c r="H36" s="171"/>
      <c r="I36" s="171"/>
      <c r="AH36" s="116"/>
      <c r="AI36" s="117"/>
      <c r="AJ36" s="117"/>
      <c r="AK36" s="117"/>
      <c r="AL36" s="117"/>
      <c r="AM36" s="117"/>
      <c r="AN36" s="117"/>
    </row>
    <row r="37" spans="1:41" ht="22.5" customHeight="1" x14ac:dyDescent="0.25">
      <c r="B37" s="148"/>
      <c r="C37" s="154" t="s">
        <v>20</v>
      </c>
      <c r="D37" s="154" t="s">
        <v>61</v>
      </c>
      <c r="E37" s="154" t="s">
        <v>41</v>
      </c>
      <c r="F37" s="150" t="s">
        <v>42</v>
      </c>
      <c r="G37" s="154" t="s">
        <v>43</v>
      </c>
      <c r="H37" s="154" t="s">
        <v>44</v>
      </c>
      <c r="I37" s="154" t="s">
        <v>45</v>
      </c>
      <c r="K37" s="141"/>
      <c r="AH37" s="116"/>
      <c r="AI37" s="117"/>
      <c r="AJ37" s="117"/>
      <c r="AK37" s="117"/>
      <c r="AL37" s="117"/>
      <c r="AM37" s="117"/>
      <c r="AN37" s="117"/>
    </row>
    <row r="38" spans="1:41" ht="22.5" customHeight="1" x14ac:dyDescent="0.25">
      <c r="B38" s="146" t="s">
        <v>3</v>
      </c>
      <c r="C38" s="133">
        <v>27</v>
      </c>
      <c r="D38" s="133">
        <v>25</v>
      </c>
      <c r="E38" s="156">
        <f t="shared" ref="E38:I44" si="4">E$21*$C38+$D38</f>
        <v>133</v>
      </c>
      <c r="F38" s="134">
        <f t="shared" si="4"/>
        <v>160</v>
      </c>
      <c r="G38" s="156">
        <f t="shared" si="4"/>
        <v>160</v>
      </c>
      <c r="H38" s="156">
        <f t="shared" si="4"/>
        <v>187</v>
      </c>
      <c r="I38" s="156">
        <f t="shared" si="4"/>
        <v>187</v>
      </c>
      <c r="K38" s="141"/>
      <c r="AH38" s="116"/>
      <c r="AI38" s="117"/>
      <c r="AJ38" s="117"/>
      <c r="AK38" s="117"/>
      <c r="AL38" s="117"/>
      <c r="AM38" s="117"/>
      <c r="AN38" s="117"/>
    </row>
    <row r="39" spans="1:41" ht="22.5" customHeight="1" x14ac:dyDescent="0.25">
      <c r="B39" s="146" t="s">
        <v>5</v>
      </c>
      <c r="C39" s="133">
        <v>18</v>
      </c>
      <c r="D39" s="133">
        <v>25</v>
      </c>
      <c r="E39" s="156">
        <f t="shared" si="4"/>
        <v>97</v>
      </c>
      <c r="F39" s="134">
        <f t="shared" si="4"/>
        <v>115</v>
      </c>
      <c r="G39" s="156">
        <f t="shared" si="4"/>
        <v>115</v>
      </c>
      <c r="H39" s="156">
        <f t="shared" si="4"/>
        <v>133</v>
      </c>
      <c r="I39" s="156">
        <f t="shared" si="4"/>
        <v>133</v>
      </c>
      <c r="AH39" s="116"/>
      <c r="AI39" s="117"/>
      <c r="AJ39" s="117"/>
      <c r="AK39" s="117"/>
      <c r="AL39" s="117"/>
      <c r="AM39" s="117"/>
      <c r="AN39" s="117"/>
    </row>
    <row r="40" spans="1:41" ht="22.5" customHeight="1" x14ac:dyDescent="0.25">
      <c r="B40" s="146" t="s">
        <v>7</v>
      </c>
      <c r="C40" s="133">
        <v>31</v>
      </c>
      <c r="D40" s="133">
        <v>25</v>
      </c>
      <c r="E40" s="156">
        <f t="shared" si="4"/>
        <v>149</v>
      </c>
      <c r="F40" s="134">
        <f t="shared" si="4"/>
        <v>180</v>
      </c>
      <c r="G40" s="156">
        <f>G$21*$C40+$D40</f>
        <v>180</v>
      </c>
      <c r="H40" s="156">
        <f>H$21*$C40+$D40</f>
        <v>211</v>
      </c>
      <c r="I40" s="156">
        <f t="shared" si="4"/>
        <v>211</v>
      </c>
      <c r="AH40" s="116"/>
      <c r="AI40" s="117"/>
      <c r="AJ40" s="117"/>
      <c r="AK40" s="117"/>
      <c r="AL40" s="117"/>
      <c r="AM40" s="117"/>
      <c r="AN40" s="117"/>
    </row>
    <row r="41" spans="1:41" ht="22.5" customHeight="1" x14ac:dyDescent="0.25">
      <c r="B41" s="146" t="s">
        <v>11</v>
      </c>
      <c r="C41" s="133">
        <v>24</v>
      </c>
      <c r="D41" s="133">
        <v>25</v>
      </c>
      <c r="E41" s="156">
        <f>E$21*$C41+$D41</f>
        <v>121</v>
      </c>
      <c r="F41" s="134">
        <f t="shared" si="4"/>
        <v>145</v>
      </c>
      <c r="G41" s="156">
        <f>G$21*$C41+$D41</f>
        <v>145</v>
      </c>
      <c r="H41" s="156">
        <f>H$21*$C41+$D41</f>
        <v>169</v>
      </c>
      <c r="I41" s="156">
        <f>I$21*$C41+$D41</f>
        <v>169</v>
      </c>
      <c r="AJ41" s="142"/>
      <c r="AL41" s="142"/>
      <c r="AN41" s="142"/>
    </row>
    <row r="42" spans="1:41" ht="22.5" customHeight="1" x14ac:dyDescent="0.25">
      <c r="B42" s="146" t="s">
        <v>19</v>
      </c>
      <c r="C42" s="133">
        <v>31</v>
      </c>
      <c r="D42" s="133">
        <v>25</v>
      </c>
      <c r="E42" s="156">
        <f t="shared" si="4"/>
        <v>149</v>
      </c>
      <c r="F42" s="134">
        <f t="shared" si="4"/>
        <v>180</v>
      </c>
      <c r="G42" s="156">
        <f t="shared" si="4"/>
        <v>180</v>
      </c>
      <c r="H42" s="156">
        <f t="shared" si="4"/>
        <v>211</v>
      </c>
      <c r="I42" s="156">
        <f>I$21*$C42+$D42</f>
        <v>211</v>
      </c>
      <c r="AH42" s="113"/>
      <c r="AI42" s="114"/>
      <c r="AJ42" s="114"/>
      <c r="AK42" s="114"/>
      <c r="AL42" s="114"/>
      <c r="AM42" s="114"/>
      <c r="AN42" s="114"/>
    </row>
    <row r="43" spans="1:41" ht="22.5" customHeight="1" x14ac:dyDescent="0.25">
      <c r="B43" s="146" t="s">
        <v>13</v>
      </c>
      <c r="C43" s="133">
        <v>31</v>
      </c>
      <c r="D43" s="133">
        <v>25</v>
      </c>
      <c r="E43" s="156">
        <f t="shared" si="4"/>
        <v>149</v>
      </c>
      <c r="F43" s="134">
        <f t="shared" si="4"/>
        <v>180</v>
      </c>
      <c r="G43" s="156">
        <f t="shared" si="4"/>
        <v>180</v>
      </c>
      <c r="H43" s="156">
        <f t="shared" si="4"/>
        <v>211</v>
      </c>
      <c r="I43" s="156">
        <f t="shared" si="4"/>
        <v>211</v>
      </c>
      <c r="AH43" s="116"/>
      <c r="AI43" s="116"/>
      <c r="AJ43" s="116"/>
      <c r="AK43" s="116"/>
      <c r="AL43" s="116"/>
      <c r="AM43" s="116"/>
      <c r="AN43" s="116"/>
    </row>
    <row r="44" spans="1:41" ht="22.5" customHeight="1" x14ac:dyDescent="0.25">
      <c r="B44" s="146" t="s">
        <v>15</v>
      </c>
      <c r="C44" s="133">
        <v>31</v>
      </c>
      <c r="D44" s="133">
        <v>25</v>
      </c>
      <c r="E44" s="156">
        <f t="shared" si="4"/>
        <v>149</v>
      </c>
      <c r="F44" s="134">
        <f t="shared" si="4"/>
        <v>180</v>
      </c>
      <c r="G44" s="156">
        <f t="shared" si="4"/>
        <v>180</v>
      </c>
      <c r="H44" s="156">
        <f t="shared" si="4"/>
        <v>211</v>
      </c>
      <c r="I44" s="156">
        <f t="shared" si="4"/>
        <v>211</v>
      </c>
      <c r="AH44" s="116"/>
      <c r="AI44" s="116"/>
      <c r="AJ44" s="116"/>
      <c r="AK44" s="116"/>
      <c r="AL44" s="116"/>
      <c r="AM44" s="116"/>
      <c r="AN44" s="116"/>
    </row>
    <row r="45" spans="1:41" s="93" customFormat="1" ht="22.5" customHeight="1" x14ac:dyDescent="0.3">
      <c r="B45" s="2"/>
      <c r="C45" s="2"/>
      <c r="D45" s="209"/>
      <c r="E45" s="140"/>
      <c r="F45" s="140"/>
      <c r="G45" s="140"/>
      <c r="H45" s="140"/>
      <c r="I45" s="140"/>
      <c r="J45" s="2"/>
      <c r="K45" s="2"/>
      <c r="L45" s="2"/>
      <c r="M45" s="2"/>
      <c r="AG45" s="15"/>
      <c r="AH45" s="116"/>
      <c r="AI45" s="143"/>
      <c r="AJ45" s="143"/>
      <c r="AK45" s="143"/>
      <c r="AL45" s="143"/>
      <c r="AM45" s="143"/>
      <c r="AN45" s="143"/>
      <c r="AO45" s="6"/>
    </row>
    <row r="46" spans="1:41" s="93" customFormat="1" ht="22.5" customHeight="1" x14ac:dyDescent="0.25">
      <c r="B46" s="2"/>
      <c r="C46" s="2"/>
      <c r="D46" s="136"/>
      <c r="E46" s="137"/>
      <c r="F46" s="138"/>
      <c r="G46" s="137"/>
      <c r="H46" s="137"/>
      <c r="I46" s="137"/>
      <c r="J46" s="2"/>
      <c r="K46" s="2"/>
      <c r="L46" s="2"/>
      <c r="M46" s="2"/>
      <c r="AG46" s="15"/>
      <c r="AH46" s="116"/>
      <c r="AI46" s="143"/>
      <c r="AJ46" s="143"/>
      <c r="AK46" s="143"/>
      <c r="AL46" s="143"/>
      <c r="AM46" s="143"/>
      <c r="AN46" s="143"/>
      <c r="AO46" s="6"/>
    </row>
    <row r="47" spans="1:41" s="6" customFormat="1" ht="22.5" customHeight="1" x14ac:dyDescent="0.25">
      <c r="A47" s="2"/>
      <c r="B47" s="2"/>
      <c r="C47" s="2"/>
      <c r="D47" s="136"/>
      <c r="E47" s="137"/>
      <c r="F47" s="138"/>
      <c r="G47" s="137"/>
      <c r="H47" s="137"/>
      <c r="I47" s="137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15"/>
      <c r="AH47" s="116"/>
      <c r="AI47" s="143"/>
      <c r="AJ47" s="143"/>
      <c r="AK47" s="143"/>
      <c r="AL47" s="143"/>
      <c r="AM47" s="143"/>
      <c r="AN47" s="143"/>
    </row>
    <row r="48" spans="1:41" s="6" customFormat="1" ht="22.5" customHeight="1" x14ac:dyDescent="0.25">
      <c r="A48" s="2"/>
      <c r="B48" s="2"/>
      <c r="C48" s="2"/>
      <c r="D48" s="136"/>
      <c r="E48" s="137"/>
      <c r="F48" s="138"/>
      <c r="G48" s="137"/>
      <c r="H48" s="137"/>
      <c r="I48" s="137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15"/>
      <c r="AH48" s="116"/>
      <c r="AI48" s="143"/>
      <c r="AJ48" s="143"/>
      <c r="AK48" s="143"/>
      <c r="AL48" s="143"/>
      <c r="AM48" s="143"/>
      <c r="AN48" s="143"/>
    </row>
    <row r="49" spans="1:40" s="6" customFormat="1" ht="22.5" customHeight="1" x14ac:dyDescent="0.25">
      <c r="A49" s="2"/>
      <c r="B49" s="2"/>
      <c r="C49" s="2"/>
      <c r="D49" s="136"/>
      <c r="E49" s="137"/>
      <c r="F49" s="138"/>
      <c r="G49" s="137"/>
      <c r="H49" s="137"/>
      <c r="I49" s="137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15"/>
      <c r="AH49" s="116"/>
      <c r="AI49" s="143"/>
      <c r="AJ49" s="143"/>
      <c r="AK49" s="143"/>
      <c r="AL49" s="143"/>
      <c r="AM49" s="143"/>
      <c r="AN49" s="143"/>
    </row>
    <row r="50" spans="1:40" s="6" customFormat="1" ht="22.5" customHeight="1" x14ac:dyDescent="0.25">
      <c r="A50" s="2"/>
      <c r="B50" s="2"/>
      <c r="C50" s="2"/>
      <c r="D50" s="136"/>
      <c r="E50" s="137"/>
      <c r="F50" s="138"/>
      <c r="G50" s="137"/>
      <c r="H50" s="137"/>
      <c r="I50" s="137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15"/>
      <c r="AH50" s="116"/>
      <c r="AI50" s="143"/>
      <c r="AJ50" s="143"/>
      <c r="AK50" s="143"/>
      <c r="AL50" s="143"/>
      <c r="AM50" s="143"/>
      <c r="AN50" s="143"/>
    </row>
    <row r="51" spans="1:40" s="6" customFormat="1" ht="22.5" customHeight="1" x14ac:dyDescent="0.25">
      <c r="A51" s="2"/>
      <c r="B51" s="2"/>
      <c r="C51" s="2"/>
      <c r="D51" s="136"/>
      <c r="E51" s="137"/>
      <c r="F51" s="138"/>
      <c r="G51" s="137"/>
      <c r="H51" s="137"/>
      <c r="I51" s="137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15"/>
      <c r="AH51" s="116"/>
      <c r="AI51" s="143"/>
      <c r="AJ51" s="143"/>
      <c r="AK51" s="143"/>
      <c r="AL51" s="143"/>
      <c r="AM51" s="143"/>
      <c r="AN51" s="143"/>
    </row>
    <row r="52" spans="1:40" s="6" customFormat="1" ht="22.5" customHeight="1" x14ac:dyDescent="0.25">
      <c r="A52" s="2"/>
      <c r="B52" s="2"/>
      <c r="C52" s="2"/>
      <c r="D52" s="129"/>
      <c r="E52" s="29"/>
      <c r="F52" s="139"/>
      <c r="G52" s="139"/>
      <c r="H52" s="139"/>
      <c r="I52" s="139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15"/>
      <c r="AH52" s="116"/>
      <c r="AI52" s="143"/>
      <c r="AJ52" s="143"/>
      <c r="AK52" s="143"/>
      <c r="AL52" s="143"/>
      <c r="AM52" s="143"/>
      <c r="AN52" s="143"/>
    </row>
    <row r="53" spans="1:40" s="6" customFormat="1" ht="22.5" customHeight="1" x14ac:dyDescent="0.25">
      <c r="A53" s="2"/>
      <c r="B53" s="2"/>
      <c r="C53" s="2"/>
      <c r="D53" s="207"/>
      <c r="E53" s="14"/>
      <c r="F53" s="14"/>
      <c r="G53" s="14"/>
      <c r="H53" s="14"/>
      <c r="I53" s="14"/>
      <c r="J53" s="2"/>
      <c r="K53" s="2"/>
      <c r="L53" s="2"/>
      <c r="M53" s="2"/>
      <c r="N53" s="2"/>
      <c r="O53" s="2"/>
      <c r="P53" s="119"/>
      <c r="Q53" s="119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15"/>
      <c r="AH53" s="116"/>
      <c r="AI53" s="143"/>
      <c r="AJ53" s="143"/>
      <c r="AK53" s="143"/>
      <c r="AL53" s="143"/>
      <c r="AM53" s="143"/>
      <c r="AN53" s="143"/>
    </row>
    <row r="54" spans="1:40" s="6" customFormat="1" ht="22.5" customHeight="1" x14ac:dyDescent="0.3">
      <c r="A54" s="2"/>
      <c r="B54" s="2"/>
      <c r="C54" s="2"/>
      <c r="D54" s="209"/>
      <c r="E54" s="140"/>
      <c r="F54" s="140"/>
      <c r="G54" s="140"/>
      <c r="H54" s="140"/>
      <c r="I54" s="14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15"/>
      <c r="AH54" s="116"/>
      <c r="AI54" s="143"/>
      <c r="AJ54" s="143"/>
      <c r="AK54" s="143"/>
      <c r="AL54" s="143"/>
      <c r="AM54" s="143"/>
      <c r="AN54" s="143"/>
    </row>
    <row r="55" spans="1:40" s="6" customFormat="1" ht="22.5" customHeight="1" x14ac:dyDescent="0.25">
      <c r="A55" s="2"/>
      <c r="B55" s="2"/>
      <c r="C55" s="2"/>
      <c r="D55" s="136"/>
      <c r="E55" s="137"/>
      <c r="F55" s="138"/>
      <c r="G55" s="137"/>
      <c r="H55" s="137"/>
      <c r="I55" s="137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15"/>
      <c r="AH55" s="116"/>
      <c r="AI55" s="143"/>
      <c r="AJ55" s="143"/>
      <c r="AK55" s="143"/>
      <c r="AL55" s="143"/>
      <c r="AM55" s="143"/>
      <c r="AN55" s="143"/>
    </row>
    <row r="56" spans="1:40" s="6" customFormat="1" ht="22.5" customHeight="1" x14ac:dyDescent="0.25">
      <c r="A56" s="2"/>
      <c r="B56" s="2"/>
      <c r="C56" s="2"/>
      <c r="D56" s="136"/>
      <c r="E56" s="137"/>
      <c r="F56" s="138"/>
      <c r="G56" s="137"/>
      <c r="H56" s="137"/>
      <c r="I56" s="137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15"/>
      <c r="AH56" s="116"/>
      <c r="AI56" s="143"/>
      <c r="AJ56" s="143"/>
      <c r="AK56" s="143"/>
      <c r="AL56" s="143"/>
      <c r="AM56" s="143"/>
      <c r="AN56" s="143"/>
    </row>
    <row r="57" spans="1:40" s="6" customFormat="1" ht="22.5" customHeight="1" x14ac:dyDescent="0.25">
      <c r="A57" s="2"/>
      <c r="B57" s="2"/>
      <c r="C57" s="2"/>
      <c r="D57" s="136"/>
      <c r="E57" s="137"/>
      <c r="F57" s="138"/>
      <c r="G57" s="137"/>
      <c r="H57" s="137"/>
      <c r="I57" s="137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15"/>
      <c r="AH57" s="116"/>
      <c r="AI57" s="143"/>
      <c r="AJ57" s="143"/>
      <c r="AK57" s="143"/>
      <c r="AL57" s="143"/>
      <c r="AM57" s="143"/>
      <c r="AN57" s="143"/>
    </row>
    <row r="58" spans="1:40" s="6" customFormat="1" ht="22.5" customHeight="1" x14ac:dyDescent="0.25">
      <c r="A58" s="2"/>
      <c r="B58" s="2"/>
      <c r="C58" s="2"/>
      <c r="D58" s="136"/>
      <c r="E58" s="137"/>
      <c r="F58" s="138"/>
      <c r="G58" s="137"/>
      <c r="H58" s="137"/>
      <c r="I58" s="137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15"/>
      <c r="AH58" s="116"/>
      <c r="AI58" s="143"/>
      <c r="AJ58" s="143"/>
      <c r="AK58" s="143"/>
      <c r="AL58" s="143"/>
      <c r="AM58" s="143"/>
      <c r="AN58" s="143"/>
    </row>
    <row r="59" spans="1:40" s="6" customFormat="1" ht="22.5" customHeight="1" x14ac:dyDescent="0.25">
      <c r="A59" s="2"/>
      <c r="B59" s="2"/>
      <c r="C59" s="2"/>
      <c r="D59" s="136"/>
      <c r="E59" s="137"/>
      <c r="F59" s="138"/>
      <c r="G59" s="137"/>
      <c r="H59" s="137"/>
      <c r="I59" s="137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15"/>
      <c r="AH59" s="116"/>
      <c r="AI59" s="143"/>
      <c r="AJ59" s="143"/>
      <c r="AK59" s="143"/>
      <c r="AL59" s="143"/>
      <c r="AM59" s="143"/>
      <c r="AN59" s="143"/>
    </row>
    <row r="60" spans="1:40" s="6" customFormat="1" ht="22.5" customHeight="1" x14ac:dyDescent="0.25">
      <c r="A60" s="2"/>
      <c r="B60" s="2"/>
      <c r="C60" s="2"/>
      <c r="D60" s="136"/>
      <c r="E60" s="137"/>
      <c r="F60" s="138"/>
      <c r="G60" s="137"/>
      <c r="H60" s="137"/>
      <c r="I60" s="137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15"/>
      <c r="AH60" s="116"/>
      <c r="AI60" s="143"/>
      <c r="AJ60" s="143"/>
      <c r="AK60" s="143"/>
      <c r="AL60" s="143"/>
      <c r="AM60" s="143"/>
      <c r="AN60" s="143"/>
    </row>
    <row r="61" spans="1:40" s="6" customFormat="1" ht="15.75" customHeight="1" x14ac:dyDescent="0.25">
      <c r="A61" s="2"/>
      <c r="B61" s="2"/>
      <c r="C61" s="2"/>
      <c r="D61" s="200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15"/>
      <c r="AH61" s="116"/>
      <c r="AI61" s="143"/>
      <c r="AJ61" s="143"/>
      <c r="AK61" s="143"/>
      <c r="AL61" s="143"/>
      <c r="AM61" s="143"/>
      <c r="AN61" s="143"/>
    </row>
    <row r="62" spans="1:40" s="6" customFormat="1" ht="15.75" customHeight="1" x14ac:dyDescent="0.25">
      <c r="A62" s="2"/>
      <c r="B62" s="2"/>
      <c r="C62" s="2"/>
      <c r="D62" s="200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15"/>
      <c r="AH62" s="116"/>
      <c r="AI62" s="143"/>
      <c r="AJ62" s="143"/>
      <c r="AK62" s="143"/>
      <c r="AL62" s="143"/>
      <c r="AM62" s="143"/>
      <c r="AN62" s="143"/>
    </row>
    <row r="63" spans="1:40" s="6" customFormat="1" ht="22.5" customHeight="1" x14ac:dyDescent="0.25">
      <c r="A63" s="2"/>
      <c r="B63" s="2"/>
      <c r="C63" s="2"/>
      <c r="D63" s="200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15"/>
      <c r="AH63" s="116"/>
      <c r="AI63" s="143"/>
      <c r="AJ63" s="143"/>
      <c r="AK63" s="143"/>
      <c r="AL63" s="143"/>
      <c r="AM63" s="143"/>
      <c r="AN63" s="143"/>
    </row>
    <row r="64" spans="1:40" s="6" customFormat="1" ht="22.5" customHeight="1" x14ac:dyDescent="0.25">
      <c r="A64" s="2"/>
      <c r="B64" s="2"/>
      <c r="C64" s="2"/>
      <c r="D64" s="200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144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15"/>
      <c r="AH64" s="116"/>
      <c r="AI64" s="143"/>
      <c r="AJ64" s="143"/>
      <c r="AK64" s="143"/>
      <c r="AL64" s="143"/>
      <c r="AM64" s="143"/>
      <c r="AN64" s="143"/>
    </row>
    <row r="65" spans="1:40" s="6" customFormat="1" ht="22.5" customHeight="1" x14ac:dyDescent="0.25">
      <c r="A65" s="2"/>
      <c r="B65" s="2"/>
      <c r="C65" s="2"/>
      <c r="D65" s="200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144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15"/>
      <c r="AH65" s="116"/>
      <c r="AI65" s="143"/>
      <c r="AJ65" s="143"/>
      <c r="AK65" s="143"/>
      <c r="AL65" s="143"/>
      <c r="AM65" s="143"/>
      <c r="AN65" s="143"/>
    </row>
    <row r="66" spans="1:40" s="6" customFormat="1" ht="22.5" customHeight="1" x14ac:dyDescent="0.25">
      <c r="A66" s="2"/>
      <c r="B66" s="2"/>
      <c r="C66" s="2"/>
      <c r="D66" s="200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144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15"/>
      <c r="AH66" s="116"/>
      <c r="AI66" s="143"/>
      <c r="AJ66" s="143"/>
      <c r="AK66" s="143"/>
      <c r="AL66" s="143"/>
      <c r="AM66" s="143"/>
      <c r="AN66" s="143"/>
    </row>
    <row r="67" spans="1:40" s="6" customFormat="1" ht="22.5" customHeight="1" x14ac:dyDescent="0.25">
      <c r="A67" s="2"/>
      <c r="B67" s="2"/>
      <c r="C67" s="2"/>
      <c r="D67" s="200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144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15"/>
      <c r="AH67" s="116"/>
      <c r="AI67" s="143"/>
      <c r="AJ67" s="143"/>
      <c r="AK67" s="143"/>
      <c r="AL67" s="143"/>
      <c r="AM67" s="143"/>
      <c r="AN67" s="143"/>
    </row>
    <row r="68" spans="1:40" s="6" customFormat="1" ht="22.5" customHeight="1" x14ac:dyDescent="0.25">
      <c r="A68" s="2"/>
      <c r="B68" s="2"/>
      <c r="C68" s="2"/>
      <c r="D68" s="200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144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15"/>
      <c r="AH68" s="116"/>
      <c r="AI68" s="143"/>
      <c r="AJ68" s="143"/>
      <c r="AK68" s="143"/>
      <c r="AL68" s="143"/>
      <c r="AM68" s="143"/>
      <c r="AN68" s="143"/>
    </row>
    <row r="69" spans="1:40" s="6" customFormat="1" ht="22.5" customHeight="1" x14ac:dyDescent="0.25">
      <c r="A69" s="2"/>
      <c r="B69" s="2"/>
      <c r="C69" s="2"/>
      <c r="D69" s="200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144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15"/>
    </row>
    <row r="70" spans="1:40" s="6" customFormat="1" ht="22.5" customHeight="1" x14ac:dyDescent="0.25">
      <c r="A70" s="2"/>
      <c r="B70" s="2"/>
      <c r="C70" s="2"/>
      <c r="D70" s="200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144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15"/>
      <c r="AH70" s="113"/>
      <c r="AI70" s="114"/>
      <c r="AJ70" s="114"/>
      <c r="AK70" s="114"/>
      <c r="AL70" s="114"/>
      <c r="AM70" s="114"/>
      <c r="AN70" s="114"/>
    </row>
    <row r="71" spans="1:40" s="6" customFormat="1" ht="22.5" customHeight="1" x14ac:dyDescent="0.25">
      <c r="A71" s="2"/>
      <c r="B71" s="2"/>
      <c r="C71" s="2"/>
      <c r="D71" s="200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144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15"/>
      <c r="AH71" s="116"/>
      <c r="AI71" s="116"/>
      <c r="AJ71" s="116"/>
      <c r="AK71" s="116"/>
      <c r="AL71" s="116"/>
      <c r="AM71" s="116"/>
      <c r="AN71" s="116"/>
    </row>
    <row r="72" spans="1:40" s="6" customFormat="1" ht="22.5" customHeight="1" x14ac:dyDescent="0.25">
      <c r="A72" s="2"/>
      <c r="B72" s="2"/>
      <c r="C72" s="2"/>
      <c r="D72" s="200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15"/>
      <c r="AH72" s="116"/>
      <c r="AI72" s="116"/>
      <c r="AJ72" s="116"/>
      <c r="AK72" s="116"/>
      <c r="AL72" s="116"/>
      <c r="AM72" s="116"/>
      <c r="AN72" s="116"/>
    </row>
    <row r="73" spans="1:40" s="6" customFormat="1" ht="22.5" customHeight="1" x14ac:dyDescent="0.25">
      <c r="A73" s="2"/>
      <c r="B73" s="2"/>
      <c r="C73" s="2"/>
      <c r="D73" s="200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15"/>
      <c r="AH73" s="116"/>
      <c r="AI73" s="143"/>
      <c r="AJ73" s="143"/>
      <c r="AK73" s="143"/>
      <c r="AL73" s="143"/>
      <c r="AM73" s="143"/>
      <c r="AN73" s="143"/>
    </row>
    <row r="74" spans="1:40" s="6" customFormat="1" ht="22.5" customHeight="1" x14ac:dyDescent="0.25">
      <c r="A74" s="2"/>
      <c r="B74" s="2"/>
      <c r="C74" s="2"/>
      <c r="D74" s="200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15"/>
      <c r="AH74" s="116"/>
      <c r="AI74" s="143"/>
      <c r="AJ74" s="143"/>
      <c r="AK74" s="143"/>
      <c r="AL74" s="143"/>
      <c r="AM74" s="143"/>
      <c r="AN74" s="143"/>
    </row>
    <row r="75" spans="1:40" s="6" customFormat="1" ht="22.5" customHeight="1" x14ac:dyDescent="0.25">
      <c r="A75" s="2"/>
      <c r="B75" s="2"/>
      <c r="C75" s="2"/>
      <c r="D75" s="200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15"/>
      <c r="AH75" s="116"/>
      <c r="AI75" s="143"/>
      <c r="AJ75" s="143"/>
      <c r="AK75" s="143"/>
      <c r="AL75" s="143"/>
      <c r="AM75" s="143"/>
      <c r="AN75" s="143"/>
    </row>
    <row r="76" spans="1:40" s="6" customFormat="1" ht="22.5" customHeight="1" x14ac:dyDescent="0.25">
      <c r="A76" s="2"/>
      <c r="B76" s="2"/>
      <c r="C76" s="2"/>
      <c r="D76" s="200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15"/>
      <c r="AH76" s="116"/>
      <c r="AI76" s="143"/>
      <c r="AJ76" s="143"/>
      <c r="AK76" s="143"/>
      <c r="AL76" s="143"/>
      <c r="AM76" s="143"/>
      <c r="AN76" s="143"/>
    </row>
    <row r="77" spans="1:40" s="6" customFormat="1" ht="22.5" customHeight="1" x14ac:dyDescent="0.25">
      <c r="A77" s="2"/>
      <c r="B77" s="2"/>
      <c r="C77" s="2"/>
      <c r="D77" s="200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15"/>
      <c r="AH77" s="116"/>
      <c r="AI77" s="143"/>
      <c r="AJ77" s="143"/>
      <c r="AK77" s="143"/>
      <c r="AL77" s="143"/>
      <c r="AM77" s="143"/>
      <c r="AN77" s="143"/>
    </row>
    <row r="78" spans="1:40" s="6" customFormat="1" ht="22.5" customHeight="1" x14ac:dyDescent="0.25">
      <c r="A78" s="2"/>
      <c r="B78" s="2"/>
      <c r="C78" s="2"/>
      <c r="D78" s="200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15"/>
      <c r="AH78" s="116"/>
      <c r="AI78" s="143"/>
      <c r="AJ78" s="143"/>
      <c r="AK78" s="143"/>
      <c r="AL78" s="143"/>
      <c r="AM78" s="143"/>
      <c r="AN78" s="143"/>
    </row>
    <row r="79" spans="1:40" s="6" customFormat="1" ht="22.5" customHeight="1" x14ac:dyDescent="0.25">
      <c r="A79" s="2"/>
      <c r="B79" s="2"/>
      <c r="C79" s="2"/>
      <c r="D79" s="200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15"/>
      <c r="AH79" s="116"/>
      <c r="AI79" s="143"/>
      <c r="AJ79" s="143"/>
      <c r="AK79" s="143"/>
      <c r="AL79" s="143"/>
      <c r="AM79" s="143"/>
      <c r="AN79" s="143"/>
    </row>
    <row r="80" spans="1:40" s="6" customFormat="1" x14ac:dyDescent="0.25">
      <c r="A80" s="2"/>
      <c r="B80" s="2"/>
      <c r="C80" s="2"/>
      <c r="D80" s="200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15"/>
      <c r="AH80" s="116"/>
      <c r="AI80" s="143"/>
      <c r="AJ80" s="143"/>
      <c r="AK80" s="143"/>
      <c r="AL80" s="143"/>
      <c r="AM80" s="143"/>
      <c r="AN80" s="143"/>
    </row>
    <row r="81" spans="1:40" s="6" customFormat="1" ht="22.5" customHeight="1" x14ac:dyDescent="0.25">
      <c r="A81" s="2"/>
      <c r="B81" s="2"/>
      <c r="C81" s="2"/>
      <c r="D81" s="200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15"/>
      <c r="AH81" s="116"/>
      <c r="AI81" s="143"/>
      <c r="AJ81" s="143"/>
      <c r="AK81" s="143"/>
      <c r="AL81" s="143"/>
      <c r="AM81" s="143"/>
      <c r="AN81" s="143"/>
    </row>
    <row r="82" spans="1:40" s="6" customFormat="1" ht="22.5" customHeight="1" x14ac:dyDescent="0.25">
      <c r="A82" s="2"/>
      <c r="B82" s="2"/>
      <c r="C82" s="2"/>
      <c r="D82" s="200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15"/>
      <c r="AH82" s="116"/>
      <c r="AI82" s="143"/>
      <c r="AJ82" s="143"/>
      <c r="AK82" s="143"/>
      <c r="AL82" s="143"/>
      <c r="AM82" s="143"/>
      <c r="AN82" s="143"/>
    </row>
    <row r="83" spans="1:40" s="6" customFormat="1" ht="22.5" customHeight="1" x14ac:dyDescent="0.25">
      <c r="A83" s="2"/>
      <c r="B83" s="2"/>
      <c r="C83" s="2"/>
      <c r="D83" s="200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15"/>
      <c r="AH83" s="116"/>
      <c r="AI83" s="143"/>
      <c r="AJ83" s="143"/>
      <c r="AK83" s="143"/>
      <c r="AL83" s="143"/>
      <c r="AM83" s="143"/>
      <c r="AN83" s="143"/>
    </row>
    <row r="84" spans="1:40" s="6" customFormat="1" ht="22.5" customHeight="1" x14ac:dyDescent="0.25">
      <c r="A84" s="2"/>
      <c r="B84" s="2"/>
      <c r="C84" s="2"/>
      <c r="D84" s="200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15"/>
      <c r="AH84" s="116"/>
      <c r="AI84" s="143"/>
      <c r="AJ84" s="143"/>
      <c r="AK84" s="143"/>
      <c r="AL84" s="143"/>
      <c r="AM84" s="143"/>
      <c r="AN84" s="143"/>
    </row>
    <row r="85" spans="1:40" s="6" customFormat="1" ht="22.5" customHeight="1" x14ac:dyDescent="0.25">
      <c r="A85" s="2"/>
      <c r="B85" s="2"/>
      <c r="C85" s="2"/>
      <c r="D85" s="200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15"/>
      <c r="AH85" s="116"/>
      <c r="AI85" s="143"/>
      <c r="AJ85" s="143"/>
      <c r="AK85" s="143"/>
      <c r="AL85" s="143"/>
      <c r="AM85" s="143"/>
      <c r="AN85" s="143"/>
    </row>
    <row r="86" spans="1:40" s="6" customFormat="1" ht="22.5" customHeight="1" x14ac:dyDescent="0.25">
      <c r="A86" s="2"/>
      <c r="B86" s="2"/>
      <c r="C86" s="2"/>
      <c r="D86" s="200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15"/>
      <c r="AH86" s="116"/>
      <c r="AI86" s="143"/>
      <c r="AJ86" s="143"/>
      <c r="AK86" s="143"/>
      <c r="AL86" s="143"/>
      <c r="AM86" s="143"/>
      <c r="AN86" s="143"/>
    </row>
    <row r="87" spans="1:40" s="6" customFormat="1" ht="22.5" customHeight="1" x14ac:dyDescent="0.25">
      <c r="A87" s="2"/>
      <c r="B87" s="2"/>
      <c r="C87" s="2"/>
      <c r="D87" s="200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15"/>
      <c r="AH87" s="116"/>
      <c r="AI87" s="143"/>
      <c r="AJ87" s="143"/>
      <c r="AK87" s="143"/>
      <c r="AL87" s="143"/>
      <c r="AM87" s="143"/>
      <c r="AN87" s="143"/>
    </row>
    <row r="88" spans="1:40" s="6" customFormat="1" ht="22.5" customHeight="1" x14ac:dyDescent="0.25">
      <c r="A88" s="2"/>
      <c r="B88" s="2"/>
      <c r="C88" s="2"/>
      <c r="D88" s="200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15"/>
      <c r="AH88" s="116"/>
      <c r="AI88" s="143"/>
      <c r="AJ88" s="143"/>
      <c r="AK88" s="143"/>
      <c r="AL88" s="143"/>
      <c r="AM88" s="143"/>
      <c r="AN88" s="143"/>
    </row>
    <row r="89" spans="1:40" s="6" customFormat="1" ht="22.5" customHeight="1" x14ac:dyDescent="0.25">
      <c r="A89" s="2"/>
      <c r="B89" s="2"/>
      <c r="C89" s="2"/>
      <c r="D89" s="200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15"/>
      <c r="AH89" s="116"/>
      <c r="AI89" s="143"/>
      <c r="AJ89" s="143"/>
      <c r="AK89" s="143"/>
      <c r="AL89" s="143"/>
      <c r="AM89" s="143"/>
      <c r="AN89" s="143"/>
    </row>
    <row r="90" spans="1:40" s="6" customFormat="1" ht="22.5" customHeight="1" x14ac:dyDescent="0.25">
      <c r="A90" s="2"/>
      <c r="B90" s="2"/>
      <c r="C90" s="2"/>
      <c r="D90" s="200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15"/>
      <c r="AH90" s="116"/>
      <c r="AI90" s="143"/>
      <c r="AJ90" s="143"/>
      <c r="AK90" s="143"/>
      <c r="AL90" s="143"/>
      <c r="AM90" s="143"/>
      <c r="AN90" s="143"/>
    </row>
    <row r="91" spans="1:40" s="6" customFormat="1" ht="22.5" customHeight="1" x14ac:dyDescent="0.25">
      <c r="A91" s="2"/>
      <c r="B91" s="2"/>
      <c r="C91" s="2"/>
      <c r="D91" s="200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15"/>
      <c r="AH91" s="116"/>
      <c r="AI91" s="143"/>
      <c r="AJ91" s="143"/>
      <c r="AK91" s="143"/>
      <c r="AL91" s="143"/>
      <c r="AM91" s="143"/>
      <c r="AN91" s="143"/>
    </row>
    <row r="92" spans="1:40" s="6" customFormat="1" ht="22.5" customHeight="1" x14ac:dyDescent="0.25">
      <c r="A92" s="2"/>
      <c r="B92" s="2"/>
      <c r="C92" s="2"/>
      <c r="D92" s="200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5"/>
      <c r="AH92" s="116"/>
      <c r="AI92" s="143"/>
      <c r="AJ92" s="143"/>
      <c r="AK92" s="143"/>
      <c r="AL92" s="143"/>
      <c r="AM92" s="143"/>
      <c r="AN92" s="143"/>
    </row>
    <row r="93" spans="1:40" s="6" customFormat="1" ht="22.5" customHeight="1" x14ac:dyDescent="0.25">
      <c r="A93" s="2"/>
      <c r="B93" s="2"/>
      <c r="C93" s="2"/>
      <c r="D93" s="200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15"/>
      <c r="AH93" s="116"/>
      <c r="AI93" s="143"/>
      <c r="AJ93" s="143"/>
      <c r="AK93" s="143"/>
      <c r="AL93" s="143"/>
      <c r="AM93" s="143"/>
      <c r="AN93" s="143"/>
    </row>
    <row r="94" spans="1:40" s="6" customFormat="1" ht="22.5" customHeight="1" x14ac:dyDescent="0.25">
      <c r="A94" s="2"/>
      <c r="B94" s="2"/>
      <c r="C94" s="2"/>
      <c r="D94" s="200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15"/>
      <c r="AH94" s="116"/>
      <c r="AI94" s="143"/>
      <c r="AJ94" s="143"/>
      <c r="AK94" s="143"/>
      <c r="AL94" s="143"/>
      <c r="AM94" s="143"/>
      <c r="AN94" s="143"/>
    </row>
    <row r="95" spans="1:40" s="6" customFormat="1" ht="22.5" customHeight="1" x14ac:dyDescent="0.25">
      <c r="A95" s="2"/>
      <c r="B95" s="2"/>
      <c r="C95" s="2"/>
      <c r="D95" s="200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15"/>
      <c r="AH95" s="116"/>
      <c r="AI95" s="143"/>
      <c r="AJ95" s="143"/>
      <c r="AK95" s="143"/>
      <c r="AL95" s="143"/>
      <c r="AM95" s="143"/>
      <c r="AN95" s="143"/>
    </row>
    <row r="96" spans="1:40" s="6" customFormat="1" ht="22.5" customHeight="1" x14ac:dyDescent="0.25">
      <c r="A96" s="2"/>
      <c r="B96" s="2"/>
      <c r="C96" s="2"/>
      <c r="D96" s="200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15"/>
      <c r="AH96" s="116"/>
      <c r="AI96" s="143"/>
      <c r="AJ96" s="143"/>
      <c r="AK96" s="143"/>
      <c r="AL96" s="143"/>
      <c r="AM96" s="143"/>
      <c r="AN96" s="143"/>
    </row>
    <row r="97" spans="1:40" s="6" customFormat="1" ht="22.5" customHeight="1" x14ac:dyDescent="0.25">
      <c r="A97" s="2"/>
      <c r="B97" s="2"/>
      <c r="C97" s="2"/>
      <c r="D97" s="200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15"/>
    </row>
    <row r="98" spans="1:40" s="6" customFormat="1" ht="22.5" customHeight="1" x14ac:dyDescent="0.25">
      <c r="A98" s="2"/>
      <c r="B98" s="2"/>
      <c r="C98" s="2"/>
      <c r="D98" s="200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15"/>
      <c r="AH98" s="113"/>
      <c r="AI98" s="114"/>
      <c r="AJ98" s="114"/>
      <c r="AK98" s="114"/>
      <c r="AL98" s="114"/>
      <c r="AM98" s="114"/>
      <c r="AN98" s="114"/>
    </row>
    <row r="99" spans="1:40" s="6" customFormat="1" ht="22.5" customHeight="1" x14ac:dyDescent="0.25">
      <c r="A99" s="2"/>
      <c r="B99" s="2"/>
      <c r="C99" s="2"/>
      <c r="D99" s="200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15"/>
      <c r="AH99" s="116"/>
      <c r="AI99" s="116"/>
      <c r="AJ99" s="116"/>
      <c r="AK99" s="116"/>
      <c r="AL99" s="116"/>
      <c r="AM99" s="116"/>
      <c r="AN99" s="116"/>
    </row>
    <row r="100" spans="1:40" s="6" customFormat="1" ht="15" customHeight="1" x14ac:dyDescent="0.25">
      <c r="A100" s="2"/>
      <c r="B100" s="2"/>
      <c r="C100" s="2"/>
      <c r="D100" s="200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15"/>
      <c r="AH100" s="116"/>
      <c r="AI100" s="116"/>
      <c r="AJ100" s="116"/>
      <c r="AK100" s="116"/>
      <c r="AL100" s="116"/>
      <c r="AM100" s="116"/>
      <c r="AN100" s="116"/>
    </row>
    <row r="101" spans="1:40" s="6" customFormat="1" ht="15" customHeight="1" x14ac:dyDescent="0.25">
      <c r="A101" s="2"/>
      <c r="B101" s="2"/>
      <c r="C101" s="2"/>
      <c r="D101" s="200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15"/>
      <c r="AH101" s="116"/>
      <c r="AI101" s="143"/>
      <c r="AJ101" s="143"/>
      <c r="AK101" s="143"/>
      <c r="AL101" s="143"/>
      <c r="AM101" s="143"/>
      <c r="AN101" s="143"/>
    </row>
    <row r="102" spans="1:40" s="6" customFormat="1" ht="15" customHeight="1" x14ac:dyDescent="0.25">
      <c r="A102" s="2"/>
      <c r="B102" s="2"/>
      <c r="C102" s="2"/>
      <c r="D102" s="200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15"/>
      <c r="AH102" s="116"/>
      <c r="AI102" s="143"/>
      <c r="AJ102" s="143"/>
      <c r="AK102" s="143"/>
      <c r="AL102" s="143"/>
      <c r="AM102" s="143"/>
      <c r="AN102" s="143"/>
    </row>
    <row r="103" spans="1:40" s="6" customFormat="1" ht="15" customHeight="1" x14ac:dyDescent="0.25">
      <c r="A103" s="2"/>
      <c r="B103" s="2"/>
      <c r="C103" s="2"/>
      <c r="D103" s="200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15"/>
      <c r="AH103" s="116"/>
      <c r="AI103" s="143"/>
      <c r="AJ103" s="143"/>
      <c r="AK103" s="143"/>
      <c r="AL103" s="143"/>
      <c r="AM103" s="143"/>
      <c r="AN103" s="143"/>
    </row>
    <row r="104" spans="1:40" s="6" customFormat="1" x14ac:dyDescent="0.25">
      <c r="A104" s="2"/>
      <c r="B104" s="2"/>
      <c r="C104" s="2"/>
      <c r="D104" s="200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15"/>
      <c r="AH104" s="116"/>
      <c r="AI104" s="143"/>
      <c r="AJ104" s="143"/>
      <c r="AK104" s="143"/>
      <c r="AL104" s="143"/>
      <c r="AM104" s="143"/>
      <c r="AN104" s="143"/>
    </row>
    <row r="105" spans="1:40" s="6" customFormat="1" x14ac:dyDescent="0.25">
      <c r="A105" s="2"/>
      <c r="B105" s="2"/>
      <c r="C105" s="2"/>
      <c r="D105" s="200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15"/>
      <c r="AH105" s="116"/>
      <c r="AI105" s="143"/>
      <c r="AJ105" s="143"/>
      <c r="AK105" s="143"/>
      <c r="AL105" s="143"/>
      <c r="AM105" s="143"/>
      <c r="AN105" s="143"/>
    </row>
    <row r="106" spans="1:40" s="6" customFormat="1" x14ac:dyDescent="0.25">
      <c r="A106" s="2"/>
      <c r="B106" s="2"/>
      <c r="C106" s="2"/>
      <c r="D106" s="200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15"/>
      <c r="AH106" s="116"/>
      <c r="AI106" s="143"/>
      <c r="AJ106" s="143"/>
      <c r="AK106" s="143"/>
      <c r="AL106" s="143"/>
      <c r="AM106" s="143"/>
      <c r="AN106" s="143"/>
    </row>
    <row r="107" spans="1:40" s="6" customFormat="1" x14ac:dyDescent="0.25">
      <c r="A107" s="2"/>
      <c r="B107" s="2"/>
      <c r="C107" s="2"/>
      <c r="D107" s="200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15"/>
      <c r="AH107" s="116"/>
      <c r="AI107" s="143"/>
      <c r="AJ107" s="143"/>
      <c r="AK107" s="143"/>
      <c r="AL107" s="143"/>
      <c r="AM107" s="143"/>
      <c r="AN107" s="143"/>
    </row>
    <row r="108" spans="1:40" s="6" customFormat="1" x14ac:dyDescent="0.25">
      <c r="A108" s="2"/>
      <c r="B108" s="2"/>
      <c r="C108" s="2"/>
      <c r="D108" s="200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15"/>
      <c r="AH108" s="116"/>
      <c r="AI108" s="143"/>
      <c r="AJ108" s="143"/>
      <c r="AK108" s="143"/>
      <c r="AL108" s="143"/>
      <c r="AM108" s="143"/>
      <c r="AN108" s="143"/>
    </row>
    <row r="109" spans="1:40" s="6" customFormat="1" x14ac:dyDescent="0.25">
      <c r="A109" s="2"/>
      <c r="B109" s="2"/>
      <c r="C109" s="2"/>
      <c r="D109" s="200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15"/>
      <c r="AH109" s="116"/>
      <c r="AI109" s="143"/>
      <c r="AJ109" s="143"/>
      <c r="AK109" s="143"/>
      <c r="AL109" s="143"/>
      <c r="AM109" s="143"/>
      <c r="AN109" s="143"/>
    </row>
    <row r="110" spans="1:40" s="6" customFormat="1" x14ac:dyDescent="0.25">
      <c r="A110" s="2"/>
      <c r="B110" s="2"/>
      <c r="C110" s="2"/>
      <c r="D110" s="200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15"/>
      <c r="AH110" s="116"/>
      <c r="AI110" s="143"/>
      <c r="AJ110" s="143"/>
      <c r="AK110" s="143"/>
      <c r="AL110" s="143"/>
      <c r="AM110" s="143"/>
      <c r="AN110" s="143"/>
    </row>
    <row r="111" spans="1:40" x14ac:dyDescent="0.25">
      <c r="AH111" s="116"/>
      <c r="AI111" s="143"/>
      <c r="AJ111" s="143"/>
      <c r="AK111" s="143"/>
      <c r="AL111" s="143"/>
      <c r="AM111" s="143"/>
      <c r="AN111" s="143"/>
    </row>
    <row r="112" spans="1:40" x14ac:dyDescent="0.25">
      <c r="AH112" s="116"/>
      <c r="AI112" s="143"/>
      <c r="AJ112" s="143"/>
      <c r="AK112" s="143"/>
      <c r="AL112" s="143"/>
      <c r="AM112" s="143"/>
      <c r="AN112" s="143"/>
    </row>
    <row r="113" spans="34:41" x14ac:dyDescent="0.25">
      <c r="AH113" s="116"/>
      <c r="AI113" s="143"/>
      <c r="AJ113" s="143"/>
      <c r="AK113" s="143"/>
      <c r="AL113" s="143"/>
      <c r="AM113" s="143"/>
      <c r="AN113" s="143"/>
    </row>
    <row r="114" spans="34:41" x14ac:dyDescent="0.25">
      <c r="AH114" s="116"/>
      <c r="AI114" s="143"/>
      <c r="AJ114" s="143"/>
      <c r="AK114" s="143"/>
      <c r="AL114" s="143"/>
      <c r="AM114" s="143"/>
      <c r="AN114" s="143"/>
    </row>
    <row r="115" spans="34:41" x14ac:dyDescent="0.25">
      <c r="AH115" s="116"/>
      <c r="AI115" s="143"/>
      <c r="AJ115" s="143"/>
      <c r="AK115" s="143"/>
      <c r="AL115" s="143"/>
      <c r="AM115" s="143"/>
      <c r="AN115" s="143"/>
    </row>
    <row r="116" spans="34:41" x14ac:dyDescent="0.25">
      <c r="AH116" s="116"/>
      <c r="AI116" s="143"/>
      <c r="AJ116" s="143"/>
      <c r="AK116" s="143"/>
      <c r="AL116" s="143"/>
      <c r="AM116" s="143"/>
      <c r="AN116" s="143"/>
    </row>
    <row r="117" spans="34:41" x14ac:dyDescent="0.25">
      <c r="AH117" s="116"/>
      <c r="AI117" s="143"/>
      <c r="AJ117" s="143"/>
      <c r="AK117" s="143"/>
      <c r="AL117" s="143"/>
      <c r="AM117" s="143"/>
      <c r="AN117" s="143"/>
    </row>
    <row r="118" spans="34:41" x14ac:dyDescent="0.25">
      <c r="AH118" s="116"/>
      <c r="AI118" s="143"/>
      <c r="AJ118" s="143"/>
      <c r="AK118" s="143"/>
      <c r="AL118" s="143"/>
      <c r="AM118" s="143"/>
      <c r="AN118" s="143"/>
    </row>
    <row r="119" spans="34:41" x14ac:dyDescent="0.25">
      <c r="AH119" s="116"/>
      <c r="AI119" s="143"/>
      <c r="AJ119" s="143"/>
      <c r="AK119" s="143"/>
      <c r="AL119" s="143"/>
      <c r="AM119" s="143"/>
      <c r="AN119" s="143"/>
      <c r="AO119" s="142"/>
    </row>
    <row r="120" spans="34:41" x14ac:dyDescent="0.25">
      <c r="AH120" s="116"/>
      <c r="AI120" s="143"/>
      <c r="AJ120" s="143"/>
      <c r="AK120" s="143"/>
      <c r="AL120" s="143"/>
      <c r="AM120" s="143"/>
      <c r="AN120" s="143"/>
    </row>
    <row r="121" spans="34:41" x14ac:dyDescent="0.25">
      <c r="AH121" s="116"/>
      <c r="AI121" s="143"/>
      <c r="AJ121" s="143"/>
      <c r="AK121" s="143"/>
      <c r="AL121" s="143"/>
      <c r="AM121" s="143"/>
      <c r="AN121" s="143"/>
    </row>
    <row r="122" spans="34:41" x14ac:dyDescent="0.25">
      <c r="AH122" s="116"/>
      <c r="AI122" s="143"/>
      <c r="AJ122" s="143"/>
      <c r="AK122" s="143"/>
      <c r="AL122" s="143"/>
      <c r="AM122" s="143"/>
      <c r="AN122" s="143"/>
    </row>
    <row r="123" spans="34:41" x14ac:dyDescent="0.25">
      <c r="AH123" s="116"/>
      <c r="AI123" s="143"/>
      <c r="AJ123" s="143"/>
      <c r="AK123" s="143"/>
      <c r="AL123" s="143"/>
      <c r="AM123" s="143"/>
      <c r="AN123" s="143"/>
    </row>
    <row r="124" spans="34:41" x14ac:dyDescent="0.25">
      <c r="AH124" s="116"/>
      <c r="AI124" s="143"/>
      <c r="AJ124" s="143"/>
      <c r="AK124" s="143"/>
      <c r="AL124" s="143"/>
      <c r="AM124" s="143"/>
      <c r="AN124" s="143"/>
    </row>
  </sheetData>
  <sheetProtection sheet="1" objects="1" scenarios="1"/>
  <protectedRanges>
    <protectedRange sqref="C10:C11 C18 G10:G11" name="Range1"/>
  </protectedRanges>
  <mergeCells count="2">
    <mergeCell ref="E5:G5"/>
    <mergeCell ref="E7:G7"/>
  </mergeCells>
  <conditionalFormatting sqref="E14 F15 G16 H17 I18 F21:I21 H11 E19:E21 E34:I34 B26:B32 D45:I45 D35:I35 D53:I54">
    <cfRule type="cellIs" dxfId="18" priority="30" operator="equal">
      <formula>0</formula>
    </cfRule>
  </conditionalFormatting>
  <conditionalFormatting sqref="H10">
    <cfRule type="cellIs" dxfId="17" priority="29" operator="equal">
      <formula>0</formula>
    </cfRule>
  </conditionalFormatting>
  <conditionalFormatting sqref="F19:I20">
    <cfRule type="cellIs" dxfId="16" priority="28" operator="equal">
      <formula>0</formula>
    </cfRule>
  </conditionalFormatting>
  <conditionalFormatting sqref="P53:Q53 N18:O18 E5:G5 E7:G7">
    <cfRule type="notContainsBlanks" dxfId="15" priority="26">
      <formula>LEN(TRIM(E5))&gt;0</formula>
    </cfRule>
  </conditionalFormatting>
  <conditionalFormatting sqref="C18">
    <cfRule type="notContainsBlanks" dxfId="14" priority="24">
      <formula>LEN(TRIM(C18))&gt;0</formula>
    </cfRule>
  </conditionalFormatting>
  <conditionalFormatting sqref="E33:I33">
    <cfRule type="cellIs" dxfId="13" priority="22" operator="equal">
      <formula>0</formula>
    </cfRule>
  </conditionalFormatting>
  <conditionalFormatting sqref="D55:D60">
    <cfRule type="cellIs" dxfId="12" priority="18" operator="equal">
      <formula>0</formula>
    </cfRule>
  </conditionalFormatting>
  <conditionalFormatting sqref="E52:I52 E55:I60">
    <cfRule type="cellIs" dxfId="11" priority="19" operator="equal">
      <formula>0</formula>
    </cfRule>
  </conditionalFormatting>
  <conditionalFormatting sqref="D33">
    <cfRule type="cellIs" dxfId="10" priority="21" operator="equal">
      <formula>0</formula>
    </cfRule>
  </conditionalFormatting>
  <conditionalFormatting sqref="E46:I51">
    <cfRule type="cellIs" dxfId="9" priority="16" operator="equal">
      <formula>0</formula>
    </cfRule>
  </conditionalFormatting>
  <conditionalFormatting sqref="D46:D51">
    <cfRule type="cellIs" dxfId="8" priority="15" operator="equal">
      <formula>0</formula>
    </cfRule>
  </conditionalFormatting>
  <conditionalFormatting sqref="H35:I35">
    <cfRule type="cellIs" dxfId="7" priority="12" operator="equal">
      <formula>0</formula>
    </cfRule>
  </conditionalFormatting>
  <conditionalFormatting sqref="H53:I53">
    <cfRule type="cellIs" dxfId="6" priority="9" operator="equal">
      <formula>0</formula>
    </cfRule>
  </conditionalFormatting>
  <conditionalFormatting sqref="B25">
    <cfRule type="cellIs" dxfId="5" priority="8" operator="equal">
      <formula>0</formula>
    </cfRule>
  </conditionalFormatting>
  <conditionalFormatting sqref="F26:F32">
    <cfRule type="cellIs" dxfId="4" priority="7" operator="equal">
      <formula>0</formula>
    </cfRule>
  </conditionalFormatting>
  <conditionalFormatting sqref="B37">
    <cfRule type="cellIs" dxfId="3" priority="5" operator="equal">
      <formula>0</formula>
    </cfRule>
  </conditionalFormatting>
  <conditionalFormatting sqref="F38:F44">
    <cfRule type="cellIs" dxfId="2" priority="3" operator="equal">
      <formula>0</formula>
    </cfRule>
  </conditionalFormatting>
  <conditionalFormatting sqref="B38:B44">
    <cfRule type="cellIs" dxfId="1" priority="2" operator="equal">
      <formula>0</formula>
    </cfRule>
  </conditionalFormatting>
  <conditionalFormatting sqref="E13:I13">
    <cfRule type="cellIs" dxfId="0" priority="1" operator="equal">
      <formula>0</formula>
    </cfRule>
  </conditionalFormatting>
  <pageMargins left="0.7" right="0.7" top="0.75" bottom="0.75" header="0.3" footer="0.3"/>
  <pageSetup scale="60" orientation="portrait" horizontalDpi="1200" verticalDpi="1200" r:id="rId1"/>
  <rowBreaks count="1" manualBreakCount="1">
    <brk id="4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20201101</vt:lpstr>
      <vt:lpstr>How Much Time Do I need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Priska von Haller</dc:creator>
  <cp:lastModifiedBy>Priska von Haller</cp:lastModifiedBy>
  <dcterms:created xsi:type="dcterms:W3CDTF">2020-10-27T14:52:23Z</dcterms:created>
  <dcterms:modified xsi:type="dcterms:W3CDTF">2020-10-27T16:48:38Z</dcterms:modified>
</cp:coreProperties>
</file>