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25110" windowHeight="12015"/>
  </bookViews>
  <sheets>
    <sheet name="UWPR rates 10_1_2011" sheetId="3" r:id="rId1"/>
  </sheets>
  <calcPr calcId="125725" iterateDelta="1.0000000000000001E-5" calcOnSave="0"/>
</workbook>
</file>

<file path=xl/calcChain.xml><?xml version="1.0" encoding="utf-8"?>
<calcChain xmlns="http://schemas.openxmlformats.org/spreadsheetml/2006/main">
  <c r="E12" i="3"/>
  <c r="E11"/>
  <c r="E10"/>
  <c r="B12"/>
  <c r="B11"/>
  <c r="B10"/>
  <c r="D114"/>
  <c r="I114" s="1"/>
  <c r="J113"/>
  <c r="I113"/>
  <c r="H113"/>
  <c r="G113"/>
  <c r="F113"/>
  <c r="E113"/>
  <c r="D113"/>
  <c r="D97"/>
  <c r="I97" s="1"/>
  <c r="J96"/>
  <c r="I96"/>
  <c r="H96"/>
  <c r="G96"/>
  <c r="F96"/>
  <c r="E96"/>
  <c r="D96"/>
  <c r="D80"/>
  <c r="I80" s="1"/>
  <c r="J79"/>
  <c r="I79"/>
  <c r="H79"/>
  <c r="G79"/>
  <c r="F79"/>
  <c r="E79"/>
  <c r="D79"/>
  <c r="H61"/>
  <c r="D61"/>
  <c r="I61" s="1"/>
  <c r="J60"/>
  <c r="I60"/>
  <c r="H60"/>
  <c r="G60"/>
  <c r="F60"/>
  <c r="E60"/>
  <c r="D60"/>
  <c r="D44"/>
  <c r="H44" s="1"/>
  <c r="D43"/>
  <c r="J26"/>
  <c r="I26"/>
  <c r="H26"/>
  <c r="G26"/>
  <c r="F26"/>
  <c r="E26"/>
  <c r="F43"/>
  <c r="G43"/>
  <c r="H43"/>
  <c r="I43"/>
  <c r="J43"/>
  <c r="E43"/>
  <c r="D26"/>
  <c r="D27"/>
  <c r="E27" s="1"/>
  <c r="H45" l="1"/>
  <c r="E44"/>
  <c r="E45" s="1"/>
  <c r="I115"/>
  <c r="H62"/>
  <c r="H114"/>
  <c r="H115" s="1"/>
  <c r="E97"/>
  <c r="E98" s="1"/>
  <c r="G80"/>
  <c r="G81" s="1"/>
  <c r="I81"/>
  <c r="J44"/>
  <c r="J45" s="1"/>
  <c r="I44"/>
  <c r="I45" s="1"/>
  <c r="G44"/>
  <c r="G45" s="1"/>
  <c r="F44"/>
  <c r="F45" s="1"/>
  <c r="F27"/>
  <c r="F28" s="1"/>
  <c r="G27"/>
  <c r="G28" s="1"/>
  <c r="H27"/>
  <c r="H28" s="1"/>
  <c r="I27"/>
  <c r="I28" s="1"/>
  <c r="J27"/>
  <c r="J28" s="1"/>
  <c r="G114"/>
  <c r="G115" s="1"/>
  <c r="F114"/>
  <c r="F115" s="1"/>
  <c r="E114"/>
  <c r="E115" s="1"/>
  <c r="J114"/>
  <c r="J115" s="1"/>
  <c r="I98"/>
  <c r="H97"/>
  <c r="H98" s="1"/>
  <c r="G97"/>
  <c r="G98" s="1"/>
  <c r="F97"/>
  <c r="F98" s="1"/>
  <c r="J97"/>
  <c r="J98" s="1"/>
  <c r="H80"/>
  <c r="H81" s="1"/>
  <c r="F80"/>
  <c r="F81" s="1"/>
  <c r="E80"/>
  <c r="E81" s="1"/>
  <c r="J80"/>
  <c r="J81" s="1"/>
  <c r="I62"/>
  <c r="G61"/>
  <c r="G62" s="1"/>
  <c r="F61"/>
  <c r="F62" s="1"/>
  <c r="E61"/>
  <c r="E62" s="1"/>
  <c r="J61"/>
  <c r="J62" s="1"/>
  <c r="E28"/>
</calcChain>
</file>

<file path=xl/sharedStrings.xml><?xml version="1.0" encoding="utf-8"?>
<sst xmlns="http://schemas.openxmlformats.org/spreadsheetml/2006/main" count="319" uniqueCount="38">
  <si>
    <t>24hr block (9am-9am)</t>
  </si>
  <si>
    <t>WD &amp; ON</t>
  </si>
  <si>
    <t>Whole Day block (9am-5pm) 8 hrs</t>
  </si>
  <si>
    <t>WD</t>
  </si>
  <si>
    <t>Half Day block (9am-1pm or 1pm-5pm) 4hrs</t>
  </si>
  <si>
    <t>HD</t>
  </si>
  <si>
    <t>Hourly Rate</t>
  </si>
  <si>
    <t>HR</t>
  </si>
  <si>
    <t>total</t>
  </si>
  <si>
    <t>hrs</t>
  </si>
  <si>
    <t>TSQV</t>
  </si>
  <si>
    <t>TSQA</t>
  </si>
  <si>
    <t>ETD</t>
  </si>
  <si>
    <t>LTQ</t>
  </si>
  <si>
    <t>OT1/OT2</t>
  </si>
  <si>
    <t>FT</t>
  </si>
  <si>
    <t>hrs/block</t>
  </si>
  <si>
    <t>Description</t>
  </si>
  <si>
    <t>Rate</t>
  </si>
  <si>
    <t>Rates per block</t>
  </si>
  <si>
    <t>actual</t>
  </si>
  <si>
    <t>Non UW Commercial</t>
  </si>
  <si>
    <t>NON UW non profit</t>
  </si>
  <si>
    <t>sliding hourly rates</t>
  </si>
  <si>
    <t>UW (internal)</t>
  </si>
  <si>
    <t>multiplier:</t>
  </si>
  <si>
    <t>Fee-For-Service</t>
  </si>
  <si>
    <t>Enter the number of hours here:</t>
  </si>
  <si>
    <t>total cost:</t>
  </si>
  <si>
    <t>number of 24hr blocks:</t>
  </si>
  <si>
    <t>plus n hours:</t>
  </si>
  <si>
    <t>Rates per bloc$K$</t>
  </si>
  <si>
    <t>hrs/bloc$K$</t>
  </si>
  <si>
    <t xml:space="preserve">Click on the link below to find the rates </t>
  </si>
  <si>
    <t>Fee-For-Service:</t>
  </si>
  <si>
    <t>continued</t>
  </si>
  <si>
    <t>All rates are reviewed and approved by the University of Washington Administration and are subject to change.</t>
  </si>
  <si>
    <t>UWPR rates as of 10/1/2011</t>
  </si>
</sst>
</file>

<file path=xl/styles.xml><?xml version="1.0" encoding="utf-8"?>
<styleSheet xmlns="http://schemas.openxmlformats.org/spreadsheetml/2006/main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0">
    <font>
      <sz val="11"/>
      <name val="Times New Roman"/>
      <family val="1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  <font>
      <sz val="10"/>
      <color theme="0"/>
      <name val="Arial Narrow"/>
      <family val="2"/>
    </font>
    <font>
      <sz val="11"/>
      <name val="Times New Roman"/>
      <family val="1"/>
    </font>
    <font>
      <sz val="10"/>
      <name val="Arial Narrow"/>
      <family val="2"/>
    </font>
    <font>
      <b/>
      <i/>
      <sz val="14"/>
      <color theme="0"/>
      <name val="Arial Narrow"/>
      <family val="2"/>
    </font>
    <font>
      <b/>
      <sz val="14"/>
      <color theme="0"/>
      <name val="Arial Narrow"/>
      <family val="2"/>
    </font>
    <font>
      <b/>
      <i/>
      <sz val="14"/>
      <name val="Arial Narrow"/>
      <family val="2"/>
    </font>
    <font>
      <sz val="11"/>
      <name val="Arial Narrow"/>
      <family val="2"/>
    </font>
    <font>
      <u/>
      <sz val="11"/>
      <color indexed="12"/>
      <name val="Times New Roman"/>
      <family val="1"/>
    </font>
    <font>
      <b/>
      <sz val="12"/>
      <color rgb="FF0070C0"/>
      <name val="Arial Narrow"/>
      <family val="2"/>
    </font>
    <font>
      <u/>
      <sz val="11"/>
      <color theme="10"/>
      <name val="Times New Roman"/>
      <family val="1"/>
    </font>
    <font>
      <u/>
      <sz val="11"/>
      <color theme="10"/>
      <name val="Arial Narrow"/>
      <family val="2"/>
    </font>
    <font>
      <b/>
      <i/>
      <u/>
      <sz val="12"/>
      <color rgb="FF002060"/>
      <name val="Arial Narrow"/>
      <family val="2"/>
    </font>
    <font>
      <sz val="11"/>
      <color theme="0" tint="-0.34998626667073579"/>
      <name val="Times New Roman"/>
      <family val="1"/>
    </font>
    <font>
      <sz val="10"/>
      <color theme="0" tint="-0.34998626667073579"/>
      <name val="Arial Narrow"/>
      <family val="2"/>
    </font>
    <font>
      <i/>
      <sz val="14"/>
      <color theme="0" tint="-0.34998626667073579"/>
      <name val="Arial Narrow"/>
      <family val="2"/>
    </font>
    <font>
      <b/>
      <i/>
      <sz val="14"/>
      <name val="Arial"/>
      <family val="2"/>
    </font>
    <font>
      <i/>
      <sz val="1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/>
    <xf numFmtId="0" fontId="0" fillId="2" borderId="0" xfId="0" applyFill="1"/>
    <xf numFmtId="4" fontId="5" fillId="2" borderId="0" xfId="0" applyNumberFormat="1" applyFont="1" applyFill="1" applyBorder="1" applyAlignment="1">
      <alignment horizontal="center"/>
    </xf>
    <xf numFmtId="0" fontId="5" fillId="2" borderId="0" xfId="0" applyFont="1" applyFill="1"/>
    <xf numFmtId="0" fontId="5" fillId="2" borderId="0" xfId="0" applyFont="1" applyFill="1" applyBorder="1" applyAlignment="1">
      <alignment horizontal="center"/>
    </xf>
    <xf numFmtId="44" fontId="5" fillId="0" borderId="2" xfId="0" applyNumberFormat="1" applyFont="1" applyBorder="1" applyAlignment="1">
      <alignment horizontal="center"/>
    </xf>
    <xf numFmtId="44" fontId="5" fillId="0" borderId="3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3" borderId="5" xfId="0" applyFont="1" applyFill="1" applyBorder="1"/>
    <xf numFmtId="0" fontId="5" fillId="0" borderId="3" xfId="0" applyFont="1" applyBorder="1" applyAlignment="1">
      <alignment horizontal="center"/>
    </xf>
    <xf numFmtId="44" fontId="5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3" borderId="7" xfId="0" applyFont="1" applyFill="1" applyBorder="1"/>
    <xf numFmtId="4" fontId="5" fillId="2" borderId="8" xfId="0" applyNumberFormat="1" applyFont="1" applyFill="1" applyBorder="1" applyAlignment="1">
      <alignment horizontal="center"/>
    </xf>
    <xf numFmtId="4" fontId="5" fillId="2" borderId="9" xfId="0" applyNumberFormat="1" applyFont="1" applyFill="1" applyBorder="1" applyAlignment="1">
      <alignment horizontal="center"/>
    </xf>
    <xf numFmtId="0" fontId="5" fillId="2" borderId="9" xfId="0" applyFont="1" applyFill="1" applyBorder="1"/>
    <xf numFmtId="0" fontId="5" fillId="2" borderId="10" xfId="0" applyFont="1" applyFill="1" applyBorder="1"/>
    <xf numFmtId="0" fontId="2" fillId="4" borderId="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2" xfId="0" applyFont="1" applyFill="1" applyBorder="1"/>
    <xf numFmtId="0" fontId="2" fillId="4" borderId="13" xfId="0" applyFont="1" applyFill="1" applyBorder="1"/>
    <xf numFmtId="4" fontId="3" fillId="4" borderId="14" xfId="0" applyNumberFormat="1" applyFont="1" applyFill="1" applyBorder="1" applyAlignment="1">
      <alignment horizontal="center"/>
    </xf>
    <xf numFmtId="4" fontId="3" fillId="4" borderId="0" xfId="0" applyNumberFormat="1" applyFont="1" applyFill="1" applyBorder="1" applyAlignment="1">
      <alignment horizontal="center"/>
    </xf>
    <xf numFmtId="0" fontId="2" fillId="4" borderId="0" xfId="0" applyFont="1" applyFill="1" applyBorder="1"/>
    <xf numFmtId="0" fontId="3" fillId="4" borderId="0" xfId="0" applyFont="1" applyFill="1" applyBorder="1"/>
    <xf numFmtId="0" fontId="0" fillId="4" borderId="0" xfId="0" applyFill="1"/>
    <xf numFmtId="4" fontId="5" fillId="4" borderId="15" xfId="0" applyNumberFormat="1" applyFont="1" applyFill="1" applyBorder="1" applyAlignment="1">
      <alignment horizontal="center"/>
    </xf>
    <xf numFmtId="4" fontId="5" fillId="4" borderId="16" xfId="0" applyNumberFormat="1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right"/>
    </xf>
    <xf numFmtId="0" fontId="7" fillId="4" borderId="17" xfId="0" applyFont="1" applyFill="1" applyBorder="1"/>
    <xf numFmtId="4" fontId="5" fillId="2" borderId="0" xfId="0" applyNumberFormat="1" applyFont="1" applyFill="1" applyAlignment="1">
      <alignment horizontal="center"/>
    </xf>
    <xf numFmtId="44" fontId="5" fillId="2" borderId="0" xfId="0" applyNumberFormat="1" applyFont="1" applyFill="1" applyBorder="1" applyAlignment="1">
      <alignment horizontal="center"/>
    </xf>
    <xf numFmtId="0" fontId="5" fillId="2" borderId="0" xfId="0" applyFont="1" applyFill="1" applyBorder="1"/>
    <xf numFmtId="0" fontId="6" fillId="4" borderId="17" xfId="0" applyFont="1" applyFill="1" applyBorder="1"/>
    <xf numFmtId="42" fontId="5" fillId="2" borderId="0" xfId="0" applyNumberFormat="1" applyFont="1" applyFill="1" applyBorder="1" applyAlignment="1">
      <alignment horizontal="center"/>
    </xf>
    <xf numFmtId="0" fontId="3" fillId="5" borderId="0" xfId="0" applyFont="1" applyFill="1" applyBorder="1"/>
    <xf numFmtId="0" fontId="8" fillId="2" borderId="0" xfId="0" applyFont="1" applyFill="1"/>
    <xf numFmtId="0" fontId="5" fillId="7" borderId="5" xfId="0" applyFont="1" applyFill="1" applyBorder="1"/>
    <xf numFmtId="0" fontId="5" fillId="7" borderId="7" xfId="0" applyFont="1" applyFill="1" applyBorder="1"/>
    <xf numFmtId="0" fontId="2" fillId="5" borderId="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2" xfId="0" applyFont="1" applyFill="1" applyBorder="1"/>
    <xf numFmtId="0" fontId="2" fillId="5" borderId="13" xfId="0" applyFont="1" applyFill="1" applyBorder="1"/>
    <xf numFmtId="4" fontId="3" fillId="5" borderId="14" xfId="0" applyNumberFormat="1" applyFont="1" applyFill="1" applyBorder="1" applyAlignment="1">
      <alignment horizontal="center"/>
    </xf>
    <xf numFmtId="4" fontId="3" fillId="5" borderId="0" xfId="0" applyNumberFormat="1" applyFont="1" applyFill="1" applyBorder="1" applyAlignment="1">
      <alignment horizontal="center"/>
    </xf>
    <xf numFmtId="0" fontId="2" fillId="5" borderId="0" xfId="0" applyFont="1" applyFill="1" applyBorder="1"/>
    <xf numFmtId="0" fontId="0" fillId="5" borderId="0" xfId="0" applyFill="1"/>
    <xf numFmtId="4" fontId="5" fillId="5" borderId="15" xfId="0" applyNumberFormat="1" applyFont="1" applyFill="1" applyBorder="1" applyAlignment="1">
      <alignment horizontal="center"/>
    </xf>
    <xf numFmtId="4" fontId="5" fillId="5" borderId="16" xfId="0" applyNumberFormat="1" applyFont="1" applyFill="1" applyBorder="1" applyAlignment="1">
      <alignment horizontal="center"/>
    </xf>
    <xf numFmtId="0" fontId="5" fillId="5" borderId="16" xfId="0" applyFont="1" applyFill="1" applyBorder="1"/>
    <xf numFmtId="0" fontId="6" fillId="5" borderId="17" xfId="0" applyFont="1" applyFill="1" applyBorder="1"/>
    <xf numFmtId="42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42" fontId="5" fillId="0" borderId="7" xfId="0" applyNumberFormat="1" applyFont="1" applyBorder="1" applyAlignment="1">
      <alignment horizontal="center"/>
    </xf>
    <xf numFmtId="0" fontId="5" fillId="2" borderId="8" xfId="0" applyFont="1" applyFill="1" applyBorder="1"/>
    <xf numFmtId="42" fontId="5" fillId="5" borderId="16" xfId="0" applyNumberFormat="1" applyFont="1" applyFill="1" applyBorder="1"/>
    <xf numFmtId="0" fontId="1" fillId="0" borderId="7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/>
    <xf numFmtId="0" fontId="2" fillId="2" borderId="13" xfId="0" applyFont="1" applyFill="1" applyBorder="1"/>
    <xf numFmtId="0" fontId="2" fillId="5" borderId="14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9" fillId="2" borderId="0" xfId="0" applyFont="1" applyFill="1"/>
    <xf numFmtId="0" fontId="11" fillId="2" borderId="0" xfId="0" applyFont="1" applyFill="1" applyBorder="1" applyAlignment="1">
      <alignment horizontal="left"/>
    </xf>
    <xf numFmtId="37" fontId="11" fillId="2" borderId="0" xfId="0" applyNumberFormat="1" applyFont="1" applyFill="1" applyBorder="1" applyAlignment="1">
      <alignment horizontal="center"/>
    </xf>
    <xf numFmtId="0" fontId="5" fillId="2" borderId="7" xfId="0" applyFont="1" applyFill="1" applyBorder="1"/>
    <xf numFmtId="37" fontId="5" fillId="2" borderId="7" xfId="0" applyNumberFormat="1" applyFont="1" applyFill="1" applyBorder="1" applyAlignment="1">
      <alignment horizontal="center"/>
    </xf>
    <xf numFmtId="42" fontId="5" fillId="2" borderId="7" xfId="0" applyNumberFormat="1" applyFont="1" applyFill="1" applyBorder="1" applyAlignment="1">
      <alignment horizontal="center"/>
    </xf>
    <xf numFmtId="0" fontId="5" fillId="2" borderId="5" xfId="0" applyFont="1" applyFill="1" applyBorder="1"/>
    <xf numFmtId="0" fontId="5" fillId="2" borderId="5" xfId="0" applyFont="1" applyFill="1" applyBorder="1" applyAlignment="1">
      <alignment horizontal="center"/>
    </xf>
    <xf numFmtId="42" fontId="5" fillId="2" borderId="5" xfId="0" applyNumberFormat="1" applyFont="1" applyFill="1" applyBorder="1" applyAlignment="1">
      <alignment horizontal="center"/>
    </xf>
    <xf numFmtId="0" fontId="5" fillId="2" borderId="6" xfId="0" applyFont="1" applyFill="1" applyBorder="1"/>
    <xf numFmtId="37" fontId="5" fillId="2" borderId="6" xfId="0" applyNumberFormat="1" applyFont="1" applyFill="1" applyBorder="1" applyAlignment="1">
      <alignment horizontal="center"/>
    </xf>
    <xf numFmtId="42" fontId="5" fillId="2" borderId="6" xfId="0" applyNumberFormat="1" applyFont="1" applyFill="1" applyBorder="1" applyAlignment="1">
      <alignment horizontal="center"/>
    </xf>
    <xf numFmtId="0" fontId="13" fillId="2" borderId="0" xfId="8" applyFont="1" applyFill="1" applyAlignment="1" applyProtection="1"/>
    <xf numFmtId="0" fontId="9" fillId="2" borderId="0" xfId="0" applyFont="1" applyFill="1" applyAlignment="1">
      <alignment horizontal="right"/>
    </xf>
    <xf numFmtId="0" fontId="14" fillId="2" borderId="0" xfId="0" applyFont="1" applyFill="1"/>
    <xf numFmtId="0" fontId="15" fillId="2" borderId="0" xfId="0" applyFont="1" applyFill="1"/>
    <xf numFmtId="42" fontId="16" fillId="0" borderId="0" xfId="0" applyNumberFormat="1" applyFont="1" applyFill="1" applyBorder="1"/>
    <xf numFmtId="42" fontId="16" fillId="6" borderId="0" xfId="0" applyNumberFormat="1" applyFont="1" applyFill="1" applyBorder="1"/>
    <xf numFmtId="0" fontId="15" fillId="2" borderId="0" xfId="0" applyFont="1" applyFill="1" applyBorder="1"/>
    <xf numFmtId="0" fontId="16" fillId="2" borderId="0" xfId="0" applyFont="1" applyFill="1" applyBorder="1" applyAlignment="1">
      <alignment horizontal="center"/>
    </xf>
    <xf numFmtId="0" fontId="16" fillId="2" borderId="0" xfId="0" applyFont="1" applyFill="1" applyBorder="1"/>
    <xf numFmtId="0" fontId="16" fillId="2" borderId="0" xfId="0" quotePrefix="1" applyFont="1" applyFill="1" applyBorder="1"/>
    <xf numFmtId="0" fontId="17" fillId="6" borderId="0" xfId="0" applyFont="1" applyFill="1" applyBorder="1"/>
    <xf numFmtId="0" fontId="16" fillId="6" borderId="0" xfId="0" applyFont="1" applyFill="1" applyBorder="1"/>
    <xf numFmtId="0" fontId="16" fillId="6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44" fontId="15" fillId="2" borderId="0" xfId="0" applyNumberFormat="1" applyFont="1" applyFill="1" applyBorder="1"/>
    <xf numFmtId="0" fontId="15" fillId="4" borderId="0" xfId="0" applyFont="1" applyFill="1" applyBorder="1"/>
    <xf numFmtId="0" fontId="15" fillId="4" borderId="0" xfId="0" applyFont="1" applyFill="1"/>
    <xf numFmtId="0" fontId="17" fillId="3" borderId="0" xfId="0" applyFont="1" applyFill="1" applyBorder="1"/>
    <xf numFmtId="0" fontId="16" fillId="3" borderId="0" xfId="0" applyFont="1" applyFill="1" applyBorder="1"/>
    <xf numFmtId="0" fontId="16" fillId="3" borderId="0" xfId="0" applyFont="1" applyFill="1" applyBorder="1" applyAlignment="1">
      <alignment horizontal="center"/>
    </xf>
    <xf numFmtId="42" fontId="16" fillId="3" borderId="0" xfId="0" applyNumberFormat="1" applyFont="1" applyFill="1" applyBorder="1"/>
    <xf numFmtId="37" fontId="11" fillId="8" borderId="0" xfId="0" applyNumberFormat="1" applyFont="1" applyFill="1" applyBorder="1" applyAlignment="1">
      <alignment horizontal="center"/>
    </xf>
    <xf numFmtId="0" fontId="18" fillId="2" borderId="1" xfId="0" applyFont="1" applyFill="1" applyBorder="1"/>
    <xf numFmtId="0" fontId="0" fillId="2" borderId="1" xfId="0" applyFill="1" applyBorder="1"/>
    <xf numFmtId="0" fontId="19" fillId="2" borderId="1" xfId="0" applyFont="1" applyFill="1" applyBorder="1"/>
  </cellXfs>
  <cellStyles count="9">
    <cellStyle name="Comma 2" xfId="1"/>
    <cellStyle name="Comma 3" xfId="2"/>
    <cellStyle name="Hyperlink" xfId="8" builtinId="8"/>
    <cellStyle name="Hyperlink 2" xfId="3"/>
    <cellStyle name="Normal" xfId="0" builtinId="0"/>
    <cellStyle name="Normal 2" xfId="4"/>
    <cellStyle name="Normal 3" xfId="5"/>
    <cellStyle name="Percent 2" xfId="6"/>
    <cellStyle name="Percent 3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321946</xdr:colOff>
      <xdr:row>1</xdr:row>
      <xdr:rowOff>49530</xdr:rowOff>
    </xdr:from>
    <xdr:ext cx="3922231" cy="2055496"/>
    <xdr:sp macro="" textlink="">
      <xdr:nvSpPr>
        <xdr:cNvPr id="2" name="TextBox 1"/>
        <xdr:cNvSpPr txBox="1"/>
      </xdr:nvSpPr>
      <xdr:spPr>
        <a:xfrm>
          <a:off x="7589521" y="297180"/>
          <a:ext cx="3922231" cy="205549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Instrument time is sold in </a:t>
          </a:r>
        </a:p>
        <a:p>
          <a:pPr lvl="1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  4hrs blocks (am or pm), </a:t>
          </a:r>
        </a:p>
        <a:p>
          <a:pPr lvl="1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  8hrs blocks (am+pm),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</a:p>
        <a:p>
          <a:pPr lvl="1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  one 4hr plus one over night block  and </a:t>
          </a:r>
        </a:p>
        <a:p>
          <a:pPr lvl="1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  24hr blocks. 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Instrument time can start either 9am or 1pm Mon-Fri. 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End times can be 9am, 1pm and 5pm 7 days a week. 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Consecutive instrument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time is charged in full 24 hr block rates plus the corresponding rate for partial block based on the sliding hourly rate table below.</a:t>
          </a:r>
        </a:p>
      </xdr:txBody>
    </xdr:sp>
    <xdr:clientData/>
  </xdr:oneCellAnchor>
  <xdr:twoCellAnchor editAs="oneCell">
    <xdr:from>
      <xdr:col>1</xdr:col>
      <xdr:colOff>180975</xdr:colOff>
      <xdr:row>1</xdr:row>
      <xdr:rowOff>19050</xdr:rowOff>
    </xdr:from>
    <xdr:to>
      <xdr:col>9</xdr:col>
      <xdr:colOff>47625</xdr:colOff>
      <xdr:row>7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" y="304800"/>
          <a:ext cx="6524625" cy="1228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6"/>
  <sheetViews>
    <sheetView tabSelected="1" workbookViewId="0">
      <pane ySplit="12" topLeftCell="A13" activePane="bottomLeft" state="frozen"/>
      <selection pane="bottomLeft" activeCell="I9" sqref="I9"/>
    </sheetView>
  </sheetViews>
  <sheetFormatPr defaultRowHeight="15"/>
  <cols>
    <col min="1" max="1" width="9.140625" style="1"/>
    <col min="2" max="2" width="12.42578125" style="1" customWidth="1"/>
    <col min="3" max="3" width="32.5703125" style="1" customWidth="1"/>
    <col min="4" max="10" width="9.140625" style="1"/>
    <col min="11" max="11" width="59.42578125" style="1" customWidth="1"/>
    <col min="12" max="26" width="9.140625" style="85"/>
    <col min="27" max="27" width="9.140625" style="82"/>
    <col min="28" max="28" width="9.140625" style="1"/>
    <col min="29" max="29" width="2.42578125" style="1" customWidth="1"/>
    <col min="30" max="30" width="9.140625" style="1"/>
    <col min="31" max="31" width="2.5703125" style="1" customWidth="1"/>
    <col min="32" max="32" width="9.140625" style="1"/>
    <col min="33" max="33" width="2.85546875" style="1" customWidth="1"/>
    <col min="34" max="34" width="9.140625" style="1"/>
    <col min="35" max="35" width="2.7109375" style="1" customWidth="1"/>
    <col min="36" max="36" width="9.140625" style="1"/>
    <col min="37" max="37" width="3.42578125" style="1" customWidth="1"/>
    <col min="38" max="16384" width="9.140625" style="1"/>
  </cols>
  <sheetData>
    <row r="1" spans="1:26" ht="19.5" thickBot="1">
      <c r="A1" s="101" t="s">
        <v>37</v>
      </c>
      <c r="B1" s="102"/>
      <c r="C1" s="102"/>
      <c r="D1" s="103" t="s">
        <v>36</v>
      </c>
      <c r="E1" s="102"/>
      <c r="F1" s="102"/>
      <c r="G1" s="102"/>
      <c r="H1" s="102"/>
      <c r="I1" s="102"/>
    </row>
    <row r="2" spans="1:26">
      <c r="T2" s="86"/>
      <c r="U2" s="87"/>
    </row>
    <row r="3" spans="1:26">
      <c r="T3" s="86"/>
      <c r="U3" s="88"/>
    </row>
    <row r="4" spans="1:26">
      <c r="T4" s="86"/>
      <c r="U4" s="88"/>
    </row>
    <row r="5" spans="1:26">
      <c r="T5" s="86"/>
      <c r="U5" s="88"/>
    </row>
    <row r="6" spans="1:26">
      <c r="T6" s="86"/>
      <c r="U6" s="88"/>
    </row>
    <row r="7" spans="1:26">
      <c r="T7" s="86"/>
      <c r="U7" s="88"/>
    </row>
    <row r="9" spans="1:26" ht="16.5">
      <c r="B9" s="81" t="s">
        <v>33</v>
      </c>
      <c r="C9" s="67"/>
      <c r="D9" s="67"/>
      <c r="E9" s="67"/>
      <c r="F9" s="67"/>
      <c r="G9" s="67"/>
    </row>
    <row r="10" spans="1:26" ht="16.5">
      <c r="B10" s="79" t="str">
        <f>B15</f>
        <v>UW (internal)</v>
      </c>
      <c r="C10" s="67"/>
      <c r="D10" s="80" t="s">
        <v>34</v>
      </c>
      <c r="E10" s="79" t="str">
        <f>B68</f>
        <v>UW (internal)</v>
      </c>
      <c r="F10" s="67"/>
      <c r="G10" s="67"/>
    </row>
    <row r="11" spans="1:26" ht="16.5">
      <c r="B11" s="79" t="str">
        <f>B32</f>
        <v>NON UW non profit</v>
      </c>
      <c r="C11" s="67"/>
      <c r="D11" s="80" t="s">
        <v>34</v>
      </c>
      <c r="E11" s="79" t="str">
        <f>B85</f>
        <v>NON UW non profit</v>
      </c>
      <c r="F11" s="67"/>
      <c r="G11" s="67"/>
    </row>
    <row r="12" spans="1:26" ht="16.5">
      <c r="B12" s="79" t="str">
        <f>B49</f>
        <v>Non UW Commercial</v>
      </c>
      <c r="C12" s="67"/>
      <c r="D12" s="80" t="s">
        <v>34</v>
      </c>
      <c r="E12" s="79" t="str">
        <f>B102</f>
        <v>Non UW Commercial</v>
      </c>
      <c r="F12" s="67"/>
      <c r="G12" s="67"/>
    </row>
    <row r="13" spans="1:26" ht="16.5">
      <c r="B13" s="67"/>
      <c r="C13" s="67"/>
      <c r="D13" s="67"/>
      <c r="E13" s="67"/>
      <c r="F13" s="67"/>
      <c r="G13" s="67"/>
    </row>
    <row r="15" spans="1:26" ht="18">
      <c r="B15" s="53" t="s">
        <v>24</v>
      </c>
      <c r="C15" s="66"/>
      <c r="D15" s="66"/>
      <c r="E15" s="66"/>
      <c r="F15" s="66"/>
      <c r="G15" s="66"/>
      <c r="H15" s="66"/>
      <c r="I15" s="66"/>
      <c r="J15" s="65"/>
      <c r="L15" s="89" t="s">
        <v>24</v>
      </c>
      <c r="M15" s="90"/>
      <c r="N15" s="90"/>
      <c r="O15" s="90"/>
      <c r="P15" s="90"/>
      <c r="Q15" s="90"/>
      <c r="R15" s="90"/>
      <c r="T15" s="89" t="s">
        <v>35</v>
      </c>
      <c r="U15" s="90"/>
      <c r="V15" s="90"/>
      <c r="W15" s="90"/>
      <c r="X15" s="90"/>
      <c r="Y15" s="90"/>
      <c r="Z15" s="90"/>
    </row>
    <row r="16" spans="1:26">
      <c r="B16" s="49"/>
      <c r="C16" s="48"/>
      <c r="D16" s="41" t="s">
        <v>20</v>
      </c>
      <c r="E16" s="48" t="s">
        <v>31</v>
      </c>
      <c r="F16" s="48"/>
      <c r="G16" s="48"/>
      <c r="H16" s="48"/>
      <c r="I16" s="48"/>
      <c r="J16" s="64"/>
      <c r="L16" s="91"/>
      <c r="M16" s="91" t="s">
        <v>15</v>
      </c>
      <c r="N16" s="91" t="s">
        <v>14</v>
      </c>
      <c r="O16" s="91" t="s">
        <v>13</v>
      </c>
      <c r="P16" s="91" t="s">
        <v>12</v>
      </c>
      <c r="Q16" s="91" t="s">
        <v>11</v>
      </c>
      <c r="R16" s="91" t="s">
        <v>10</v>
      </c>
      <c r="T16" s="91"/>
      <c r="U16" s="91" t="s">
        <v>15</v>
      </c>
      <c r="V16" s="91" t="s">
        <v>14</v>
      </c>
      <c r="W16" s="91" t="s">
        <v>13</v>
      </c>
      <c r="X16" s="91" t="s">
        <v>12</v>
      </c>
      <c r="Y16" s="91" t="s">
        <v>11</v>
      </c>
      <c r="Z16" s="91" t="s">
        <v>10</v>
      </c>
    </row>
    <row r="17" spans="2:26">
      <c r="B17" s="45" t="s">
        <v>18</v>
      </c>
      <c r="C17" s="44" t="s">
        <v>17</v>
      </c>
      <c r="D17" s="43" t="s">
        <v>32</v>
      </c>
      <c r="E17" s="43" t="s">
        <v>15</v>
      </c>
      <c r="F17" s="43" t="s">
        <v>14</v>
      </c>
      <c r="G17" s="43" t="s">
        <v>13</v>
      </c>
      <c r="H17" s="43" t="s">
        <v>12</v>
      </c>
      <c r="I17" s="43" t="s">
        <v>11</v>
      </c>
      <c r="J17" s="42" t="s">
        <v>10</v>
      </c>
      <c r="L17" s="91" t="s">
        <v>9</v>
      </c>
      <c r="M17" s="91" t="s">
        <v>8</v>
      </c>
      <c r="N17" s="91" t="s">
        <v>8</v>
      </c>
      <c r="O17" s="91" t="s">
        <v>8</v>
      </c>
      <c r="P17" s="91" t="s">
        <v>8</v>
      </c>
      <c r="Q17" s="91" t="s">
        <v>8</v>
      </c>
      <c r="R17" s="91" t="s">
        <v>8</v>
      </c>
      <c r="T17" s="91" t="s">
        <v>9</v>
      </c>
      <c r="U17" s="91" t="s">
        <v>8</v>
      </c>
      <c r="V17" s="91" t="s">
        <v>8</v>
      </c>
      <c r="W17" s="91" t="s">
        <v>8</v>
      </c>
      <c r="X17" s="91" t="s">
        <v>8</v>
      </c>
      <c r="Y17" s="91" t="s">
        <v>8</v>
      </c>
      <c r="Z17" s="91" t="s">
        <v>8</v>
      </c>
    </row>
    <row r="18" spans="2:26">
      <c r="B18" s="63"/>
      <c r="C18" s="62"/>
      <c r="D18" s="61"/>
      <c r="E18" s="61"/>
      <c r="F18" s="61"/>
      <c r="G18" s="61"/>
      <c r="H18" s="61"/>
      <c r="I18" s="61"/>
      <c r="J18" s="60"/>
      <c r="L18" s="92">
        <v>1</v>
      </c>
      <c r="M18" s="83">
        <v>20</v>
      </c>
      <c r="N18" s="83">
        <v>20</v>
      </c>
      <c r="O18" s="83">
        <v>15</v>
      </c>
      <c r="P18" s="83">
        <v>17</v>
      </c>
      <c r="Q18" s="83">
        <v>7</v>
      </c>
      <c r="R18" s="83">
        <v>12</v>
      </c>
      <c r="T18" s="92">
        <v>13</v>
      </c>
      <c r="U18" s="83">
        <v>180</v>
      </c>
      <c r="V18" s="83">
        <v>180</v>
      </c>
      <c r="W18" s="83">
        <v>120</v>
      </c>
      <c r="X18" s="83">
        <v>150</v>
      </c>
      <c r="Y18" s="83">
        <v>70</v>
      </c>
      <c r="Z18" s="83">
        <v>90</v>
      </c>
    </row>
    <row r="19" spans="2:26">
      <c r="B19" s="11" t="s">
        <v>7</v>
      </c>
      <c r="C19" s="40" t="s">
        <v>6</v>
      </c>
      <c r="D19" s="59">
        <v>1</v>
      </c>
      <c r="E19" s="56">
        <v>20</v>
      </c>
      <c r="F19" s="56">
        <v>20</v>
      </c>
      <c r="G19" s="56">
        <v>15</v>
      </c>
      <c r="H19" s="56">
        <v>17</v>
      </c>
      <c r="I19" s="56">
        <v>7</v>
      </c>
      <c r="J19" s="56">
        <v>12</v>
      </c>
      <c r="L19" s="92">
        <v>2</v>
      </c>
      <c r="M19" s="83">
        <v>40</v>
      </c>
      <c r="N19" s="83">
        <v>40</v>
      </c>
      <c r="O19" s="83">
        <v>30</v>
      </c>
      <c r="P19" s="83">
        <v>34</v>
      </c>
      <c r="Q19" s="83">
        <v>14</v>
      </c>
      <c r="R19" s="83">
        <v>24</v>
      </c>
      <c r="T19" s="92">
        <v>14</v>
      </c>
      <c r="U19" s="83">
        <v>180</v>
      </c>
      <c r="V19" s="83">
        <v>180</v>
      </c>
      <c r="W19" s="83">
        <v>120</v>
      </c>
      <c r="X19" s="83">
        <v>150</v>
      </c>
      <c r="Y19" s="83">
        <v>70</v>
      </c>
      <c r="Z19" s="83">
        <v>90</v>
      </c>
    </row>
    <row r="20" spans="2:26">
      <c r="B20" s="11" t="s">
        <v>5</v>
      </c>
      <c r="C20" s="40" t="s">
        <v>4</v>
      </c>
      <c r="D20" s="59">
        <v>4</v>
      </c>
      <c r="E20" s="56">
        <v>70</v>
      </c>
      <c r="F20" s="56">
        <v>70</v>
      </c>
      <c r="G20" s="56">
        <v>50</v>
      </c>
      <c r="H20" s="56">
        <v>60</v>
      </c>
      <c r="I20" s="56">
        <v>25</v>
      </c>
      <c r="J20" s="56">
        <v>40</v>
      </c>
      <c r="L20" s="92">
        <v>3</v>
      </c>
      <c r="M20" s="83">
        <v>60</v>
      </c>
      <c r="N20" s="83">
        <v>60</v>
      </c>
      <c r="O20" s="83">
        <v>45</v>
      </c>
      <c r="P20" s="83">
        <v>51</v>
      </c>
      <c r="Q20" s="83">
        <v>21</v>
      </c>
      <c r="R20" s="83">
        <v>36</v>
      </c>
      <c r="T20" s="92">
        <v>15</v>
      </c>
      <c r="U20" s="83">
        <v>180</v>
      </c>
      <c r="V20" s="83">
        <v>180</v>
      </c>
      <c r="W20" s="83">
        <v>120</v>
      </c>
      <c r="X20" s="83">
        <v>150</v>
      </c>
      <c r="Y20" s="83">
        <v>70</v>
      </c>
      <c r="Z20" s="83">
        <v>90</v>
      </c>
    </row>
    <row r="21" spans="2:26">
      <c r="B21" s="11" t="s">
        <v>3</v>
      </c>
      <c r="C21" s="40" t="s">
        <v>2</v>
      </c>
      <c r="D21" s="59">
        <v>8</v>
      </c>
      <c r="E21" s="56">
        <v>120</v>
      </c>
      <c r="F21" s="56">
        <v>120</v>
      </c>
      <c r="G21" s="56">
        <v>80</v>
      </c>
      <c r="H21" s="56">
        <v>100</v>
      </c>
      <c r="I21" s="56">
        <v>45</v>
      </c>
      <c r="J21" s="56">
        <v>60</v>
      </c>
      <c r="L21" s="91">
        <v>4</v>
      </c>
      <c r="M21" s="84">
        <v>70</v>
      </c>
      <c r="N21" s="84">
        <v>70</v>
      </c>
      <c r="O21" s="84">
        <v>50</v>
      </c>
      <c r="P21" s="84">
        <v>60</v>
      </c>
      <c r="Q21" s="84">
        <v>25</v>
      </c>
      <c r="R21" s="84">
        <v>40</v>
      </c>
      <c r="T21" s="91">
        <v>16</v>
      </c>
      <c r="U21" s="84">
        <v>180</v>
      </c>
      <c r="V21" s="84">
        <v>180</v>
      </c>
      <c r="W21" s="84">
        <v>120</v>
      </c>
      <c r="X21" s="84">
        <v>150</v>
      </c>
      <c r="Y21" s="84">
        <v>70</v>
      </c>
      <c r="Z21" s="84">
        <v>90</v>
      </c>
    </row>
    <row r="22" spans="2:26" ht="15.75" thickBot="1">
      <c r="B22" s="55" t="s">
        <v>1</v>
      </c>
      <c r="C22" s="39" t="s">
        <v>0</v>
      </c>
      <c r="D22" s="55">
        <v>24</v>
      </c>
      <c r="E22" s="54">
        <v>270</v>
      </c>
      <c r="F22" s="54">
        <v>270</v>
      </c>
      <c r="G22" s="54">
        <v>180</v>
      </c>
      <c r="H22" s="54">
        <v>225</v>
      </c>
      <c r="I22" s="54">
        <v>105</v>
      </c>
      <c r="J22" s="54">
        <v>135</v>
      </c>
      <c r="L22" s="92">
        <v>5</v>
      </c>
      <c r="M22" s="83">
        <v>90</v>
      </c>
      <c r="N22" s="83">
        <v>90</v>
      </c>
      <c r="O22" s="83">
        <v>65</v>
      </c>
      <c r="P22" s="83">
        <v>77</v>
      </c>
      <c r="Q22" s="83">
        <v>32</v>
      </c>
      <c r="R22" s="83">
        <v>52</v>
      </c>
      <c r="T22" s="92">
        <v>17</v>
      </c>
      <c r="U22" s="83">
        <v>200</v>
      </c>
      <c r="V22" s="83">
        <v>200</v>
      </c>
      <c r="W22" s="83">
        <v>135</v>
      </c>
      <c r="X22" s="83">
        <v>167</v>
      </c>
      <c r="Y22" s="83">
        <v>77</v>
      </c>
      <c r="Z22" s="83">
        <v>102</v>
      </c>
    </row>
    <row r="23" spans="2:26" ht="15.75" thickTop="1">
      <c r="L23" s="92">
        <v>6</v>
      </c>
      <c r="M23" s="83">
        <v>110</v>
      </c>
      <c r="N23" s="83">
        <v>110</v>
      </c>
      <c r="O23" s="83">
        <v>80</v>
      </c>
      <c r="P23" s="83">
        <v>94</v>
      </c>
      <c r="Q23" s="83">
        <v>39</v>
      </c>
      <c r="R23" s="83">
        <v>60</v>
      </c>
      <c r="T23" s="92">
        <v>18</v>
      </c>
      <c r="U23" s="83">
        <v>220</v>
      </c>
      <c r="V23" s="83">
        <v>220</v>
      </c>
      <c r="W23" s="83">
        <v>150</v>
      </c>
      <c r="X23" s="83">
        <v>184</v>
      </c>
      <c r="Y23" s="83">
        <v>84</v>
      </c>
      <c r="Z23" s="83">
        <v>114</v>
      </c>
    </row>
    <row r="24" spans="2:26">
      <c r="B24" s="4"/>
      <c r="C24" s="34"/>
      <c r="D24" s="4"/>
      <c r="E24" s="36"/>
      <c r="F24" s="36"/>
      <c r="G24" s="36"/>
      <c r="H24" s="36"/>
      <c r="I24" s="36"/>
      <c r="J24" s="36"/>
      <c r="L24" s="92">
        <v>7</v>
      </c>
      <c r="M24" s="83">
        <v>120</v>
      </c>
      <c r="N24" s="83">
        <v>120</v>
      </c>
      <c r="O24" s="83">
        <v>80</v>
      </c>
      <c r="P24" s="83">
        <v>100</v>
      </c>
      <c r="Q24" s="83">
        <v>45</v>
      </c>
      <c r="R24" s="83">
        <v>60</v>
      </c>
      <c r="T24" s="92">
        <v>19</v>
      </c>
      <c r="U24" s="83">
        <v>240</v>
      </c>
      <c r="V24" s="83">
        <v>240</v>
      </c>
      <c r="W24" s="83">
        <v>165</v>
      </c>
      <c r="X24" s="83">
        <v>201</v>
      </c>
      <c r="Y24" s="83">
        <v>91</v>
      </c>
      <c r="Z24" s="83">
        <v>126</v>
      </c>
    </row>
    <row r="25" spans="2:26" ht="15.75">
      <c r="C25" s="68" t="s">
        <v>27</v>
      </c>
      <c r="D25" s="100">
        <v>8</v>
      </c>
      <c r="F25" s="36"/>
      <c r="G25" s="36"/>
      <c r="H25" s="36"/>
      <c r="I25" s="36"/>
      <c r="J25" s="36"/>
      <c r="L25" s="91">
        <v>8</v>
      </c>
      <c r="M25" s="84">
        <v>120</v>
      </c>
      <c r="N25" s="84">
        <v>120</v>
      </c>
      <c r="O25" s="84">
        <v>80</v>
      </c>
      <c r="P25" s="84">
        <v>100</v>
      </c>
      <c r="Q25" s="84">
        <v>45</v>
      </c>
      <c r="R25" s="84">
        <v>60</v>
      </c>
      <c r="T25" s="92">
        <v>20</v>
      </c>
      <c r="U25" s="83">
        <v>260</v>
      </c>
      <c r="V25" s="83">
        <v>260</v>
      </c>
      <c r="W25" s="83">
        <v>180</v>
      </c>
      <c r="X25" s="83">
        <v>218</v>
      </c>
      <c r="Y25" s="83">
        <v>98</v>
      </c>
      <c r="Z25" s="83">
        <v>135</v>
      </c>
    </row>
    <row r="26" spans="2:26">
      <c r="C26" s="70" t="s">
        <v>29</v>
      </c>
      <c r="D26" s="71">
        <f>ROUNDDOWN(D25/24,0)</f>
        <v>0</v>
      </c>
      <c r="E26" s="72">
        <f>(ROUNDDOWN($D25/24,0))*E22</f>
        <v>0</v>
      </c>
      <c r="F26" s="72">
        <f t="shared" ref="F26" si="0">(ROUNDDOWN($D25/24,0))*F22</f>
        <v>0</v>
      </c>
      <c r="G26" s="72">
        <f t="shared" ref="G26" si="1">(ROUNDDOWN($D25/24,0))*G22</f>
        <v>0</v>
      </c>
      <c r="H26" s="72">
        <f t="shared" ref="H26" si="2">(ROUNDDOWN($D25/24,0))*H22</f>
        <v>0</v>
      </c>
      <c r="I26" s="72">
        <f t="shared" ref="I26" si="3">(ROUNDDOWN($D25/24,0))*I22</f>
        <v>0</v>
      </c>
      <c r="J26" s="72">
        <f t="shared" ref="J26" si="4">(ROUNDDOWN($D25/24,0))*J22</f>
        <v>0</v>
      </c>
      <c r="L26" s="92">
        <v>9</v>
      </c>
      <c r="M26" s="83">
        <v>140</v>
      </c>
      <c r="N26" s="83">
        <v>140</v>
      </c>
      <c r="O26" s="83">
        <v>95</v>
      </c>
      <c r="P26" s="83">
        <v>117</v>
      </c>
      <c r="Q26" s="83">
        <v>52</v>
      </c>
      <c r="R26" s="83">
        <v>72</v>
      </c>
      <c r="T26" s="92">
        <v>21</v>
      </c>
      <c r="U26" s="83">
        <v>270</v>
      </c>
      <c r="V26" s="83">
        <v>270</v>
      </c>
      <c r="W26" s="83">
        <v>180</v>
      </c>
      <c r="X26" s="83">
        <v>225</v>
      </c>
      <c r="Y26" s="83">
        <v>105</v>
      </c>
      <c r="Z26" s="83">
        <v>135</v>
      </c>
    </row>
    <row r="27" spans="2:26" ht="15.75" thickBot="1">
      <c r="C27" s="76" t="s">
        <v>30</v>
      </c>
      <c r="D27" s="77">
        <f>D25-(ROUNDDOWN(D25/24,0)*24)</f>
        <v>8</v>
      </c>
      <c r="E27" s="78">
        <f t="shared" ref="E27:J27" si="5">IF($D27=$L18,M18,0)+IF($D27=$L19,M19,0)+IF($D27=$L20,M20,0)+IF($D27=$L21,M21,0)+IF($D27=$L22,M22,0)+IF($D27=$L23,M23,0)+IF($D27=$L24,M24,0)+IF($D27=$L25,M25,0)+IF($D27=$L26,M26,0)+IF($D27=$L27,M27,0)+IF($D27=$L28,M28,0)+IF($D27=$L29,M29,0)+IF($D27=$T18,U18,0)+IF($D27=$T19,U19,0)+IF($D27=$T20,U20,0)+IF($D27=$T21,U21,0)+IF($D27=$T22,U22,0)+IF($D27=$T23,U23,0)+IF($D27=$T24,U24,0)+IF($D27=$T25,U25,0)+IF($D27=$T26,U26,0)+IF($D27=$T27,U27,0)+IF($D27=$T28,U28,0)</f>
        <v>120</v>
      </c>
      <c r="F27" s="78">
        <f t="shared" si="5"/>
        <v>120</v>
      </c>
      <c r="G27" s="78">
        <f t="shared" si="5"/>
        <v>80</v>
      </c>
      <c r="H27" s="78">
        <f t="shared" si="5"/>
        <v>100</v>
      </c>
      <c r="I27" s="78">
        <f t="shared" si="5"/>
        <v>45</v>
      </c>
      <c r="J27" s="78">
        <f t="shared" si="5"/>
        <v>60</v>
      </c>
      <c r="L27" s="92">
        <v>10</v>
      </c>
      <c r="M27" s="83">
        <v>160</v>
      </c>
      <c r="N27" s="83">
        <v>160</v>
      </c>
      <c r="O27" s="83">
        <v>110</v>
      </c>
      <c r="P27" s="83">
        <v>134</v>
      </c>
      <c r="Q27" s="83">
        <v>59</v>
      </c>
      <c r="R27" s="83">
        <v>84</v>
      </c>
      <c r="T27" s="92">
        <v>22</v>
      </c>
      <c r="U27" s="83">
        <v>270</v>
      </c>
      <c r="V27" s="83">
        <v>270</v>
      </c>
      <c r="W27" s="83">
        <v>180</v>
      </c>
      <c r="X27" s="83">
        <v>225</v>
      </c>
      <c r="Y27" s="83">
        <v>105</v>
      </c>
      <c r="Z27" s="83">
        <v>135</v>
      </c>
    </row>
    <row r="28" spans="2:26" ht="15.75" thickBot="1">
      <c r="C28" s="73" t="s">
        <v>28</v>
      </c>
      <c r="D28" s="74"/>
      <c r="E28" s="75">
        <f>E26+E27</f>
        <v>120</v>
      </c>
      <c r="F28" s="75">
        <f t="shared" ref="F28:J28" si="6">F26+F27</f>
        <v>120</v>
      </c>
      <c r="G28" s="75">
        <f t="shared" si="6"/>
        <v>80</v>
      </c>
      <c r="H28" s="75">
        <f t="shared" si="6"/>
        <v>100</v>
      </c>
      <c r="I28" s="75">
        <f t="shared" si="6"/>
        <v>45</v>
      </c>
      <c r="J28" s="75">
        <f t="shared" si="6"/>
        <v>60</v>
      </c>
      <c r="L28" s="92">
        <v>11</v>
      </c>
      <c r="M28" s="83">
        <v>180</v>
      </c>
      <c r="N28" s="83">
        <v>180</v>
      </c>
      <c r="O28" s="83">
        <v>120</v>
      </c>
      <c r="P28" s="83">
        <v>150</v>
      </c>
      <c r="Q28" s="83">
        <v>66</v>
      </c>
      <c r="R28" s="83">
        <v>90</v>
      </c>
      <c r="T28" s="92">
        <v>23</v>
      </c>
      <c r="U28" s="83">
        <v>270</v>
      </c>
      <c r="V28" s="83">
        <v>270</v>
      </c>
      <c r="W28" s="83">
        <v>180</v>
      </c>
      <c r="X28" s="83">
        <v>225</v>
      </c>
      <c r="Y28" s="83">
        <v>105</v>
      </c>
      <c r="Z28" s="83">
        <v>135</v>
      </c>
    </row>
    <row r="29" spans="2:26" ht="15.75" thickTop="1">
      <c r="D29" s="4"/>
      <c r="E29" s="36"/>
      <c r="F29" s="36"/>
      <c r="G29" s="36"/>
      <c r="H29" s="36"/>
      <c r="I29" s="36"/>
      <c r="J29" s="36"/>
      <c r="L29" s="92">
        <v>12</v>
      </c>
      <c r="M29" s="83">
        <v>180</v>
      </c>
      <c r="N29" s="83">
        <v>180</v>
      </c>
      <c r="O29" s="83">
        <v>120</v>
      </c>
      <c r="P29" s="83">
        <v>150</v>
      </c>
      <c r="Q29" s="83">
        <v>70</v>
      </c>
      <c r="R29" s="83">
        <v>90</v>
      </c>
      <c r="T29" s="91">
        <v>24</v>
      </c>
      <c r="U29" s="84">
        <v>270</v>
      </c>
      <c r="V29" s="84">
        <v>270</v>
      </c>
      <c r="W29" s="84">
        <v>180</v>
      </c>
      <c r="X29" s="84">
        <v>225</v>
      </c>
      <c r="Y29" s="84">
        <v>105</v>
      </c>
      <c r="Z29" s="84">
        <v>135</v>
      </c>
    </row>
    <row r="30" spans="2:26">
      <c r="D30" s="4"/>
      <c r="E30" s="36"/>
      <c r="F30" s="36"/>
      <c r="G30" s="36"/>
      <c r="H30" s="36"/>
      <c r="I30" s="36"/>
      <c r="J30" s="36"/>
    </row>
    <row r="31" spans="2:26">
      <c r="B31" s="3"/>
      <c r="C31" s="3"/>
      <c r="D31" s="3"/>
      <c r="E31" s="32"/>
      <c r="F31" s="32"/>
      <c r="G31" s="32"/>
      <c r="H31" s="32"/>
      <c r="I31" s="32"/>
      <c r="J31" s="32"/>
      <c r="N31" s="93"/>
      <c r="P31" s="93"/>
      <c r="R31" s="93"/>
      <c r="T31" s="93"/>
      <c r="V31" s="93"/>
      <c r="X31" s="93"/>
    </row>
    <row r="32" spans="2:26" ht="18">
      <c r="B32" s="53" t="s">
        <v>22</v>
      </c>
      <c r="C32" s="52"/>
      <c r="D32" s="58"/>
      <c r="E32" s="51"/>
      <c r="F32" s="51"/>
      <c r="G32" s="51"/>
      <c r="H32" s="51"/>
      <c r="I32" s="51"/>
      <c r="J32" s="50"/>
      <c r="L32" s="89" t="s">
        <v>22</v>
      </c>
      <c r="M32" s="90"/>
      <c r="N32" s="90"/>
      <c r="O32" s="90"/>
      <c r="P32" s="90"/>
      <c r="Q32" s="90"/>
      <c r="R32" s="90"/>
      <c r="T32" s="89" t="s">
        <v>35</v>
      </c>
      <c r="U32" s="90"/>
      <c r="V32" s="90"/>
      <c r="W32" s="90"/>
      <c r="X32" s="90"/>
      <c r="Y32" s="90"/>
      <c r="Z32" s="90"/>
    </row>
    <row r="33" spans="2:26">
      <c r="B33" s="49"/>
      <c r="C33" s="37"/>
      <c r="D33" s="41" t="s">
        <v>20</v>
      </c>
      <c r="E33" s="48" t="s">
        <v>19</v>
      </c>
      <c r="F33" s="47"/>
      <c r="G33" s="47"/>
      <c r="H33" s="47"/>
      <c r="I33" s="47"/>
      <c r="J33" s="46"/>
      <c r="L33" s="91"/>
      <c r="M33" s="91" t="s">
        <v>15</v>
      </c>
      <c r="N33" s="91" t="s">
        <v>14</v>
      </c>
      <c r="O33" s="91" t="s">
        <v>13</v>
      </c>
      <c r="P33" s="91" t="s">
        <v>12</v>
      </c>
      <c r="Q33" s="91" t="s">
        <v>11</v>
      </c>
      <c r="R33" s="91" t="s">
        <v>10</v>
      </c>
      <c r="T33" s="91"/>
      <c r="U33" s="91" t="s">
        <v>15</v>
      </c>
      <c r="V33" s="91" t="s">
        <v>14</v>
      </c>
      <c r="W33" s="91" t="s">
        <v>13</v>
      </c>
      <c r="X33" s="91" t="s">
        <v>12</v>
      </c>
      <c r="Y33" s="91" t="s">
        <v>11</v>
      </c>
      <c r="Z33" s="91" t="s">
        <v>10</v>
      </c>
    </row>
    <row r="34" spans="2:26">
      <c r="B34" s="45" t="s">
        <v>18</v>
      </c>
      <c r="C34" s="44" t="s">
        <v>17</v>
      </c>
      <c r="D34" s="43" t="s">
        <v>16</v>
      </c>
      <c r="E34" s="43" t="s">
        <v>15</v>
      </c>
      <c r="F34" s="43" t="s">
        <v>14</v>
      </c>
      <c r="G34" s="43" t="s">
        <v>13</v>
      </c>
      <c r="H34" s="43" t="s">
        <v>12</v>
      </c>
      <c r="I34" s="43" t="s">
        <v>11</v>
      </c>
      <c r="J34" s="42" t="s">
        <v>10</v>
      </c>
      <c r="L34" s="91" t="s">
        <v>9</v>
      </c>
      <c r="M34" s="91" t="s">
        <v>8</v>
      </c>
      <c r="N34" s="91" t="s">
        <v>8</v>
      </c>
      <c r="O34" s="91" t="s">
        <v>8</v>
      </c>
      <c r="P34" s="91" t="s">
        <v>8</v>
      </c>
      <c r="Q34" s="91" t="s">
        <v>8</v>
      </c>
      <c r="R34" s="91" t="s">
        <v>8</v>
      </c>
      <c r="T34" s="91" t="s">
        <v>9</v>
      </c>
      <c r="U34" s="91" t="s">
        <v>8</v>
      </c>
      <c r="V34" s="91" t="s">
        <v>8</v>
      </c>
      <c r="W34" s="91" t="s">
        <v>8</v>
      </c>
      <c r="X34" s="91" t="s">
        <v>8</v>
      </c>
      <c r="Y34" s="91" t="s">
        <v>8</v>
      </c>
      <c r="Z34" s="91" t="s">
        <v>8</v>
      </c>
    </row>
    <row r="35" spans="2:26">
      <c r="B35" s="16"/>
      <c r="C35" s="15"/>
      <c r="D35" s="15"/>
      <c r="E35" s="15"/>
      <c r="F35" s="15"/>
      <c r="G35" s="15"/>
      <c r="H35" s="15"/>
      <c r="I35" s="15"/>
      <c r="J35" s="57"/>
      <c r="L35" s="92">
        <v>1</v>
      </c>
      <c r="M35" s="83">
        <v>25.431999999999999</v>
      </c>
      <c r="N35" s="83">
        <v>25.431999999999999</v>
      </c>
      <c r="O35" s="83">
        <v>19.073999999999998</v>
      </c>
      <c r="P35" s="83">
        <v>21.6172</v>
      </c>
      <c r="Q35" s="83">
        <v>8.9012000000000011</v>
      </c>
      <c r="R35" s="83">
        <v>15.2592</v>
      </c>
      <c r="T35" s="92">
        <v>13</v>
      </c>
      <c r="U35" s="83">
        <v>228.88800000000001</v>
      </c>
      <c r="V35" s="83">
        <v>228.88800000000001</v>
      </c>
      <c r="W35" s="83">
        <v>152.59199999999998</v>
      </c>
      <c r="X35" s="83">
        <v>190.73999999999998</v>
      </c>
      <c r="Y35" s="83">
        <v>89.012</v>
      </c>
      <c r="Z35" s="83">
        <v>114.444</v>
      </c>
    </row>
    <row r="36" spans="2:26">
      <c r="B36" s="11" t="s">
        <v>7</v>
      </c>
      <c r="C36" s="40" t="s">
        <v>6</v>
      </c>
      <c r="D36" s="11">
        <v>1</v>
      </c>
      <c r="E36" s="56">
        <v>25.431999999999999</v>
      </c>
      <c r="F36" s="56">
        <v>25.431999999999999</v>
      </c>
      <c r="G36" s="56">
        <v>19.073999999999998</v>
      </c>
      <c r="H36" s="56">
        <v>21.6172</v>
      </c>
      <c r="I36" s="56">
        <v>8.9012000000000011</v>
      </c>
      <c r="J36" s="56">
        <v>15.2592</v>
      </c>
      <c r="L36" s="92">
        <v>2</v>
      </c>
      <c r="M36" s="83">
        <v>50.863999999999997</v>
      </c>
      <c r="N36" s="83">
        <v>50.863999999999997</v>
      </c>
      <c r="O36" s="83">
        <v>38.147999999999996</v>
      </c>
      <c r="P36" s="83">
        <v>43.234400000000001</v>
      </c>
      <c r="Q36" s="83">
        <v>17.802400000000002</v>
      </c>
      <c r="R36" s="83">
        <v>30.5184</v>
      </c>
      <c r="T36" s="92">
        <v>14</v>
      </c>
      <c r="U36" s="83">
        <v>228.88800000000001</v>
      </c>
      <c r="V36" s="83">
        <v>228.88800000000001</v>
      </c>
      <c r="W36" s="83">
        <v>152.59199999999998</v>
      </c>
      <c r="X36" s="83">
        <v>190.73999999999998</v>
      </c>
      <c r="Y36" s="83">
        <v>89.012</v>
      </c>
      <c r="Z36" s="83">
        <v>114.444</v>
      </c>
    </row>
    <row r="37" spans="2:26">
      <c r="B37" s="11" t="s">
        <v>5</v>
      </c>
      <c r="C37" s="40" t="s">
        <v>4</v>
      </c>
      <c r="D37" s="11">
        <v>4</v>
      </c>
      <c r="E37" s="56">
        <v>89.012</v>
      </c>
      <c r="F37" s="56">
        <v>89.012</v>
      </c>
      <c r="G37" s="56">
        <v>63.580000000000005</v>
      </c>
      <c r="H37" s="56">
        <v>76.295999999999992</v>
      </c>
      <c r="I37" s="56">
        <v>31.790000000000003</v>
      </c>
      <c r="J37" s="56">
        <v>50.863999999999997</v>
      </c>
      <c r="L37" s="92">
        <v>3</v>
      </c>
      <c r="M37" s="83">
        <v>76.295999999999992</v>
      </c>
      <c r="N37" s="83">
        <v>76.295999999999992</v>
      </c>
      <c r="O37" s="83">
        <v>57.221999999999994</v>
      </c>
      <c r="P37" s="83">
        <v>64.851600000000005</v>
      </c>
      <c r="Q37" s="83">
        <v>26.703600000000002</v>
      </c>
      <c r="R37" s="83">
        <v>45.7776</v>
      </c>
      <c r="T37" s="92">
        <v>15</v>
      </c>
      <c r="U37" s="83">
        <v>228.88800000000001</v>
      </c>
      <c r="V37" s="83">
        <v>228.88800000000001</v>
      </c>
      <c r="W37" s="83">
        <v>152.59199999999998</v>
      </c>
      <c r="X37" s="83">
        <v>190.73999999999998</v>
      </c>
      <c r="Y37" s="83">
        <v>89.012</v>
      </c>
      <c r="Z37" s="83">
        <v>114.444</v>
      </c>
    </row>
    <row r="38" spans="2:26">
      <c r="B38" s="11" t="s">
        <v>3</v>
      </c>
      <c r="C38" s="40" t="s">
        <v>2</v>
      </c>
      <c r="D38" s="11">
        <v>8</v>
      </c>
      <c r="E38" s="56">
        <v>152.59199999999998</v>
      </c>
      <c r="F38" s="56">
        <v>152.59199999999998</v>
      </c>
      <c r="G38" s="56">
        <v>101.72799999999999</v>
      </c>
      <c r="H38" s="56">
        <v>127.16000000000001</v>
      </c>
      <c r="I38" s="56">
        <v>57.222000000000001</v>
      </c>
      <c r="J38" s="56">
        <v>76.295999999999992</v>
      </c>
      <c r="L38" s="91">
        <v>4</v>
      </c>
      <c r="M38" s="84">
        <v>89.012</v>
      </c>
      <c r="N38" s="84">
        <v>89.012</v>
      </c>
      <c r="O38" s="84">
        <v>63.580000000000005</v>
      </c>
      <c r="P38" s="84">
        <v>76.295999999999992</v>
      </c>
      <c r="Q38" s="84">
        <v>31.790000000000003</v>
      </c>
      <c r="R38" s="84">
        <v>50.863999999999997</v>
      </c>
      <c r="T38" s="91">
        <v>16</v>
      </c>
      <c r="U38" s="84">
        <v>228.88800000000001</v>
      </c>
      <c r="V38" s="84">
        <v>228.88800000000001</v>
      </c>
      <c r="W38" s="84">
        <v>152.59199999999998</v>
      </c>
      <c r="X38" s="84">
        <v>190.73999999999998</v>
      </c>
      <c r="Y38" s="84">
        <v>89.012</v>
      </c>
      <c r="Z38" s="84">
        <v>114.444</v>
      </c>
    </row>
    <row r="39" spans="2:26" ht="15.75" thickBot="1">
      <c r="B39" s="55" t="s">
        <v>1</v>
      </c>
      <c r="C39" s="39" t="s">
        <v>0</v>
      </c>
      <c r="D39" s="55">
        <v>24</v>
      </c>
      <c r="E39" s="54">
        <v>343.33199999999999</v>
      </c>
      <c r="F39" s="54">
        <v>343.33199999999999</v>
      </c>
      <c r="G39" s="54">
        <v>228.88800000000001</v>
      </c>
      <c r="H39" s="54">
        <v>286.11</v>
      </c>
      <c r="I39" s="54">
        <v>133.518</v>
      </c>
      <c r="J39" s="54">
        <v>171.666</v>
      </c>
      <c r="L39" s="92">
        <v>5</v>
      </c>
      <c r="M39" s="83">
        <v>114.444</v>
      </c>
      <c r="N39" s="83">
        <v>114.444</v>
      </c>
      <c r="O39" s="83">
        <v>82.653999999999996</v>
      </c>
      <c r="P39" s="83">
        <v>97.913199999999989</v>
      </c>
      <c r="Q39" s="83">
        <v>40.691200000000002</v>
      </c>
      <c r="R39" s="83">
        <v>66.123199999999997</v>
      </c>
      <c r="T39" s="92">
        <v>17</v>
      </c>
      <c r="U39" s="83">
        <v>254.32</v>
      </c>
      <c r="V39" s="83">
        <v>254.32</v>
      </c>
      <c r="W39" s="83">
        <v>171.666</v>
      </c>
      <c r="X39" s="83">
        <v>212.35719999999998</v>
      </c>
      <c r="Y39" s="83">
        <v>97.913200000000003</v>
      </c>
      <c r="Z39" s="83">
        <v>129.70320000000001</v>
      </c>
    </row>
    <row r="40" spans="2:26" ht="15.75" thickTop="1">
      <c r="L40" s="92">
        <v>6</v>
      </c>
      <c r="M40" s="83">
        <v>139.876</v>
      </c>
      <c r="N40" s="83">
        <v>139.876</v>
      </c>
      <c r="O40" s="83">
        <v>101.72799999999999</v>
      </c>
      <c r="P40" s="83">
        <v>119.53039999999999</v>
      </c>
      <c r="Q40" s="83">
        <v>49.592400000000005</v>
      </c>
      <c r="R40" s="83">
        <v>76.295999999999992</v>
      </c>
      <c r="T40" s="92">
        <v>18</v>
      </c>
      <c r="U40" s="83">
        <v>279.75200000000001</v>
      </c>
      <c r="V40" s="83">
        <v>279.75200000000001</v>
      </c>
      <c r="W40" s="83">
        <v>190.74</v>
      </c>
      <c r="X40" s="83">
        <v>233.97439999999997</v>
      </c>
      <c r="Y40" s="83">
        <v>106.81440000000001</v>
      </c>
      <c r="Z40" s="83">
        <v>144.9624</v>
      </c>
    </row>
    <row r="41" spans="2:26">
      <c r="B41" s="4"/>
      <c r="C41" s="34"/>
      <c r="D41" s="4"/>
      <c r="E41" s="33"/>
      <c r="F41" s="33"/>
      <c r="G41" s="33"/>
      <c r="H41" s="33"/>
      <c r="I41" s="33"/>
      <c r="J41" s="33"/>
      <c r="L41" s="92">
        <v>7</v>
      </c>
      <c r="M41" s="83">
        <v>152.59199999999998</v>
      </c>
      <c r="N41" s="83">
        <v>152.59199999999998</v>
      </c>
      <c r="O41" s="83">
        <v>101.72799999999999</v>
      </c>
      <c r="P41" s="83">
        <v>127.16000000000001</v>
      </c>
      <c r="Q41" s="83">
        <v>57.222000000000001</v>
      </c>
      <c r="R41" s="83">
        <v>76.295999999999992</v>
      </c>
      <c r="T41" s="92">
        <v>19</v>
      </c>
      <c r="U41" s="83">
        <v>305.18400000000003</v>
      </c>
      <c r="V41" s="83">
        <v>305.18400000000003</v>
      </c>
      <c r="W41" s="83">
        <v>209.81400000000002</v>
      </c>
      <c r="X41" s="83">
        <v>255.59159999999997</v>
      </c>
      <c r="Y41" s="83">
        <v>115.71560000000001</v>
      </c>
      <c r="Z41" s="83">
        <v>160.2216</v>
      </c>
    </row>
    <row r="42" spans="2:26" ht="15.75">
      <c r="B42" s="4"/>
      <c r="C42" s="68" t="s">
        <v>27</v>
      </c>
      <c r="D42" s="100">
        <v>24</v>
      </c>
      <c r="F42" s="36"/>
      <c r="G42" s="36"/>
      <c r="H42" s="36"/>
      <c r="I42" s="36"/>
      <c r="J42" s="36"/>
      <c r="L42" s="91">
        <v>8</v>
      </c>
      <c r="M42" s="84">
        <v>152.59199999999998</v>
      </c>
      <c r="N42" s="84">
        <v>152.59199999999998</v>
      </c>
      <c r="O42" s="84">
        <v>101.72799999999999</v>
      </c>
      <c r="P42" s="84">
        <v>127.16000000000001</v>
      </c>
      <c r="Q42" s="84">
        <v>57.222000000000001</v>
      </c>
      <c r="R42" s="84">
        <v>76.295999999999992</v>
      </c>
      <c r="T42" s="92">
        <v>20</v>
      </c>
      <c r="U42" s="83">
        <v>330.61600000000004</v>
      </c>
      <c r="V42" s="83">
        <v>330.61600000000004</v>
      </c>
      <c r="W42" s="83">
        <v>228.88800000000001</v>
      </c>
      <c r="X42" s="83">
        <v>277.2088</v>
      </c>
      <c r="Y42" s="83">
        <v>124.61680000000001</v>
      </c>
      <c r="Z42" s="83">
        <v>171.666</v>
      </c>
    </row>
    <row r="43" spans="2:26">
      <c r="B43" s="4"/>
      <c r="C43" s="70" t="s">
        <v>29</v>
      </c>
      <c r="D43" s="71">
        <f>ROUNDDOWN(D42/24,0)</f>
        <v>1</v>
      </c>
      <c r="E43" s="72">
        <f>(ROUNDDOWN($D42/24,0))*E39</f>
        <v>343.33199999999999</v>
      </c>
      <c r="F43" s="72">
        <f t="shared" ref="F43:J43" si="7">(ROUNDDOWN($D42/24,0))*F39</f>
        <v>343.33199999999999</v>
      </c>
      <c r="G43" s="72">
        <f t="shared" si="7"/>
        <v>228.88800000000001</v>
      </c>
      <c r="H43" s="72">
        <f t="shared" si="7"/>
        <v>286.11</v>
      </c>
      <c r="I43" s="72">
        <f t="shared" si="7"/>
        <v>133.518</v>
      </c>
      <c r="J43" s="72">
        <f t="shared" si="7"/>
        <v>171.666</v>
      </c>
      <c r="L43" s="92">
        <v>9</v>
      </c>
      <c r="M43" s="83">
        <v>178.02399999999997</v>
      </c>
      <c r="N43" s="83">
        <v>178.02399999999997</v>
      </c>
      <c r="O43" s="83">
        <v>120.80199999999999</v>
      </c>
      <c r="P43" s="83">
        <v>148.77720000000002</v>
      </c>
      <c r="Q43" s="83">
        <v>66.123199999999997</v>
      </c>
      <c r="R43" s="83">
        <v>91.555199999999985</v>
      </c>
      <c r="T43" s="92">
        <v>21</v>
      </c>
      <c r="U43" s="83">
        <v>343.33199999999999</v>
      </c>
      <c r="V43" s="83">
        <v>343.33199999999999</v>
      </c>
      <c r="W43" s="83">
        <v>228.88800000000001</v>
      </c>
      <c r="X43" s="83">
        <v>286.11</v>
      </c>
      <c r="Y43" s="83">
        <v>133.518</v>
      </c>
      <c r="Z43" s="83">
        <v>171.666</v>
      </c>
    </row>
    <row r="44" spans="2:26" ht="15.75" thickBot="1">
      <c r="B44" s="4"/>
      <c r="C44" s="76" t="s">
        <v>30</v>
      </c>
      <c r="D44" s="77">
        <f>D42-(ROUNDDOWN(D42/24,0)*24)</f>
        <v>0</v>
      </c>
      <c r="E44" s="78">
        <f t="shared" ref="E44:J44" si="8">IF($D44=$L35,M35,0)+IF($D44=$L36,M36,0)+IF($D44=$L37,M37,0)+IF($D44=$L38,M38,0)+IF($D44=$L39,M39,0)+IF($D44=$L40,M40,0)+IF($D44=$L41,M41,0)+IF($D44=$L42,M42,0)+IF($D44=$L43,M43,0)+IF($D44=$L44,M44,0)+IF($D44=$L45,M45,0)+IF($D44=$L46,M46,0)+IF($D44=$T35,U35,0)+IF($D44=$T36,U36,0)+IF($D44=$T37,U37,0)+IF($D44=$T38,U38,0)+IF($D44=$T39,U39,0)+IF($D44=$T40,U40,0)+IF($D44=$T41,U41,0)+IF($D44=$T42,U42,0)+IF($D44=$T43,U43,0)+IF($D44=$T44,U44,0)+IF($D44=$T45,U45,0)</f>
        <v>0</v>
      </c>
      <c r="F44" s="78">
        <f t="shared" si="8"/>
        <v>0</v>
      </c>
      <c r="G44" s="78">
        <f t="shared" si="8"/>
        <v>0</v>
      </c>
      <c r="H44" s="78">
        <f t="shared" si="8"/>
        <v>0</v>
      </c>
      <c r="I44" s="78">
        <f t="shared" si="8"/>
        <v>0</v>
      </c>
      <c r="J44" s="78">
        <f t="shared" si="8"/>
        <v>0</v>
      </c>
      <c r="L44" s="92">
        <v>10</v>
      </c>
      <c r="M44" s="83">
        <v>203.45599999999996</v>
      </c>
      <c r="N44" s="83">
        <v>203.45599999999996</v>
      </c>
      <c r="O44" s="83">
        <v>139.87599999999998</v>
      </c>
      <c r="P44" s="83">
        <v>170.39440000000002</v>
      </c>
      <c r="Q44" s="83">
        <v>75.0244</v>
      </c>
      <c r="R44" s="83">
        <v>106.81439999999998</v>
      </c>
      <c r="T44" s="92">
        <v>22</v>
      </c>
      <c r="U44" s="83">
        <v>343.33199999999999</v>
      </c>
      <c r="V44" s="83">
        <v>343.33199999999999</v>
      </c>
      <c r="W44" s="83">
        <v>228.88800000000001</v>
      </c>
      <c r="X44" s="83">
        <v>286.11</v>
      </c>
      <c r="Y44" s="83">
        <v>133.518</v>
      </c>
      <c r="Z44" s="83">
        <v>171.666</v>
      </c>
    </row>
    <row r="45" spans="2:26" ht="15.75" thickBot="1">
      <c r="B45" s="4"/>
      <c r="C45" s="73" t="s">
        <v>28</v>
      </c>
      <c r="D45" s="74"/>
      <c r="E45" s="75">
        <f>E43+E44</f>
        <v>343.33199999999999</v>
      </c>
      <c r="F45" s="75">
        <f t="shared" ref="F45" si="9">F43+F44</f>
        <v>343.33199999999999</v>
      </c>
      <c r="G45" s="75">
        <f t="shared" ref="G45" si="10">G43+G44</f>
        <v>228.88800000000001</v>
      </c>
      <c r="H45" s="75">
        <f t="shared" ref="H45" si="11">H43+H44</f>
        <v>286.11</v>
      </c>
      <c r="I45" s="75">
        <f t="shared" ref="I45" si="12">I43+I44</f>
        <v>133.518</v>
      </c>
      <c r="J45" s="75">
        <f t="shared" ref="J45" si="13">J43+J44</f>
        <v>171.666</v>
      </c>
      <c r="L45" s="92">
        <v>11</v>
      </c>
      <c r="M45" s="83">
        <v>228.88800000000001</v>
      </c>
      <c r="N45" s="83">
        <v>228.88800000000001</v>
      </c>
      <c r="O45" s="83">
        <v>152.59199999999998</v>
      </c>
      <c r="P45" s="83">
        <v>190.73999999999998</v>
      </c>
      <c r="Q45" s="83">
        <v>83.925600000000003</v>
      </c>
      <c r="R45" s="83">
        <v>114.444</v>
      </c>
      <c r="T45" s="92">
        <v>23</v>
      </c>
      <c r="U45" s="83">
        <v>343.33199999999999</v>
      </c>
      <c r="V45" s="83">
        <v>343.33199999999999</v>
      </c>
      <c r="W45" s="83">
        <v>228.88800000000001</v>
      </c>
      <c r="X45" s="83">
        <v>286.11</v>
      </c>
      <c r="Y45" s="83">
        <v>133.518</v>
      </c>
      <c r="Z45" s="83">
        <v>171.666</v>
      </c>
    </row>
    <row r="46" spans="2:26" ht="15.75" thickTop="1">
      <c r="B46" s="4"/>
      <c r="C46" s="34"/>
      <c r="D46" s="4"/>
      <c r="E46" s="33"/>
      <c r="F46" s="33"/>
      <c r="G46" s="33"/>
      <c r="H46" s="33"/>
      <c r="I46" s="33"/>
      <c r="J46" s="33"/>
      <c r="L46" s="92">
        <v>12</v>
      </c>
      <c r="M46" s="83">
        <v>228.88800000000001</v>
      </c>
      <c r="N46" s="83">
        <v>228.88800000000001</v>
      </c>
      <c r="O46" s="83">
        <v>152.59199999999998</v>
      </c>
      <c r="P46" s="83">
        <v>190.73999999999998</v>
      </c>
      <c r="Q46" s="83">
        <v>89.012</v>
      </c>
      <c r="R46" s="83">
        <v>114.444</v>
      </c>
      <c r="T46" s="91">
        <v>24</v>
      </c>
      <c r="U46" s="84">
        <v>343.33199999999999</v>
      </c>
      <c r="V46" s="84">
        <v>343.33199999999999</v>
      </c>
      <c r="W46" s="84">
        <v>228.88800000000001</v>
      </c>
      <c r="X46" s="84">
        <v>286.11</v>
      </c>
      <c r="Y46" s="84">
        <v>133.518</v>
      </c>
      <c r="Z46" s="84">
        <v>171.666</v>
      </c>
    </row>
    <row r="47" spans="2:26">
      <c r="B47" s="4"/>
      <c r="C47" s="34"/>
      <c r="D47" s="4"/>
      <c r="E47" s="33"/>
      <c r="F47" s="33"/>
      <c r="G47" s="33"/>
      <c r="H47" s="33"/>
      <c r="I47" s="33"/>
      <c r="J47" s="33"/>
    </row>
    <row r="48" spans="2:26">
      <c r="B48" s="3"/>
      <c r="C48" s="3"/>
      <c r="D48" s="3"/>
      <c r="E48" s="32"/>
      <c r="F48" s="32"/>
      <c r="G48" s="32"/>
      <c r="H48" s="32"/>
      <c r="I48" s="32"/>
      <c r="J48" s="32"/>
    </row>
    <row r="49" spans="2:26" ht="18">
      <c r="B49" s="53" t="s">
        <v>21</v>
      </c>
      <c r="C49" s="52"/>
      <c r="D49" s="52"/>
      <c r="E49" s="51"/>
      <c r="F49" s="51"/>
      <c r="G49" s="51"/>
      <c r="H49" s="51"/>
      <c r="I49" s="51"/>
      <c r="J49" s="50"/>
      <c r="L49" s="89" t="s">
        <v>21</v>
      </c>
      <c r="M49" s="90" t="s">
        <v>23</v>
      </c>
      <c r="N49" s="90"/>
      <c r="O49" s="90"/>
      <c r="P49" s="90"/>
      <c r="Q49" s="90"/>
      <c r="R49" s="90"/>
      <c r="T49" s="89" t="s">
        <v>35</v>
      </c>
      <c r="U49" s="90"/>
      <c r="V49" s="90"/>
      <c r="W49" s="90"/>
      <c r="X49" s="90"/>
      <c r="Y49" s="90"/>
      <c r="Z49" s="90"/>
    </row>
    <row r="50" spans="2:26">
      <c r="B50" s="49"/>
      <c r="C50" s="37"/>
      <c r="D50" s="41" t="s">
        <v>20</v>
      </c>
      <c r="E50" s="48" t="s">
        <v>19</v>
      </c>
      <c r="F50" s="47"/>
      <c r="G50" s="47"/>
      <c r="H50" s="47"/>
      <c r="I50" s="47"/>
      <c r="J50" s="46"/>
      <c r="L50" s="91"/>
      <c r="M50" s="91" t="s">
        <v>15</v>
      </c>
      <c r="N50" s="91" t="s">
        <v>14</v>
      </c>
      <c r="O50" s="91" t="s">
        <v>13</v>
      </c>
      <c r="P50" s="91" t="s">
        <v>12</v>
      </c>
      <c r="Q50" s="91" t="s">
        <v>11</v>
      </c>
      <c r="R50" s="91" t="s">
        <v>10</v>
      </c>
      <c r="T50" s="91"/>
      <c r="U50" s="91" t="s">
        <v>15</v>
      </c>
      <c r="V50" s="91" t="s">
        <v>14</v>
      </c>
      <c r="W50" s="91" t="s">
        <v>13</v>
      </c>
      <c r="X50" s="91" t="s">
        <v>12</v>
      </c>
      <c r="Y50" s="91" t="s">
        <v>11</v>
      </c>
      <c r="Z50" s="91" t="s">
        <v>10</v>
      </c>
    </row>
    <row r="51" spans="2:26">
      <c r="B51" s="45" t="s">
        <v>18</v>
      </c>
      <c r="C51" s="44" t="s">
        <v>17</v>
      </c>
      <c r="D51" s="43" t="s">
        <v>16</v>
      </c>
      <c r="E51" s="43" t="s">
        <v>15</v>
      </c>
      <c r="F51" s="43" t="s">
        <v>14</v>
      </c>
      <c r="G51" s="43" t="s">
        <v>13</v>
      </c>
      <c r="H51" s="43" t="s">
        <v>12</v>
      </c>
      <c r="I51" s="43" t="s">
        <v>11</v>
      </c>
      <c r="J51" s="42" t="s">
        <v>10</v>
      </c>
      <c r="L51" s="91" t="s">
        <v>9</v>
      </c>
      <c r="M51" s="91" t="s">
        <v>8</v>
      </c>
      <c r="N51" s="91" t="s">
        <v>8</v>
      </c>
      <c r="O51" s="91" t="s">
        <v>8</v>
      </c>
      <c r="P51" s="91" t="s">
        <v>8</v>
      </c>
      <c r="Q51" s="91" t="s">
        <v>8</v>
      </c>
      <c r="R51" s="91" t="s">
        <v>8</v>
      </c>
      <c r="T51" s="91" t="s">
        <v>9</v>
      </c>
      <c r="U51" s="91" t="s">
        <v>8</v>
      </c>
      <c r="V51" s="91" t="s">
        <v>8</v>
      </c>
      <c r="W51" s="91" t="s">
        <v>8</v>
      </c>
      <c r="X51" s="91" t="s">
        <v>8</v>
      </c>
      <c r="Y51" s="91" t="s">
        <v>8</v>
      </c>
      <c r="Z51" s="91" t="s">
        <v>8</v>
      </c>
    </row>
    <row r="52" spans="2:26">
      <c r="B52" s="16"/>
      <c r="C52" s="15"/>
      <c r="D52" s="15"/>
      <c r="E52" s="14"/>
      <c r="F52" s="14"/>
      <c r="G52" s="14"/>
      <c r="H52" s="14"/>
      <c r="I52" s="14"/>
      <c r="J52" s="13"/>
      <c r="L52" s="92">
        <v>1</v>
      </c>
      <c r="M52" s="83">
        <v>50</v>
      </c>
      <c r="N52" s="83">
        <v>50</v>
      </c>
      <c r="O52" s="83">
        <v>37.5</v>
      </c>
      <c r="P52" s="83">
        <v>42.5</v>
      </c>
      <c r="Q52" s="83">
        <v>17.5</v>
      </c>
      <c r="R52" s="83">
        <v>30</v>
      </c>
      <c r="T52" s="92">
        <v>13</v>
      </c>
      <c r="U52" s="83">
        <v>450</v>
      </c>
      <c r="V52" s="83">
        <v>450</v>
      </c>
      <c r="W52" s="83">
        <v>300</v>
      </c>
      <c r="X52" s="83">
        <v>375</v>
      </c>
      <c r="Y52" s="83">
        <v>175</v>
      </c>
      <c r="Z52" s="83">
        <v>225</v>
      </c>
    </row>
    <row r="53" spans="2:26">
      <c r="B53" s="11" t="s">
        <v>7</v>
      </c>
      <c r="C53" s="40" t="s">
        <v>6</v>
      </c>
      <c r="D53" s="11">
        <v>1</v>
      </c>
      <c r="E53" s="10">
        <v>50</v>
      </c>
      <c r="F53" s="10">
        <v>50</v>
      </c>
      <c r="G53" s="10">
        <v>37.5</v>
      </c>
      <c r="H53" s="10">
        <v>42.5</v>
      </c>
      <c r="I53" s="10">
        <v>17.5</v>
      </c>
      <c r="J53" s="10">
        <v>30</v>
      </c>
      <c r="L53" s="92">
        <v>2</v>
      </c>
      <c r="M53" s="83">
        <v>100</v>
      </c>
      <c r="N53" s="83">
        <v>100</v>
      </c>
      <c r="O53" s="83">
        <v>75</v>
      </c>
      <c r="P53" s="83">
        <v>85</v>
      </c>
      <c r="Q53" s="83">
        <v>35</v>
      </c>
      <c r="R53" s="83">
        <v>60</v>
      </c>
      <c r="T53" s="92">
        <v>14</v>
      </c>
      <c r="U53" s="83">
        <v>450</v>
      </c>
      <c r="V53" s="83">
        <v>450</v>
      </c>
      <c r="W53" s="83">
        <v>300</v>
      </c>
      <c r="X53" s="83">
        <v>375</v>
      </c>
      <c r="Y53" s="83">
        <v>175</v>
      </c>
      <c r="Z53" s="83">
        <v>225</v>
      </c>
    </row>
    <row r="54" spans="2:26">
      <c r="B54" s="11" t="s">
        <v>5</v>
      </c>
      <c r="C54" s="40" t="s">
        <v>4</v>
      </c>
      <c r="D54" s="11">
        <v>4</v>
      </c>
      <c r="E54" s="10">
        <v>175</v>
      </c>
      <c r="F54" s="10">
        <v>175</v>
      </c>
      <c r="G54" s="10">
        <v>125</v>
      </c>
      <c r="H54" s="10">
        <v>150</v>
      </c>
      <c r="I54" s="10">
        <v>62.5</v>
      </c>
      <c r="J54" s="10">
        <v>100</v>
      </c>
      <c r="L54" s="92">
        <v>3</v>
      </c>
      <c r="M54" s="83">
        <v>150</v>
      </c>
      <c r="N54" s="83">
        <v>150</v>
      </c>
      <c r="O54" s="83">
        <v>112.5</v>
      </c>
      <c r="P54" s="83">
        <v>127.5</v>
      </c>
      <c r="Q54" s="83">
        <v>52.5</v>
      </c>
      <c r="R54" s="83">
        <v>90</v>
      </c>
      <c r="T54" s="92">
        <v>15</v>
      </c>
      <c r="U54" s="83">
        <v>450</v>
      </c>
      <c r="V54" s="83">
        <v>450</v>
      </c>
      <c r="W54" s="83">
        <v>300</v>
      </c>
      <c r="X54" s="83">
        <v>375</v>
      </c>
      <c r="Y54" s="83">
        <v>175</v>
      </c>
      <c r="Z54" s="83">
        <v>225</v>
      </c>
    </row>
    <row r="55" spans="2:26" ht="15.75" thickBot="1">
      <c r="B55" s="11" t="s">
        <v>3</v>
      </c>
      <c r="C55" s="40" t="s">
        <v>2</v>
      </c>
      <c r="D55" s="11">
        <v>8</v>
      </c>
      <c r="E55" s="10">
        <v>300</v>
      </c>
      <c r="F55" s="10">
        <v>300</v>
      </c>
      <c r="G55" s="10">
        <v>200</v>
      </c>
      <c r="H55" s="10">
        <v>250</v>
      </c>
      <c r="I55" s="10">
        <v>112.5</v>
      </c>
      <c r="J55" s="10">
        <v>150</v>
      </c>
      <c r="L55" s="91">
        <v>4</v>
      </c>
      <c r="M55" s="84">
        <v>175</v>
      </c>
      <c r="N55" s="84">
        <v>175</v>
      </c>
      <c r="O55" s="84">
        <v>125</v>
      </c>
      <c r="P55" s="84">
        <v>150</v>
      </c>
      <c r="Q55" s="84">
        <v>62.5</v>
      </c>
      <c r="R55" s="84">
        <v>100</v>
      </c>
      <c r="T55" s="91">
        <v>16</v>
      </c>
      <c r="U55" s="84">
        <v>450</v>
      </c>
      <c r="V55" s="84">
        <v>450</v>
      </c>
      <c r="W55" s="84">
        <v>300</v>
      </c>
      <c r="X55" s="84">
        <v>375</v>
      </c>
      <c r="Y55" s="84">
        <v>175</v>
      </c>
      <c r="Z55" s="84">
        <v>225</v>
      </c>
    </row>
    <row r="56" spans="2:26" ht="15.75" thickBot="1">
      <c r="B56" s="9" t="s">
        <v>1</v>
      </c>
      <c r="C56" s="39" t="s">
        <v>0</v>
      </c>
      <c r="D56" s="7">
        <v>24</v>
      </c>
      <c r="E56" s="6">
        <v>750</v>
      </c>
      <c r="F56" s="6">
        <v>750</v>
      </c>
      <c r="G56" s="6">
        <v>500</v>
      </c>
      <c r="H56" s="6">
        <v>625</v>
      </c>
      <c r="I56" s="6">
        <v>287.5</v>
      </c>
      <c r="J56" s="5">
        <v>375</v>
      </c>
      <c r="L56" s="92">
        <v>5</v>
      </c>
      <c r="M56" s="83">
        <v>225</v>
      </c>
      <c r="N56" s="83">
        <v>225</v>
      </c>
      <c r="O56" s="83">
        <v>162.5</v>
      </c>
      <c r="P56" s="83">
        <v>192.5</v>
      </c>
      <c r="Q56" s="83">
        <v>80</v>
      </c>
      <c r="R56" s="83">
        <v>130</v>
      </c>
      <c r="T56" s="92">
        <v>17</v>
      </c>
      <c r="U56" s="83">
        <v>500</v>
      </c>
      <c r="V56" s="83">
        <v>500</v>
      </c>
      <c r="W56" s="83">
        <v>337.5</v>
      </c>
      <c r="X56" s="83">
        <v>417.5</v>
      </c>
      <c r="Y56" s="83">
        <v>192.5</v>
      </c>
      <c r="Z56" s="83">
        <v>255</v>
      </c>
    </row>
    <row r="57" spans="2:26" ht="15.75" thickTop="1">
      <c r="L57" s="92">
        <v>6</v>
      </c>
      <c r="M57" s="83">
        <v>275</v>
      </c>
      <c r="N57" s="83">
        <v>275</v>
      </c>
      <c r="O57" s="83">
        <v>200</v>
      </c>
      <c r="P57" s="83">
        <v>235</v>
      </c>
      <c r="Q57" s="83">
        <v>97.5</v>
      </c>
      <c r="R57" s="83">
        <v>150</v>
      </c>
      <c r="T57" s="92">
        <v>18</v>
      </c>
      <c r="U57" s="83">
        <v>550</v>
      </c>
      <c r="V57" s="83">
        <v>550</v>
      </c>
      <c r="W57" s="83">
        <v>375</v>
      </c>
      <c r="X57" s="83">
        <v>460</v>
      </c>
      <c r="Y57" s="83">
        <v>210</v>
      </c>
      <c r="Z57" s="83">
        <v>285</v>
      </c>
    </row>
    <row r="58" spans="2:26">
      <c r="B58" s="3"/>
      <c r="C58" s="3"/>
      <c r="D58" s="4"/>
      <c r="E58" s="2"/>
      <c r="F58" s="2"/>
      <c r="G58" s="2"/>
      <c r="H58" s="2"/>
      <c r="I58" s="3"/>
      <c r="J58" s="2"/>
      <c r="L58" s="92">
        <v>7</v>
      </c>
      <c r="M58" s="83">
        <v>300</v>
      </c>
      <c r="N58" s="83">
        <v>300</v>
      </c>
      <c r="O58" s="83">
        <v>200</v>
      </c>
      <c r="P58" s="83">
        <v>250</v>
      </c>
      <c r="Q58" s="83">
        <v>112.5</v>
      </c>
      <c r="R58" s="83">
        <v>150</v>
      </c>
      <c r="T58" s="92">
        <v>19</v>
      </c>
      <c r="U58" s="83">
        <v>600</v>
      </c>
      <c r="V58" s="83">
        <v>600</v>
      </c>
      <c r="W58" s="83">
        <v>412.5</v>
      </c>
      <c r="X58" s="83">
        <v>502.5</v>
      </c>
      <c r="Y58" s="83">
        <v>227.5</v>
      </c>
      <c r="Z58" s="83">
        <v>315</v>
      </c>
    </row>
    <row r="59" spans="2:26" ht="15.75">
      <c r="C59" s="68" t="s">
        <v>27</v>
      </c>
      <c r="D59" s="69">
        <v>32</v>
      </c>
      <c r="F59" s="36"/>
      <c r="G59" s="36"/>
      <c r="H59" s="36"/>
      <c r="I59" s="36"/>
      <c r="J59" s="36"/>
      <c r="L59" s="91">
        <v>8</v>
      </c>
      <c r="M59" s="84">
        <v>300</v>
      </c>
      <c r="N59" s="84">
        <v>300</v>
      </c>
      <c r="O59" s="84">
        <v>200</v>
      </c>
      <c r="P59" s="84">
        <v>250</v>
      </c>
      <c r="Q59" s="84">
        <v>112.5</v>
      </c>
      <c r="R59" s="84">
        <v>150</v>
      </c>
      <c r="T59" s="92">
        <v>20</v>
      </c>
      <c r="U59" s="83">
        <v>650</v>
      </c>
      <c r="V59" s="83">
        <v>650</v>
      </c>
      <c r="W59" s="83">
        <v>450</v>
      </c>
      <c r="X59" s="83">
        <v>545</v>
      </c>
      <c r="Y59" s="83">
        <v>245</v>
      </c>
      <c r="Z59" s="83">
        <v>345</v>
      </c>
    </row>
    <row r="60" spans="2:26">
      <c r="C60" s="70" t="s">
        <v>29</v>
      </c>
      <c r="D60" s="71">
        <f>ROUNDDOWN(D59/24,0)</f>
        <v>1</v>
      </c>
      <c r="E60" s="72">
        <f>(ROUNDDOWN($D59/24,0))*E56</f>
        <v>750</v>
      </c>
      <c r="F60" s="72">
        <f t="shared" ref="F60" si="14">(ROUNDDOWN($D59/24,0))*F56</f>
        <v>750</v>
      </c>
      <c r="G60" s="72">
        <f t="shared" ref="G60" si="15">(ROUNDDOWN($D59/24,0))*G56</f>
        <v>500</v>
      </c>
      <c r="H60" s="72">
        <f t="shared" ref="H60" si="16">(ROUNDDOWN($D59/24,0))*H56</f>
        <v>625</v>
      </c>
      <c r="I60" s="72">
        <f t="shared" ref="I60" si="17">(ROUNDDOWN($D59/24,0))*I56</f>
        <v>287.5</v>
      </c>
      <c r="J60" s="72">
        <f t="shared" ref="J60" si="18">(ROUNDDOWN($D59/24,0))*J56</f>
        <v>375</v>
      </c>
      <c r="L60" s="92">
        <v>9</v>
      </c>
      <c r="M60" s="83">
        <v>350</v>
      </c>
      <c r="N60" s="83">
        <v>350</v>
      </c>
      <c r="O60" s="83">
        <v>237.5</v>
      </c>
      <c r="P60" s="83">
        <v>292.5</v>
      </c>
      <c r="Q60" s="83">
        <v>130</v>
      </c>
      <c r="R60" s="83">
        <v>180</v>
      </c>
      <c r="T60" s="92">
        <v>21</v>
      </c>
      <c r="U60" s="83">
        <v>700</v>
      </c>
      <c r="V60" s="83">
        <v>700</v>
      </c>
      <c r="W60" s="83">
        <v>487.5</v>
      </c>
      <c r="X60" s="83">
        <v>587.5</v>
      </c>
      <c r="Y60" s="83">
        <v>262.5</v>
      </c>
      <c r="Z60" s="83">
        <v>375</v>
      </c>
    </row>
    <row r="61" spans="2:26" ht="15.75" thickBot="1">
      <c r="C61" s="76" t="s">
        <v>30</v>
      </c>
      <c r="D61" s="77">
        <f>D59-(ROUNDDOWN(D59/24,0)*24)</f>
        <v>8</v>
      </c>
      <c r="E61" s="78">
        <f t="shared" ref="E61:J61" si="19">IF($D61=$L52,M52,0)+IF($D61=$L53,M53,0)+IF($D61=$L54,M54,0)+IF($D61=$L55,M55,0)+IF($D61=$L56,M56,0)+IF($D61=$L57,M57,0)+IF($D61=$L58,M58,0)+IF($D61=$L59,M59,0)+IF($D61=$L60,M60,0)+IF($D61=$L61,M61,0)+IF($D61=$L62,M62,0)+IF($D61=$L63,M63,0)+IF($D61=$T52,U52,0)+IF($D61=$T53,U53,0)+IF($D61=$T54,U54,0)+IF($D61=$T55,U55,0)+IF($D61=$T56,U56,0)+IF($D61=$T57,U57,0)+IF($D61=$T58,U58,0)+IF($D61=$T59,U59,0)+IF($D61=$T60,U60,0)+IF($D61=$T61,U61,0)+IF($D61=$T62,U62,0)</f>
        <v>300</v>
      </c>
      <c r="F61" s="78">
        <f t="shared" si="19"/>
        <v>300</v>
      </c>
      <c r="G61" s="78">
        <f t="shared" si="19"/>
        <v>200</v>
      </c>
      <c r="H61" s="78">
        <f t="shared" si="19"/>
        <v>250</v>
      </c>
      <c r="I61" s="78">
        <f t="shared" si="19"/>
        <v>112.5</v>
      </c>
      <c r="J61" s="78">
        <f t="shared" si="19"/>
        <v>150</v>
      </c>
      <c r="L61" s="92">
        <v>10</v>
      </c>
      <c r="M61" s="83">
        <v>400</v>
      </c>
      <c r="N61" s="83">
        <v>400</v>
      </c>
      <c r="O61" s="83">
        <v>275</v>
      </c>
      <c r="P61" s="83">
        <v>335</v>
      </c>
      <c r="Q61" s="83">
        <v>147.5</v>
      </c>
      <c r="R61" s="83">
        <v>210</v>
      </c>
      <c r="T61" s="92">
        <v>22</v>
      </c>
      <c r="U61" s="83">
        <v>750</v>
      </c>
      <c r="V61" s="83">
        <v>750</v>
      </c>
      <c r="W61" s="83">
        <v>500</v>
      </c>
      <c r="X61" s="83">
        <v>625</v>
      </c>
      <c r="Y61" s="83">
        <v>280</v>
      </c>
      <c r="Z61" s="83">
        <v>375</v>
      </c>
    </row>
    <row r="62" spans="2:26" ht="15.75" thickBot="1">
      <c r="C62" s="73" t="s">
        <v>28</v>
      </c>
      <c r="D62" s="74"/>
      <c r="E62" s="75">
        <f>E60+E61</f>
        <v>1050</v>
      </c>
      <c r="F62" s="75">
        <f t="shared" ref="F62" si="20">F60+F61</f>
        <v>1050</v>
      </c>
      <c r="G62" s="75">
        <f t="shared" ref="G62" si="21">G60+G61</f>
        <v>700</v>
      </c>
      <c r="H62" s="75">
        <f t="shared" ref="H62" si="22">H60+H61</f>
        <v>875</v>
      </c>
      <c r="I62" s="75">
        <f t="shared" ref="I62" si="23">I60+I61</f>
        <v>400</v>
      </c>
      <c r="J62" s="75">
        <f t="shared" ref="J62" si="24">J60+J61</f>
        <v>525</v>
      </c>
      <c r="L62" s="92">
        <v>11</v>
      </c>
      <c r="M62" s="83">
        <v>450</v>
      </c>
      <c r="N62" s="83">
        <v>450</v>
      </c>
      <c r="O62" s="83">
        <v>300</v>
      </c>
      <c r="P62" s="83">
        <v>375</v>
      </c>
      <c r="Q62" s="83">
        <v>165</v>
      </c>
      <c r="R62" s="83">
        <v>225</v>
      </c>
      <c r="T62" s="92">
        <v>23</v>
      </c>
      <c r="U62" s="83">
        <v>750</v>
      </c>
      <c r="V62" s="83">
        <v>750</v>
      </c>
      <c r="W62" s="83">
        <v>500</v>
      </c>
      <c r="X62" s="83">
        <v>625</v>
      </c>
      <c r="Y62" s="83">
        <v>287.5</v>
      </c>
      <c r="Z62" s="83">
        <v>375</v>
      </c>
    </row>
    <row r="63" spans="2:26" ht="15.75" thickTop="1">
      <c r="L63" s="92">
        <v>12</v>
      </c>
      <c r="M63" s="83">
        <v>450</v>
      </c>
      <c r="N63" s="83">
        <v>450</v>
      </c>
      <c r="O63" s="83">
        <v>300</v>
      </c>
      <c r="P63" s="83">
        <v>375</v>
      </c>
      <c r="Q63" s="83">
        <v>175</v>
      </c>
      <c r="R63" s="83">
        <v>225</v>
      </c>
      <c r="T63" s="91">
        <v>24</v>
      </c>
      <c r="U63" s="84">
        <v>750</v>
      </c>
      <c r="V63" s="84">
        <v>750</v>
      </c>
      <c r="W63" s="84">
        <v>500</v>
      </c>
      <c r="X63" s="84">
        <v>625</v>
      </c>
      <c r="Y63" s="84">
        <v>287.5</v>
      </c>
      <c r="Z63" s="84">
        <v>375</v>
      </c>
    </row>
    <row r="66" spans="2:27" s="26" customFormat="1" ht="38.25" customHeight="1"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5"/>
    </row>
    <row r="67" spans="2:27" ht="18">
      <c r="B67" s="38" t="s">
        <v>26</v>
      </c>
    </row>
    <row r="68" spans="2:27" ht="18">
      <c r="B68" s="35" t="s">
        <v>24</v>
      </c>
      <c r="C68" s="26"/>
      <c r="D68" s="30" t="s">
        <v>25</v>
      </c>
      <c r="E68" s="29">
        <v>4</v>
      </c>
      <c r="F68" s="28"/>
      <c r="G68" s="28"/>
      <c r="H68" s="28"/>
      <c r="I68" s="28"/>
      <c r="J68" s="27"/>
      <c r="L68" s="96" t="s">
        <v>24</v>
      </c>
      <c r="M68" s="97"/>
      <c r="N68" s="97"/>
      <c r="O68" s="97"/>
      <c r="P68" s="97"/>
      <c r="Q68" s="97"/>
      <c r="R68" s="97"/>
      <c r="T68" s="96" t="s">
        <v>35</v>
      </c>
      <c r="U68" s="97"/>
      <c r="V68" s="97"/>
      <c r="W68" s="97"/>
      <c r="X68" s="97"/>
      <c r="Y68" s="97"/>
      <c r="Z68" s="97"/>
    </row>
    <row r="69" spans="2:27">
      <c r="B69" s="26"/>
      <c r="C69" s="25"/>
      <c r="D69" s="17" t="s">
        <v>20</v>
      </c>
      <c r="E69" s="24" t="s">
        <v>19</v>
      </c>
      <c r="F69" s="23"/>
      <c r="G69" s="23"/>
      <c r="H69" s="23"/>
      <c r="I69" s="23"/>
      <c r="J69" s="22"/>
      <c r="L69" s="98"/>
      <c r="M69" s="98" t="s">
        <v>15</v>
      </c>
      <c r="N69" s="98" t="s">
        <v>14</v>
      </c>
      <c r="O69" s="98" t="s">
        <v>13</v>
      </c>
      <c r="P69" s="98" t="s">
        <v>12</v>
      </c>
      <c r="Q69" s="98" t="s">
        <v>11</v>
      </c>
      <c r="R69" s="98" t="s">
        <v>10</v>
      </c>
      <c r="T69" s="98"/>
      <c r="U69" s="98" t="s">
        <v>15</v>
      </c>
      <c r="V69" s="98" t="s">
        <v>14</v>
      </c>
      <c r="W69" s="98" t="s">
        <v>13</v>
      </c>
      <c r="X69" s="98" t="s">
        <v>12</v>
      </c>
      <c r="Y69" s="98" t="s">
        <v>11</v>
      </c>
      <c r="Z69" s="98" t="s">
        <v>10</v>
      </c>
    </row>
    <row r="70" spans="2:27">
      <c r="B70" s="21"/>
      <c r="C70" s="20"/>
      <c r="D70" s="19" t="s">
        <v>16</v>
      </c>
      <c r="E70" s="19" t="s">
        <v>15</v>
      </c>
      <c r="F70" s="19" t="s">
        <v>14</v>
      </c>
      <c r="G70" s="19" t="s">
        <v>13</v>
      </c>
      <c r="H70" s="19" t="s">
        <v>12</v>
      </c>
      <c r="I70" s="19" t="s">
        <v>11</v>
      </c>
      <c r="J70" s="18" t="s">
        <v>10</v>
      </c>
      <c r="L70" s="98" t="s">
        <v>9</v>
      </c>
      <c r="M70" s="98" t="s">
        <v>8</v>
      </c>
      <c r="N70" s="98" t="s">
        <v>8</v>
      </c>
      <c r="O70" s="98" t="s">
        <v>8</v>
      </c>
      <c r="P70" s="98" t="s">
        <v>8</v>
      </c>
      <c r="Q70" s="98" t="s">
        <v>8</v>
      </c>
      <c r="R70" s="98" t="s">
        <v>8</v>
      </c>
      <c r="T70" s="98" t="s">
        <v>9</v>
      </c>
      <c r="U70" s="98" t="s">
        <v>8</v>
      </c>
      <c r="V70" s="98" t="s">
        <v>8</v>
      </c>
      <c r="W70" s="98" t="s">
        <v>8</v>
      </c>
      <c r="X70" s="98" t="s">
        <v>8</v>
      </c>
      <c r="Y70" s="98" t="s">
        <v>8</v>
      </c>
      <c r="Z70" s="98" t="s">
        <v>8</v>
      </c>
    </row>
    <row r="71" spans="2:27">
      <c r="B71" s="16"/>
      <c r="C71" s="15"/>
      <c r="D71" s="15"/>
      <c r="E71" s="14"/>
      <c r="F71" s="14"/>
      <c r="G71" s="14"/>
      <c r="H71" s="14"/>
      <c r="I71" s="14"/>
      <c r="J71" s="13"/>
      <c r="L71" s="92">
        <v>1</v>
      </c>
      <c r="M71" s="83">
        <v>80</v>
      </c>
      <c r="N71" s="83">
        <v>80</v>
      </c>
      <c r="O71" s="83">
        <v>60</v>
      </c>
      <c r="P71" s="83">
        <v>68</v>
      </c>
      <c r="Q71" s="83">
        <v>28</v>
      </c>
      <c r="R71" s="83">
        <v>48</v>
      </c>
      <c r="T71" s="92">
        <v>13</v>
      </c>
      <c r="U71" s="83">
        <v>720</v>
      </c>
      <c r="V71" s="83">
        <v>720</v>
      </c>
      <c r="W71" s="83">
        <v>480</v>
      </c>
      <c r="X71" s="83">
        <v>600</v>
      </c>
      <c r="Y71" s="83">
        <v>280</v>
      </c>
      <c r="Z71" s="83">
        <v>360</v>
      </c>
    </row>
    <row r="72" spans="2:27">
      <c r="B72" s="11" t="s">
        <v>7</v>
      </c>
      <c r="C72" s="12" t="s">
        <v>6</v>
      </c>
      <c r="D72" s="11">
        <v>1</v>
      </c>
      <c r="E72" s="10">
        <v>80</v>
      </c>
      <c r="F72" s="10">
        <v>80</v>
      </c>
      <c r="G72" s="10">
        <v>60</v>
      </c>
      <c r="H72" s="10">
        <v>68</v>
      </c>
      <c r="I72" s="10">
        <v>28</v>
      </c>
      <c r="J72" s="10">
        <v>48</v>
      </c>
      <c r="L72" s="92">
        <v>2</v>
      </c>
      <c r="M72" s="83">
        <v>160</v>
      </c>
      <c r="N72" s="83">
        <v>160</v>
      </c>
      <c r="O72" s="83">
        <v>120</v>
      </c>
      <c r="P72" s="83">
        <v>136</v>
      </c>
      <c r="Q72" s="83">
        <v>56</v>
      </c>
      <c r="R72" s="83">
        <v>96</v>
      </c>
      <c r="T72" s="92">
        <v>14</v>
      </c>
      <c r="U72" s="83">
        <v>720</v>
      </c>
      <c r="V72" s="83">
        <v>720</v>
      </c>
      <c r="W72" s="83">
        <v>480</v>
      </c>
      <c r="X72" s="83">
        <v>600</v>
      </c>
      <c r="Y72" s="83">
        <v>280</v>
      </c>
      <c r="Z72" s="83">
        <v>360</v>
      </c>
    </row>
    <row r="73" spans="2:27">
      <c r="B73" s="11" t="s">
        <v>5</v>
      </c>
      <c r="C73" s="12" t="s">
        <v>4</v>
      </c>
      <c r="D73" s="11">
        <v>4</v>
      </c>
      <c r="E73" s="10">
        <v>280</v>
      </c>
      <c r="F73" s="10">
        <v>280</v>
      </c>
      <c r="G73" s="10">
        <v>200</v>
      </c>
      <c r="H73" s="10">
        <v>240</v>
      </c>
      <c r="I73" s="10">
        <v>100</v>
      </c>
      <c r="J73" s="10">
        <v>160</v>
      </c>
      <c r="L73" s="92">
        <v>3</v>
      </c>
      <c r="M73" s="83">
        <v>240</v>
      </c>
      <c r="N73" s="83">
        <v>240</v>
      </c>
      <c r="O73" s="83">
        <v>180</v>
      </c>
      <c r="P73" s="83">
        <v>204</v>
      </c>
      <c r="Q73" s="83">
        <v>84</v>
      </c>
      <c r="R73" s="83">
        <v>144</v>
      </c>
      <c r="T73" s="92">
        <v>15</v>
      </c>
      <c r="U73" s="83">
        <v>720</v>
      </c>
      <c r="V73" s="83">
        <v>720</v>
      </c>
      <c r="W73" s="83">
        <v>480</v>
      </c>
      <c r="X73" s="83">
        <v>600</v>
      </c>
      <c r="Y73" s="83">
        <v>280</v>
      </c>
      <c r="Z73" s="83">
        <v>360</v>
      </c>
    </row>
    <row r="74" spans="2:27" ht="15.75" thickBot="1">
      <c r="B74" s="11" t="s">
        <v>3</v>
      </c>
      <c r="C74" s="12" t="s">
        <v>2</v>
      </c>
      <c r="D74" s="11">
        <v>8</v>
      </c>
      <c r="E74" s="10">
        <v>480</v>
      </c>
      <c r="F74" s="10">
        <v>480</v>
      </c>
      <c r="G74" s="10">
        <v>320</v>
      </c>
      <c r="H74" s="10">
        <v>400</v>
      </c>
      <c r="I74" s="10">
        <v>180</v>
      </c>
      <c r="J74" s="10">
        <v>240</v>
      </c>
      <c r="L74" s="98">
        <v>4</v>
      </c>
      <c r="M74" s="99">
        <v>280</v>
      </c>
      <c r="N74" s="99">
        <v>280</v>
      </c>
      <c r="O74" s="99">
        <v>200</v>
      </c>
      <c r="P74" s="99">
        <v>240</v>
      </c>
      <c r="Q74" s="99">
        <v>100</v>
      </c>
      <c r="R74" s="99">
        <v>160</v>
      </c>
      <c r="T74" s="98">
        <v>16</v>
      </c>
      <c r="U74" s="99">
        <v>720</v>
      </c>
      <c r="V74" s="99">
        <v>720</v>
      </c>
      <c r="W74" s="99">
        <v>480</v>
      </c>
      <c r="X74" s="99">
        <v>600</v>
      </c>
      <c r="Y74" s="99">
        <v>280</v>
      </c>
      <c r="Z74" s="99">
        <v>360</v>
      </c>
    </row>
    <row r="75" spans="2:27" ht="15.75" thickBot="1">
      <c r="B75" s="9" t="s">
        <v>1</v>
      </c>
      <c r="C75" s="8" t="s">
        <v>0</v>
      </c>
      <c r="D75" s="7">
        <v>24</v>
      </c>
      <c r="E75" s="6">
        <v>1200</v>
      </c>
      <c r="F75" s="6">
        <v>1200</v>
      </c>
      <c r="G75" s="6">
        <v>800</v>
      </c>
      <c r="H75" s="6">
        <v>1000</v>
      </c>
      <c r="I75" s="6">
        <v>460</v>
      </c>
      <c r="J75" s="5">
        <v>600</v>
      </c>
      <c r="L75" s="92">
        <v>5</v>
      </c>
      <c r="M75" s="83">
        <v>360</v>
      </c>
      <c r="N75" s="83">
        <v>360</v>
      </c>
      <c r="O75" s="83">
        <v>260</v>
      </c>
      <c r="P75" s="83">
        <v>308</v>
      </c>
      <c r="Q75" s="83">
        <v>128</v>
      </c>
      <c r="R75" s="83">
        <v>208</v>
      </c>
      <c r="T75" s="92">
        <v>17</v>
      </c>
      <c r="U75" s="83">
        <v>800</v>
      </c>
      <c r="V75" s="83">
        <v>800</v>
      </c>
      <c r="W75" s="83">
        <v>540</v>
      </c>
      <c r="X75" s="83">
        <v>668</v>
      </c>
      <c r="Y75" s="83">
        <v>308</v>
      </c>
      <c r="Z75" s="83">
        <v>408</v>
      </c>
    </row>
    <row r="76" spans="2:27" ht="15.75" thickTop="1">
      <c r="L76" s="92">
        <v>6</v>
      </c>
      <c r="M76" s="83">
        <v>440</v>
      </c>
      <c r="N76" s="83">
        <v>440</v>
      </c>
      <c r="O76" s="83">
        <v>320</v>
      </c>
      <c r="P76" s="83">
        <v>376</v>
      </c>
      <c r="Q76" s="83">
        <v>156</v>
      </c>
      <c r="R76" s="83">
        <v>240</v>
      </c>
      <c r="T76" s="92">
        <v>18</v>
      </c>
      <c r="U76" s="83">
        <v>880</v>
      </c>
      <c r="V76" s="83">
        <v>880</v>
      </c>
      <c r="W76" s="83">
        <v>600</v>
      </c>
      <c r="X76" s="83">
        <v>736</v>
      </c>
      <c r="Y76" s="83">
        <v>336</v>
      </c>
      <c r="Z76" s="83">
        <v>456</v>
      </c>
    </row>
    <row r="77" spans="2:27">
      <c r="B77" s="4"/>
      <c r="C77" s="34"/>
      <c r="D77" s="4"/>
      <c r="E77" s="36"/>
      <c r="F77" s="36"/>
      <c r="G77" s="36"/>
      <c r="H77" s="36"/>
      <c r="I77" s="36"/>
      <c r="J77" s="36"/>
      <c r="L77" s="92">
        <v>7</v>
      </c>
      <c r="M77" s="83">
        <v>480</v>
      </c>
      <c r="N77" s="83">
        <v>480</v>
      </c>
      <c r="O77" s="83">
        <v>320</v>
      </c>
      <c r="P77" s="83">
        <v>400</v>
      </c>
      <c r="Q77" s="83">
        <v>180</v>
      </c>
      <c r="R77" s="83">
        <v>240</v>
      </c>
      <c r="T77" s="92">
        <v>19</v>
      </c>
      <c r="U77" s="83">
        <v>960</v>
      </c>
      <c r="V77" s="83">
        <v>960</v>
      </c>
      <c r="W77" s="83">
        <v>660</v>
      </c>
      <c r="X77" s="83">
        <v>804</v>
      </c>
      <c r="Y77" s="83">
        <v>364</v>
      </c>
      <c r="Z77" s="83">
        <v>504</v>
      </c>
    </row>
    <row r="78" spans="2:27" ht="15.75">
      <c r="B78" s="4"/>
      <c r="C78" s="68" t="s">
        <v>27</v>
      </c>
      <c r="D78" s="69">
        <v>48</v>
      </c>
      <c r="F78" s="36"/>
      <c r="G78" s="36"/>
      <c r="H78" s="36"/>
      <c r="I78" s="36"/>
      <c r="J78" s="36"/>
      <c r="L78" s="98">
        <v>8</v>
      </c>
      <c r="M78" s="99">
        <v>480</v>
      </c>
      <c r="N78" s="99">
        <v>480</v>
      </c>
      <c r="O78" s="99">
        <v>320</v>
      </c>
      <c r="P78" s="99">
        <v>400</v>
      </c>
      <c r="Q78" s="99">
        <v>180</v>
      </c>
      <c r="R78" s="99">
        <v>240</v>
      </c>
      <c r="T78" s="92">
        <v>20</v>
      </c>
      <c r="U78" s="83">
        <v>1040</v>
      </c>
      <c r="V78" s="83">
        <v>1040</v>
      </c>
      <c r="W78" s="83">
        <v>720</v>
      </c>
      <c r="X78" s="83">
        <v>872</v>
      </c>
      <c r="Y78" s="83">
        <v>392</v>
      </c>
      <c r="Z78" s="83">
        <v>552</v>
      </c>
    </row>
    <row r="79" spans="2:27">
      <c r="B79" s="4"/>
      <c r="C79" s="70" t="s">
        <v>29</v>
      </c>
      <c r="D79" s="71">
        <f>ROUNDDOWN(D78/24,0)</f>
        <v>2</v>
      </c>
      <c r="E79" s="72">
        <f>(ROUNDDOWN($D78/24,0))*E75</f>
        <v>2400</v>
      </c>
      <c r="F79" s="72">
        <f t="shared" ref="F79" si="25">(ROUNDDOWN($D78/24,0))*F75</f>
        <v>2400</v>
      </c>
      <c r="G79" s="72">
        <f t="shared" ref="G79" si="26">(ROUNDDOWN($D78/24,0))*G75</f>
        <v>1600</v>
      </c>
      <c r="H79" s="72">
        <f t="shared" ref="H79" si="27">(ROUNDDOWN($D78/24,0))*H75</f>
        <v>2000</v>
      </c>
      <c r="I79" s="72">
        <f t="shared" ref="I79" si="28">(ROUNDDOWN($D78/24,0))*I75</f>
        <v>920</v>
      </c>
      <c r="J79" s="72">
        <f t="shared" ref="J79" si="29">(ROUNDDOWN($D78/24,0))*J75</f>
        <v>1200</v>
      </c>
      <c r="L79" s="92">
        <v>9</v>
      </c>
      <c r="M79" s="83">
        <v>560</v>
      </c>
      <c r="N79" s="83">
        <v>560</v>
      </c>
      <c r="O79" s="83">
        <v>380</v>
      </c>
      <c r="P79" s="83">
        <v>468</v>
      </c>
      <c r="Q79" s="83">
        <v>208</v>
      </c>
      <c r="R79" s="83">
        <v>288</v>
      </c>
      <c r="T79" s="92">
        <v>21</v>
      </c>
      <c r="U79" s="83">
        <v>1120</v>
      </c>
      <c r="V79" s="83">
        <v>1120</v>
      </c>
      <c r="W79" s="83">
        <v>780</v>
      </c>
      <c r="X79" s="83">
        <v>940</v>
      </c>
      <c r="Y79" s="83">
        <v>420</v>
      </c>
      <c r="Z79" s="83">
        <v>600</v>
      </c>
    </row>
    <row r="80" spans="2:27" ht="15.75" thickBot="1">
      <c r="B80" s="4"/>
      <c r="C80" s="76" t="s">
        <v>30</v>
      </c>
      <c r="D80" s="77">
        <f>D78-(ROUNDDOWN(D78/24,0)*24)</f>
        <v>0</v>
      </c>
      <c r="E80" s="78">
        <f t="shared" ref="E80:J80" si="30">IF($D80=$L71,M71,0)+IF($D80=$L72,M72,0)+IF($D80=$L73,M73,0)+IF($D80=$L74,M74,0)+IF($D80=$L75,M75,0)+IF($D80=$L76,M76,0)+IF($D80=$L77,M77,0)+IF($D80=$L78,M78,0)+IF($D80=$L79,M79,0)+IF($D80=$L80,M80,0)+IF($D80=$L81,M81,0)+IF($D80=$L82,M82,0)+IF($D80=$T71,U71,0)+IF($D80=$T72,U72,0)+IF($D80=$T73,U73,0)+IF($D80=$T74,U74,0)+IF($D80=$T75,U75,0)+IF($D80=$T76,U76,0)+IF($D80=$T77,U77,0)+IF($D80=$T78,U78,0)+IF($D80=$T79,U79,0)+IF($D80=$T80,U80,0)+IF($D80=$T81,U81,0)</f>
        <v>0</v>
      </c>
      <c r="F80" s="78">
        <f t="shared" si="30"/>
        <v>0</v>
      </c>
      <c r="G80" s="78">
        <f t="shared" si="30"/>
        <v>0</v>
      </c>
      <c r="H80" s="78">
        <f t="shared" si="30"/>
        <v>0</v>
      </c>
      <c r="I80" s="78">
        <f t="shared" si="30"/>
        <v>0</v>
      </c>
      <c r="J80" s="78">
        <f t="shared" si="30"/>
        <v>0</v>
      </c>
      <c r="L80" s="92">
        <v>10</v>
      </c>
      <c r="M80" s="83">
        <v>640</v>
      </c>
      <c r="N80" s="83">
        <v>640</v>
      </c>
      <c r="O80" s="83">
        <v>440</v>
      </c>
      <c r="P80" s="83">
        <v>536</v>
      </c>
      <c r="Q80" s="83">
        <v>236</v>
      </c>
      <c r="R80" s="83">
        <v>336</v>
      </c>
      <c r="T80" s="92">
        <v>22</v>
      </c>
      <c r="U80" s="83">
        <v>1200</v>
      </c>
      <c r="V80" s="83">
        <v>1200</v>
      </c>
      <c r="W80" s="83">
        <v>800</v>
      </c>
      <c r="X80" s="83">
        <v>1000</v>
      </c>
      <c r="Y80" s="83">
        <v>448</v>
      </c>
      <c r="Z80" s="83">
        <v>600</v>
      </c>
    </row>
    <row r="81" spans="2:26" ht="15.75" thickBot="1">
      <c r="B81" s="4"/>
      <c r="C81" s="73" t="s">
        <v>28</v>
      </c>
      <c r="D81" s="74"/>
      <c r="E81" s="75">
        <f>E79+E80</f>
        <v>2400</v>
      </c>
      <c r="F81" s="75">
        <f t="shared" ref="F81" si="31">F79+F80</f>
        <v>2400</v>
      </c>
      <c r="G81" s="75">
        <f t="shared" ref="G81" si="32">G79+G80</f>
        <v>1600</v>
      </c>
      <c r="H81" s="75">
        <f t="shared" ref="H81" si="33">H79+H80</f>
        <v>2000</v>
      </c>
      <c r="I81" s="75">
        <f t="shared" ref="I81" si="34">I79+I80</f>
        <v>920</v>
      </c>
      <c r="J81" s="75">
        <f t="shared" ref="J81" si="35">J79+J80</f>
        <v>1200</v>
      </c>
      <c r="L81" s="92">
        <v>11</v>
      </c>
      <c r="M81" s="83">
        <v>720</v>
      </c>
      <c r="N81" s="83">
        <v>720</v>
      </c>
      <c r="O81" s="83">
        <v>480</v>
      </c>
      <c r="P81" s="83">
        <v>600</v>
      </c>
      <c r="Q81" s="83">
        <v>264</v>
      </c>
      <c r="R81" s="83">
        <v>360</v>
      </c>
      <c r="T81" s="92">
        <v>23</v>
      </c>
      <c r="U81" s="83">
        <v>1200</v>
      </c>
      <c r="V81" s="83">
        <v>1200</v>
      </c>
      <c r="W81" s="83">
        <v>800</v>
      </c>
      <c r="X81" s="83">
        <v>1000</v>
      </c>
      <c r="Y81" s="83">
        <v>460</v>
      </c>
      <c r="Z81" s="83">
        <v>600</v>
      </c>
    </row>
    <row r="82" spans="2:26" ht="15.75" thickTop="1">
      <c r="B82" s="4"/>
      <c r="C82" s="34"/>
      <c r="D82" s="4"/>
      <c r="E82" s="36"/>
      <c r="F82" s="36"/>
      <c r="G82" s="36"/>
      <c r="H82" s="36"/>
      <c r="I82" s="36"/>
      <c r="J82" s="36"/>
      <c r="L82" s="92">
        <v>12</v>
      </c>
      <c r="M82" s="83">
        <v>720</v>
      </c>
      <c r="N82" s="83">
        <v>720</v>
      </c>
      <c r="O82" s="83">
        <v>480</v>
      </c>
      <c r="P82" s="83">
        <v>600</v>
      </c>
      <c r="Q82" s="83">
        <v>280</v>
      </c>
      <c r="R82" s="83">
        <v>360</v>
      </c>
      <c r="T82" s="98">
        <v>24</v>
      </c>
      <c r="U82" s="99">
        <v>1200</v>
      </c>
      <c r="V82" s="99">
        <v>1200</v>
      </c>
      <c r="W82" s="99">
        <v>800</v>
      </c>
      <c r="X82" s="99">
        <v>1000</v>
      </c>
      <c r="Y82" s="99">
        <v>460</v>
      </c>
      <c r="Z82" s="99">
        <v>600</v>
      </c>
    </row>
    <row r="83" spans="2:26">
      <c r="B83" s="4"/>
      <c r="C83" s="34"/>
      <c r="D83" s="4"/>
      <c r="E83" s="36"/>
      <c r="F83" s="36"/>
      <c r="G83" s="36"/>
      <c r="H83" s="36"/>
      <c r="I83" s="36"/>
      <c r="J83" s="36"/>
    </row>
    <row r="84" spans="2:26">
      <c r="B84" s="3"/>
      <c r="C84" s="3"/>
      <c r="D84" s="3"/>
      <c r="E84" s="32"/>
      <c r="F84" s="32"/>
      <c r="G84" s="32"/>
      <c r="H84" s="32"/>
      <c r="I84" s="32"/>
      <c r="J84" s="32"/>
      <c r="N84" s="93"/>
      <c r="P84" s="93"/>
      <c r="R84" s="93"/>
      <c r="T84" s="93"/>
      <c r="V84" s="93"/>
      <c r="X84" s="93"/>
    </row>
    <row r="85" spans="2:26" ht="18">
      <c r="B85" s="35" t="s">
        <v>22</v>
      </c>
      <c r="C85" s="30"/>
      <c r="D85" s="29"/>
      <c r="E85" s="28"/>
      <c r="F85" s="28"/>
      <c r="G85" s="28"/>
      <c r="H85" s="28"/>
      <c r="I85" s="28"/>
      <c r="J85" s="27"/>
      <c r="L85" s="96" t="s">
        <v>22</v>
      </c>
      <c r="M85" s="97"/>
      <c r="N85" s="97"/>
      <c r="O85" s="97"/>
      <c r="P85" s="97"/>
      <c r="Q85" s="97"/>
      <c r="R85" s="97"/>
      <c r="T85" s="96" t="s">
        <v>35</v>
      </c>
      <c r="U85" s="97"/>
      <c r="V85" s="97"/>
      <c r="W85" s="97"/>
      <c r="X85" s="97"/>
      <c r="Y85" s="97"/>
      <c r="Z85" s="97"/>
    </row>
    <row r="86" spans="2:26">
      <c r="B86" s="26"/>
      <c r="C86" s="25"/>
      <c r="D86" s="17" t="s">
        <v>20</v>
      </c>
      <c r="E86" s="24" t="s">
        <v>19</v>
      </c>
      <c r="F86" s="23"/>
      <c r="G86" s="23"/>
      <c r="H86" s="23"/>
      <c r="I86" s="23"/>
      <c r="J86" s="22"/>
      <c r="L86" s="98"/>
      <c r="M86" s="98" t="s">
        <v>15</v>
      </c>
      <c r="N86" s="98" t="s">
        <v>14</v>
      </c>
      <c r="O86" s="98" t="s">
        <v>13</v>
      </c>
      <c r="P86" s="98" t="s">
        <v>12</v>
      </c>
      <c r="Q86" s="98" t="s">
        <v>11</v>
      </c>
      <c r="R86" s="98" t="s">
        <v>10</v>
      </c>
      <c r="T86" s="98"/>
      <c r="U86" s="98" t="s">
        <v>15</v>
      </c>
      <c r="V86" s="98" t="s">
        <v>14</v>
      </c>
      <c r="W86" s="98" t="s">
        <v>13</v>
      </c>
      <c r="X86" s="98" t="s">
        <v>12</v>
      </c>
      <c r="Y86" s="98" t="s">
        <v>11</v>
      </c>
      <c r="Z86" s="98" t="s">
        <v>10</v>
      </c>
    </row>
    <row r="87" spans="2:26">
      <c r="B87" s="21" t="s">
        <v>18</v>
      </c>
      <c r="C87" s="20" t="s">
        <v>17</v>
      </c>
      <c r="D87" s="19" t="s">
        <v>16</v>
      </c>
      <c r="E87" s="19" t="s">
        <v>15</v>
      </c>
      <c r="F87" s="19" t="s">
        <v>14</v>
      </c>
      <c r="G87" s="19" t="s">
        <v>13</v>
      </c>
      <c r="H87" s="19" t="s">
        <v>12</v>
      </c>
      <c r="I87" s="19" t="s">
        <v>11</v>
      </c>
      <c r="J87" s="18" t="s">
        <v>10</v>
      </c>
      <c r="L87" s="98" t="s">
        <v>9</v>
      </c>
      <c r="M87" s="98" t="s">
        <v>8</v>
      </c>
      <c r="N87" s="98" t="s">
        <v>8</v>
      </c>
      <c r="O87" s="98" t="s">
        <v>8</v>
      </c>
      <c r="P87" s="98" t="s">
        <v>8</v>
      </c>
      <c r="Q87" s="98" t="s">
        <v>8</v>
      </c>
      <c r="R87" s="98" t="s">
        <v>8</v>
      </c>
      <c r="T87" s="98" t="s">
        <v>9</v>
      </c>
      <c r="U87" s="98" t="s">
        <v>8</v>
      </c>
      <c r="V87" s="98" t="s">
        <v>8</v>
      </c>
      <c r="W87" s="98" t="s">
        <v>8</v>
      </c>
      <c r="X87" s="98" t="s">
        <v>8</v>
      </c>
      <c r="Y87" s="98" t="s">
        <v>8</v>
      </c>
      <c r="Z87" s="98" t="s">
        <v>8</v>
      </c>
    </row>
    <row r="88" spans="2:26">
      <c r="B88" s="16"/>
      <c r="C88" s="15"/>
      <c r="D88" s="15"/>
      <c r="E88" s="14"/>
      <c r="F88" s="14"/>
      <c r="G88" s="14"/>
      <c r="H88" s="14"/>
      <c r="I88" s="14"/>
      <c r="J88" s="13"/>
      <c r="L88" s="92">
        <v>1</v>
      </c>
      <c r="M88" s="83">
        <v>101.72799999999999</v>
      </c>
      <c r="N88" s="83">
        <v>101.72799999999999</v>
      </c>
      <c r="O88" s="83">
        <v>76.295999999999992</v>
      </c>
      <c r="P88" s="83">
        <v>86.468800000000002</v>
      </c>
      <c r="Q88" s="83">
        <v>35.604800000000004</v>
      </c>
      <c r="R88" s="83">
        <v>61.036799999999999</v>
      </c>
      <c r="T88" s="92">
        <v>13</v>
      </c>
      <c r="U88" s="83">
        <v>915.55200000000002</v>
      </c>
      <c r="V88" s="83">
        <v>915.55200000000002</v>
      </c>
      <c r="W88" s="83">
        <v>610.36799999999994</v>
      </c>
      <c r="X88" s="83">
        <v>762.95999999999992</v>
      </c>
      <c r="Y88" s="83">
        <v>356.048</v>
      </c>
      <c r="Z88" s="83">
        <v>457.77600000000001</v>
      </c>
    </row>
    <row r="89" spans="2:26">
      <c r="B89" s="11" t="s">
        <v>7</v>
      </c>
      <c r="C89" s="12" t="s">
        <v>6</v>
      </c>
      <c r="D89" s="11">
        <v>1</v>
      </c>
      <c r="E89" s="10">
        <v>101.72799999999999</v>
      </c>
      <c r="F89" s="10">
        <v>101.72799999999999</v>
      </c>
      <c r="G89" s="10">
        <v>76.295999999999992</v>
      </c>
      <c r="H89" s="10">
        <v>86.468800000000002</v>
      </c>
      <c r="I89" s="10">
        <v>35.604800000000004</v>
      </c>
      <c r="J89" s="10">
        <v>61.036799999999999</v>
      </c>
      <c r="L89" s="92">
        <v>2</v>
      </c>
      <c r="M89" s="83">
        <v>203.45599999999999</v>
      </c>
      <c r="N89" s="83">
        <v>203.45599999999999</v>
      </c>
      <c r="O89" s="83">
        <v>152.59199999999998</v>
      </c>
      <c r="P89" s="83">
        <v>172.9376</v>
      </c>
      <c r="Q89" s="83">
        <v>71.209600000000009</v>
      </c>
      <c r="R89" s="83">
        <v>122.0736</v>
      </c>
      <c r="T89" s="92">
        <v>14</v>
      </c>
      <c r="U89" s="83">
        <v>915.55200000000002</v>
      </c>
      <c r="V89" s="83">
        <v>915.55200000000002</v>
      </c>
      <c r="W89" s="83">
        <v>610.36799999999994</v>
      </c>
      <c r="X89" s="83">
        <v>762.95999999999992</v>
      </c>
      <c r="Y89" s="83">
        <v>356.048</v>
      </c>
      <c r="Z89" s="83">
        <v>457.77600000000001</v>
      </c>
    </row>
    <row r="90" spans="2:26">
      <c r="B90" s="11" t="s">
        <v>5</v>
      </c>
      <c r="C90" s="12" t="s">
        <v>4</v>
      </c>
      <c r="D90" s="11">
        <v>4</v>
      </c>
      <c r="E90" s="10">
        <v>356.048</v>
      </c>
      <c r="F90" s="10">
        <v>356.048</v>
      </c>
      <c r="G90" s="10">
        <v>254.32000000000002</v>
      </c>
      <c r="H90" s="10">
        <v>305.18399999999997</v>
      </c>
      <c r="I90" s="10">
        <v>127.16000000000001</v>
      </c>
      <c r="J90" s="10">
        <v>203.45599999999999</v>
      </c>
      <c r="L90" s="92">
        <v>3</v>
      </c>
      <c r="M90" s="83">
        <v>305.18399999999997</v>
      </c>
      <c r="N90" s="83">
        <v>305.18399999999997</v>
      </c>
      <c r="O90" s="83">
        <v>228.88799999999998</v>
      </c>
      <c r="P90" s="83">
        <v>259.40640000000002</v>
      </c>
      <c r="Q90" s="83">
        <v>106.81440000000001</v>
      </c>
      <c r="R90" s="83">
        <v>183.1104</v>
      </c>
      <c r="T90" s="92">
        <v>15</v>
      </c>
      <c r="U90" s="83">
        <v>915.55200000000002</v>
      </c>
      <c r="V90" s="83">
        <v>915.55200000000002</v>
      </c>
      <c r="W90" s="83">
        <v>610.36799999999994</v>
      </c>
      <c r="X90" s="83">
        <v>762.95999999999992</v>
      </c>
      <c r="Y90" s="83">
        <v>356.048</v>
      </c>
      <c r="Z90" s="83">
        <v>457.77600000000001</v>
      </c>
    </row>
    <row r="91" spans="2:26" ht="15.75" thickBot="1">
      <c r="B91" s="11" t="s">
        <v>3</v>
      </c>
      <c r="C91" s="12" t="s">
        <v>2</v>
      </c>
      <c r="D91" s="11">
        <v>8</v>
      </c>
      <c r="E91" s="10">
        <v>610.36799999999994</v>
      </c>
      <c r="F91" s="10">
        <v>610.36799999999994</v>
      </c>
      <c r="G91" s="10">
        <v>406.91199999999998</v>
      </c>
      <c r="H91" s="10">
        <v>508.64000000000004</v>
      </c>
      <c r="I91" s="10">
        <v>228.88800000000001</v>
      </c>
      <c r="J91" s="10">
        <v>305.18399999999997</v>
      </c>
      <c r="L91" s="98">
        <v>4</v>
      </c>
      <c r="M91" s="99">
        <v>356.048</v>
      </c>
      <c r="N91" s="99">
        <v>356.048</v>
      </c>
      <c r="O91" s="99">
        <v>254.32000000000002</v>
      </c>
      <c r="P91" s="99">
        <v>305.18399999999997</v>
      </c>
      <c r="Q91" s="99">
        <v>127.16000000000001</v>
      </c>
      <c r="R91" s="99">
        <v>203.45599999999999</v>
      </c>
      <c r="T91" s="98">
        <v>16</v>
      </c>
      <c r="U91" s="99">
        <v>915.55200000000002</v>
      </c>
      <c r="V91" s="99">
        <v>915.55200000000002</v>
      </c>
      <c r="W91" s="99">
        <v>610.36799999999994</v>
      </c>
      <c r="X91" s="99">
        <v>762.95999999999992</v>
      </c>
      <c r="Y91" s="99">
        <v>356.048</v>
      </c>
      <c r="Z91" s="99">
        <v>457.77600000000001</v>
      </c>
    </row>
    <row r="92" spans="2:26" ht="15.75" thickBot="1">
      <c r="B92" s="9" t="s">
        <v>1</v>
      </c>
      <c r="C92" s="8" t="s">
        <v>0</v>
      </c>
      <c r="D92" s="7">
        <v>24</v>
      </c>
      <c r="E92" s="6">
        <v>1525.92</v>
      </c>
      <c r="F92" s="6">
        <v>1525.92</v>
      </c>
      <c r="G92" s="6">
        <v>1017.28</v>
      </c>
      <c r="H92" s="6">
        <v>1271.5999999999999</v>
      </c>
      <c r="I92" s="6">
        <v>584.93600000000004</v>
      </c>
      <c r="J92" s="5">
        <v>762.96</v>
      </c>
      <c r="L92" s="92">
        <v>5</v>
      </c>
      <c r="M92" s="83">
        <v>457.77600000000001</v>
      </c>
      <c r="N92" s="83">
        <v>457.77600000000001</v>
      </c>
      <c r="O92" s="83">
        <v>330.61599999999999</v>
      </c>
      <c r="P92" s="83">
        <v>391.65279999999996</v>
      </c>
      <c r="Q92" s="83">
        <v>162.76480000000001</v>
      </c>
      <c r="R92" s="83">
        <v>264.49279999999999</v>
      </c>
      <c r="T92" s="92">
        <v>17</v>
      </c>
      <c r="U92" s="83">
        <v>1017.28</v>
      </c>
      <c r="V92" s="83">
        <v>1017.28</v>
      </c>
      <c r="W92" s="83">
        <v>686.66399999999999</v>
      </c>
      <c r="X92" s="83">
        <v>849.42879999999991</v>
      </c>
      <c r="Y92" s="83">
        <v>391.65280000000001</v>
      </c>
      <c r="Z92" s="83">
        <v>518.81280000000004</v>
      </c>
    </row>
    <row r="93" spans="2:26" ht="15.75" thickTop="1">
      <c r="L93" s="92">
        <v>6</v>
      </c>
      <c r="M93" s="83">
        <v>559.50400000000002</v>
      </c>
      <c r="N93" s="83">
        <v>559.50400000000002</v>
      </c>
      <c r="O93" s="83">
        <v>406.91199999999998</v>
      </c>
      <c r="P93" s="83">
        <v>478.12159999999994</v>
      </c>
      <c r="Q93" s="83">
        <v>198.36960000000002</v>
      </c>
      <c r="R93" s="83">
        <v>305.18399999999997</v>
      </c>
      <c r="T93" s="92">
        <v>18</v>
      </c>
      <c r="U93" s="83">
        <v>1119.008</v>
      </c>
      <c r="V93" s="83">
        <v>1119.008</v>
      </c>
      <c r="W93" s="83">
        <v>762.96</v>
      </c>
      <c r="X93" s="83">
        <v>935.8975999999999</v>
      </c>
      <c r="Y93" s="83">
        <v>427.25760000000002</v>
      </c>
      <c r="Z93" s="83">
        <v>579.84960000000001</v>
      </c>
    </row>
    <row r="94" spans="2:26">
      <c r="B94" s="4"/>
      <c r="C94" s="34"/>
      <c r="D94" s="4"/>
      <c r="E94" s="33"/>
      <c r="F94" s="33"/>
      <c r="G94" s="33"/>
      <c r="H94" s="33"/>
      <c r="I94" s="33"/>
      <c r="J94" s="33"/>
      <c r="L94" s="92">
        <v>7</v>
      </c>
      <c r="M94" s="83">
        <v>610.36799999999994</v>
      </c>
      <c r="N94" s="83">
        <v>610.36799999999994</v>
      </c>
      <c r="O94" s="83">
        <v>406.91199999999998</v>
      </c>
      <c r="P94" s="83">
        <v>508.64000000000004</v>
      </c>
      <c r="Q94" s="83">
        <v>228.88800000000001</v>
      </c>
      <c r="R94" s="83">
        <v>305.18399999999997</v>
      </c>
      <c r="T94" s="92">
        <v>19</v>
      </c>
      <c r="U94" s="83">
        <v>1220.7360000000001</v>
      </c>
      <c r="V94" s="83">
        <v>1220.7360000000001</v>
      </c>
      <c r="W94" s="83">
        <v>839.25600000000009</v>
      </c>
      <c r="X94" s="83">
        <v>1022.3663999999999</v>
      </c>
      <c r="Y94" s="83">
        <v>462.86240000000004</v>
      </c>
      <c r="Z94" s="83">
        <v>640.88639999999998</v>
      </c>
    </row>
    <row r="95" spans="2:26" ht="15.75">
      <c r="B95" s="4"/>
      <c r="C95" s="68" t="s">
        <v>27</v>
      </c>
      <c r="D95" s="69">
        <v>52</v>
      </c>
      <c r="F95" s="36"/>
      <c r="G95" s="36"/>
      <c r="H95" s="36"/>
      <c r="I95" s="36"/>
      <c r="J95" s="36"/>
      <c r="L95" s="98">
        <v>8</v>
      </c>
      <c r="M95" s="99">
        <v>610.36799999999994</v>
      </c>
      <c r="N95" s="99">
        <v>610.36799999999994</v>
      </c>
      <c r="O95" s="99">
        <v>406.91199999999998</v>
      </c>
      <c r="P95" s="99">
        <v>508.64000000000004</v>
      </c>
      <c r="Q95" s="99">
        <v>228.88800000000001</v>
      </c>
      <c r="R95" s="99">
        <v>305.18399999999997</v>
      </c>
      <c r="T95" s="92">
        <v>20</v>
      </c>
      <c r="U95" s="83">
        <v>1322.4640000000002</v>
      </c>
      <c r="V95" s="83">
        <v>1322.4640000000002</v>
      </c>
      <c r="W95" s="83">
        <v>915.55200000000013</v>
      </c>
      <c r="X95" s="83">
        <v>1108.8352</v>
      </c>
      <c r="Y95" s="83">
        <v>498.46720000000005</v>
      </c>
      <c r="Z95" s="83">
        <v>701.92319999999995</v>
      </c>
    </row>
    <row r="96" spans="2:26">
      <c r="B96" s="4"/>
      <c r="C96" s="70" t="s">
        <v>29</v>
      </c>
      <c r="D96" s="71">
        <f>ROUNDDOWN(D95/24,0)</f>
        <v>2</v>
      </c>
      <c r="E96" s="72">
        <f>(ROUNDDOWN($D95/24,0))*E92</f>
        <v>3051.84</v>
      </c>
      <c r="F96" s="72">
        <f t="shared" ref="F96" si="36">(ROUNDDOWN($D95/24,0))*F92</f>
        <v>3051.84</v>
      </c>
      <c r="G96" s="72">
        <f t="shared" ref="G96" si="37">(ROUNDDOWN($D95/24,0))*G92</f>
        <v>2034.56</v>
      </c>
      <c r="H96" s="72">
        <f t="shared" ref="H96" si="38">(ROUNDDOWN($D95/24,0))*H92</f>
        <v>2543.1999999999998</v>
      </c>
      <c r="I96" s="72">
        <f t="shared" ref="I96" si="39">(ROUNDDOWN($D95/24,0))*I92</f>
        <v>1169.8720000000001</v>
      </c>
      <c r="J96" s="72">
        <f t="shared" ref="J96" si="40">(ROUNDDOWN($D95/24,0))*J92</f>
        <v>1525.92</v>
      </c>
      <c r="L96" s="92">
        <v>9</v>
      </c>
      <c r="M96" s="83">
        <v>712.09599999999989</v>
      </c>
      <c r="N96" s="83">
        <v>712.09599999999989</v>
      </c>
      <c r="O96" s="83">
        <v>483.20799999999997</v>
      </c>
      <c r="P96" s="83">
        <v>595.10880000000009</v>
      </c>
      <c r="Q96" s="83">
        <v>264.49279999999999</v>
      </c>
      <c r="R96" s="83">
        <v>366.22079999999994</v>
      </c>
      <c r="T96" s="92">
        <v>21</v>
      </c>
      <c r="U96" s="83">
        <v>1424.1920000000002</v>
      </c>
      <c r="V96" s="83">
        <v>1424.1920000000002</v>
      </c>
      <c r="W96" s="83">
        <v>991.84800000000018</v>
      </c>
      <c r="X96" s="83">
        <v>1195.3040000000001</v>
      </c>
      <c r="Y96" s="83">
        <v>534.072</v>
      </c>
      <c r="Z96" s="83">
        <v>762.96</v>
      </c>
    </row>
    <row r="97" spans="2:26" ht="15.75" thickBot="1">
      <c r="B97" s="4"/>
      <c r="C97" s="76" t="s">
        <v>30</v>
      </c>
      <c r="D97" s="77">
        <f>D95-(ROUNDDOWN(D95/24,0)*24)</f>
        <v>4</v>
      </c>
      <c r="E97" s="78">
        <f t="shared" ref="E97:J97" si="41">IF($D97=$L88,M88,0)+IF($D97=$L89,M89,0)+IF($D97=$L90,M90,0)+IF($D97=$L91,M91,0)+IF($D97=$L92,M92,0)+IF($D97=$L93,M93,0)+IF($D97=$L94,M94,0)+IF($D97=$L95,M95,0)+IF($D97=$L96,M96,0)+IF($D97=$L97,M97,0)+IF($D97=$L98,M98,0)+IF($D97=$L99,M99,0)+IF($D97=$T88,U88,0)+IF($D97=$T89,U89,0)+IF($D97=$T90,U90,0)+IF($D97=$T91,U91,0)+IF($D97=$T92,U92,0)+IF($D97=$T93,U93,0)+IF($D97=$T94,U94,0)+IF($D97=$T95,U95,0)+IF($D97=$T96,U96,0)+IF($D97=$T97,U97,0)+IF($D97=$T98,U98,0)</f>
        <v>356.048</v>
      </c>
      <c r="F97" s="78">
        <f t="shared" si="41"/>
        <v>356.048</v>
      </c>
      <c r="G97" s="78">
        <f t="shared" si="41"/>
        <v>254.32000000000002</v>
      </c>
      <c r="H97" s="78">
        <f t="shared" si="41"/>
        <v>305.18399999999997</v>
      </c>
      <c r="I97" s="78">
        <f t="shared" si="41"/>
        <v>127.16000000000001</v>
      </c>
      <c r="J97" s="78">
        <f t="shared" si="41"/>
        <v>203.45599999999999</v>
      </c>
      <c r="L97" s="92">
        <v>10</v>
      </c>
      <c r="M97" s="83">
        <v>813.82399999999984</v>
      </c>
      <c r="N97" s="83">
        <v>813.82399999999984</v>
      </c>
      <c r="O97" s="83">
        <v>559.50399999999991</v>
      </c>
      <c r="P97" s="83">
        <v>681.57760000000007</v>
      </c>
      <c r="Q97" s="83">
        <v>300.0976</v>
      </c>
      <c r="R97" s="83">
        <v>427.25759999999991</v>
      </c>
      <c r="T97" s="92">
        <v>22</v>
      </c>
      <c r="U97" s="83">
        <v>1525.92</v>
      </c>
      <c r="V97" s="83">
        <v>1525.92</v>
      </c>
      <c r="W97" s="83">
        <v>1017.28</v>
      </c>
      <c r="X97" s="83">
        <v>1271.5999999999999</v>
      </c>
      <c r="Y97" s="83">
        <v>569.67679999999996</v>
      </c>
      <c r="Z97" s="83">
        <v>762.96</v>
      </c>
    </row>
    <row r="98" spans="2:26" ht="15.75" thickBot="1">
      <c r="B98" s="4"/>
      <c r="C98" s="73" t="s">
        <v>28</v>
      </c>
      <c r="D98" s="74"/>
      <c r="E98" s="75">
        <f>E96+E97</f>
        <v>3407.8879999999999</v>
      </c>
      <c r="F98" s="75">
        <f t="shared" ref="F98" si="42">F96+F97</f>
        <v>3407.8879999999999</v>
      </c>
      <c r="G98" s="75">
        <f t="shared" ref="G98" si="43">G96+G97</f>
        <v>2288.88</v>
      </c>
      <c r="H98" s="75">
        <f t="shared" ref="H98" si="44">H96+H97</f>
        <v>2848.384</v>
      </c>
      <c r="I98" s="75">
        <f t="shared" ref="I98" si="45">I96+I97</f>
        <v>1297.0320000000002</v>
      </c>
      <c r="J98" s="75">
        <f t="shared" ref="J98" si="46">J96+J97</f>
        <v>1729.376</v>
      </c>
      <c r="L98" s="92">
        <v>11</v>
      </c>
      <c r="M98" s="83">
        <v>915.55200000000002</v>
      </c>
      <c r="N98" s="83">
        <v>915.55200000000002</v>
      </c>
      <c r="O98" s="83">
        <v>610.36799999999994</v>
      </c>
      <c r="P98" s="83">
        <v>762.95999999999992</v>
      </c>
      <c r="Q98" s="83">
        <v>335.70240000000001</v>
      </c>
      <c r="R98" s="83">
        <v>457.77600000000001</v>
      </c>
      <c r="T98" s="92">
        <v>23</v>
      </c>
      <c r="U98" s="83">
        <v>1525.92</v>
      </c>
      <c r="V98" s="83">
        <v>1525.92</v>
      </c>
      <c r="W98" s="83">
        <v>1017.28</v>
      </c>
      <c r="X98" s="83">
        <v>1271.5999999999999</v>
      </c>
      <c r="Y98" s="83">
        <v>584.93600000000004</v>
      </c>
      <c r="Z98" s="83">
        <v>762.96</v>
      </c>
    </row>
    <row r="99" spans="2:26" ht="15.75" thickTop="1">
      <c r="B99" s="4"/>
      <c r="C99" s="34"/>
      <c r="D99" s="4"/>
      <c r="E99" s="33"/>
      <c r="F99" s="33"/>
      <c r="G99" s="33"/>
      <c r="H99" s="33"/>
      <c r="I99" s="33"/>
      <c r="J99" s="33"/>
      <c r="L99" s="92">
        <v>12</v>
      </c>
      <c r="M99" s="83">
        <v>915.55200000000002</v>
      </c>
      <c r="N99" s="83">
        <v>915.55200000000002</v>
      </c>
      <c r="O99" s="83">
        <v>610.36799999999994</v>
      </c>
      <c r="P99" s="83">
        <v>762.95999999999992</v>
      </c>
      <c r="Q99" s="83">
        <v>356.048</v>
      </c>
      <c r="R99" s="83">
        <v>457.77600000000001</v>
      </c>
      <c r="T99" s="98">
        <v>24</v>
      </c>
      <c r="U99" s="99">
        <v>1525.92</v>
      </c>
      <c r="V99" s="99">
        <v>1525.92</v>
      </c>
      <c r="W99" s="99">
        <v>1017.28</v>
      </c>
      <c r="X99" s="99">
        <v>1271.5999999999999</v>
      </c>
      <c r="Y99" s="99">
        <v>584.93600000000004</v>
      </c>
      <c r="Z99" s="99">
        <v>762.96</v>
      </c>
    </row>
    <row r="100" spans="2:26">
      <c r="B100" s="4"/>
      <c r="C100" s="34"/>
      <c r="D100" s="4"/>
      <c r="E100" s="33"/>
      <c r="F100" s="33"/>
      <c r="G100" s="33"/>
      <c r="H100" s="33"/>
      <c r="I100" s="33"/>
      <c r="J100" s="33"/>
    </row>
    <row r="101" spans="2:26">
      <c r="B101" s="3"/>
      <c r="C101" s="3"/>
      <c r="D101" s="3"/>
      <c r="E101" s="32"/>
      <c r="F101" s="32"/>
      <c r="G101" s="32"/>
      <c r="H101" s="32"/>
      <c r="I101" s="32"/>
      <c r="J101" s="32"/>
    </row>
    <row r="102" spans="2:26" ht="18">
      <c r="B102" s="31" t="s">
        <v>21</v>
      </c>
      <c r="C102" s="30"/>
      <c r="D102" s="29"/>
      <c r="E102" s="28"/>
      <c r="F102" s="28"/>
      <c r="G102" s="28"/>
      <c r="H102" s="28"/>
      <c r="I102" s="28"/>
      <c r="J102" s="27"/>
      <c r="L102" s="96" t="s">
        <v>21</v>
      </c>
      <c r="M102" s="97"/>
      <c r="N102" s="97"/>
      <c r="O102" s="97"/>
      <c r="P102" s="97"/>
      <c r="Q102" s="97"/>
      <c r="R102" s="97"/>
      <c r="T102" s="96" t="s">
        <v>35</v>
      </c>
      <c r="U102" s="97"/>
      <c r="V102" s="97"/>
      <c r="W102" s="97"/>
      <c r="X102" s="97"/>
      <c r="Y102" s="97"/>
      <c r="Z102" s="97"/>
    </row>
    <row r="103" spans="2:26">
      <c r="B103" s="26"/>
      <c r="C103" s="25"/>
      <c r="D103" s="17" t="s">
        <v>20</v>
      </c>
      <c r="E103" s="24" t="s">
        <v>19</v>
      </c>
      <c r="F103" s="23"/>
      <c r="G103" s="23"/>
      <c r="H103" s="23"/>
      <c r="I103" s="23"/>
      <c r="J103" s="22"/>
      <c r="L103" s="98"/>
      <c r="M103" s="98" t="s">
        <v>15</v>
      </c>
      <c r="N103" s="98" t="s">
        <v>14</v>
      </c>
      <c r="O103" s="98" t="s">
        <v>13</v>
      </c>
      <c r="P103" s="98" t="s">
        <v>12</v>
      </c>
      <c r="Q103" s="98" t="s">
        <v>11</v>
      </c>
      <c r="R103" s="98" t="s">
        <v>10</v>
      </c>
      <c r="T103" s="98"/>
      <c r="U103" s="98" t="s">
        <v>15</v>
      </c>
      <c r="V103" s="98" t="s">
        <v>14</v>
      </c>
      <c r="W103" s="98" t="s">
        <v>13</v>
      </c>
      <c r="X103" s="98" t="s">
        <v>12</v>
      </c>
      <c r="Y103" s="98" t="s">
        <v>11</v>
      </c>
      <c r="Z103" s="98" t="s">
        <v>10</v>
      </c>
    </row>
    <row r="104" spans="2:26">
      <c r="B104" s="21" t="s">
        <v>18</v>
      </c>
      <c r="C104" s="20" t="s">
        <v>17</v>
      </c>
      <c r="D104" s="19" t="s">
        <v>16</v>
      </c>
      <c r="E104" s="19" t="s">
        <v>15</v>
      </c>
      <c r="F104" s="19" t="s">
        <v>14</v>
      </c>
      <c r="G104" s="19" t="s">
        <v>13</v>
      </c>
      <c r="H104" s="19" t="s">
        <v>12</v>
      </c>
      <c r="I104" s="19" t="s">
        <v>11</v>
      </c>
      <c r="J104" s="18" t="s">
        <v>10</v>
      </c>
      <c r="L104" s="98" t="s">
        <v>9</v>
      </c>
      <c r="M104" s="98" t="s">
        <v>8</v>
      </c>
      <c r="N104" s="98" t="s">
        <v>8</v>
      </c>
      <c r="O104" s="98" t="s">
        <v>8</v>
      </c>
      <c r="P104" s="98" t="s">
        <v>8</v>
      </c>
      <c r="Q104" s="98" t="s">
        <v>8</v>
      </c>
      <c r="R104" s="98" t="s">
        <v>8</v>
      </c>
      <c r="T104" s="98" t="s">
        <v>9</v>
      </c>
      <c r="U104" s="98" t="s">
        <v>8</v>
      </c>
      <c r="V104" s="98" t="s">
        <v>8</v>
      </c>
      <c r="W104" s="98" t="s">
        <v>8</v>
      </c>
      <c r="X104" s="98" t="s">
        <v>8</v>
      </c>
      <c r="Y104" s="98" t="s">
        <v>8</v>
      </c>
      <c r="Z104" s="98" t="s">
        <v>8</v>
      </c>
    </row>
    <row r="105" spans="2:26">
      <c r="B105" s="16"/>
      <c r="C105" s="15"/>
      <c r="D105" s="15"/>
      <c r="E105" s="14"/>
      <c r="F105" s="14"/>
      <c r="G105" s="14"/>
      <c r="H105" s="14"/>
      <c r="I105" s="14"/>
      <c r="J105" s="13"/>
      <c r="L105" s="92">
        <v>1</v>
      </c>
      <c r="M105" s="83">
        <v>200</v>
      </c>
      <c r="N105" s="83">
        <v>200</v>
      </c>
      <c r="O105" s="83">
        <v>150</v>
      </c>
      <c r="P105" s="83">
        <v>170</v>
      </c>
      <c r="Q105" s="83">
        <v>70</v>
      </c>
      <c r="R105" s="83">
        <v>120</v>
      </c>
      <c r="T105" s="92">
        <v>13</v>
      </c>
      <c r="U105" s="83">
        <v>1800</v>
      </c>
      <c r="V105" s="83">
        <v>1800</v>
      </c>
      <c r="W105" s="83">
        <v>1200</v>
      </c>
      <c r="X105" s="83">
        <v>1500</v>
      </c>
      <c r="Y105" s="83">
        <v>700</v>
      </c>
      <c r="Z105" s="83">
        <v>900</v>
      </c>
    </row>
    <row r="106" spans="2:26">
      <c r="B106" s="11" t="s">
        <v>7</v>
      </c>
      <c r="C106" s="12" t="s">
        <v>6</v>
      </c>
      <c r="D106" s="11">
        <v>1</v>
      </c>
      <c r="E106" s="10">
        <v>200</v>
      </c>
      <c r="F106" s="10">
        <v>200</v>
      </c>
      <c r="G106" s="10">
        <v>150</v>
      </c>
      <c r="H106" s="10">
        <v>170</v>
      </c>
      <c r="I106" s="10">
        <v>70</v>
      </c>
      <c r="J106" s="10">
        <v>120</v>
      </c>
      <c r="L106" s="92">
        <v>2</v>
      </c>
      <c r="M106" s="83">
        <v>400</v>
      </c>
      <c r="N106" s="83">
        <v>400</v>
      </c>
      <c r="O106" s="83">
        <v>300</v>
      </c>
      <c r="P106" s="83">
        <v>340</v>
      </c>
      <c r="Q106" s="83">
        <v>140</v>
      </c>
      <c r="R106" s="83">
        <v>240</v>
      </c>
      <c r="T106" s="92">
        <v>14</v>
      </c>
      <c r="U106" s="83">
        <v>1800</v>
      </c>
      <c r="V106" s="83">
        <v>1800</v>
      </c>
      <c r="W106" s="83">
        <v>1200</v>
      </c>
      <c r="X106" s="83">
        <v>1500</v>
      </c>
      <c r="Y106" s="83">
        <v>700</v>
      </c>
      <c r="Z106" s="83">
        <v>900</v>
      </c>
    </row>
    <row r="107" spans="2:26">
      <c r="B107" s="11" t="s">
        <v>5</v>
      </c>
      <c r="C107" s="12" t="s">
        <v>4</v>
      </c>
      <c r="D107" s="11">
        <v>4</v>
      </c>
      <c r="E107" s="10">
        <v>700</v>
      </c>
      <c r="F107" s="10">
        <v>700</v>
      </c>
      <c r="G107" s="10">
        <v>500</v>
      </c>
      <c r="H107" s="10">
        <v>600</v>
      </c>
      <c r="I107" s="10">
        <v>250</v>
      </c>
      <c r="J107" s="10">
        <v>400</v>
      </c>
      <c r="L107" s="92">
        <v>3</v>
      </c>
      <c r="M107" s="83">
        <v>600</v>
      </c>
      <c r="N107" s="83">
        <v>600</v>
      </c>
      <c r="O107" s="83">
        <v>450</v>
      </c>
      <c r="P107" s="83">
        <v>510</v>
      </c>
      <c r="Q107" s="83">
        <v>210</v>
      </c>
      <c r="R107" s="83">
        <v>360</v>
      </c>
      <c r="T107" s="92">
        <v>15</v>
      </c>
      <c r="U107" s="83">
        <v>1800</v>
      </c>
      <c r="V107" s="83">
        <v>1800</v>
      </c>
      <c r="W107" s="83">
        <v>1200</v>
      </c>
      <c r="X107" s="83">
        <v>1500</v>
      </c>
      <c r="Y107" s="83">
        <v>700</v>
      </c>
      <c r="Z107" s="83">
        <v>900</v>
      </c>
    </row>
    <row r="108" spans="2:26" ht="15.75" thickBot="1">
      <c r="B108" s="11" t="s">
        <v>3</v>
      </c>
      <c r="C108" s="12" t="s">
        <v>2</v>
      </c>
      <c r="D108" s="11">
        <v>8</v>
      </c>
      <c r="E108" s="10">
        <v>1200</v>
      </c>
      <c r="F108" s="10">
        <v>1200</v>
      </c>
      <c r="G108" s="10">
        <v>800</v>
      </c>
      <c r="H108" s="10">
        <v>1000</v>
      </c>
      <c r="I108" s="10">
        <v>450</v>
      </c>
      <c r="J108" s="10">
        <v>600</v>
      </c>
      <c r="L108" s="98">
        <v>4</v>
      </c>
      <c r="M108" s="99">
        <v>700</v>
      </c>
      <c r="N108" s="99">
        <v>700</v>
      </c>
      <c r="O108" s="99">
        <v>500</v>
      </c>
      <c r="P108" s="99">
        <v>600</v>
      </c>
      <c r="Q108" s="99">
        <v>250</v>
      </c>
      <c r="R108" s="99">
        <v>400</v>
      </c>
      <c r="T108" s="98">
        <v>16</v>
      </c>
      <c r="U108" s="99">
        <v>1800</v>
      </c>
      <c r="V108" s="99">
        <v>1800</v>
      </c>
      <c r="W108" s="99">
        <v>1200</v>
      </c>
      <c r="X108" s="99">
        <v>1500</v>
      </c>
      <c r="Y108" s="99">
        <v>700</v>
      </c>
      <c r="Z108" s="99">
        <v>900</v>
      </c>
    </row>
    <row r="109" spans="2:26" ht="15.75" thickBot="1">
      <c r="B109" s="9" t="s">
        <v>1</v>
      </c>
      <c r="C109" s="8" t="s">
        <v>0</v>
      </c>
      <c r="D109" s="7">
        <v>24</v>
      </c>
      <c r="E109" s="6">
        <v>3000</v>
      </c>
      <c r="F109" s="6">
        <v>3000</v>
      </c>
      <c r="G109" s="6">
        <v>2000</v>
      </c>
      <c r="H109" s="6">
        <v>2500</v>
      </c>
      <c r="I109" s="6">
        <v>1150</v>
      </c>
      <c r="J109" s="5">
        <v>1500</v>
      </c>
      <c r="L109" s="92">
        <v>5</v>
      </c>
      <c r="M109" s="83">
        <v>900</v>
      </c>
      <c r="N109" s="83">
        <v>900</v>
      </c>
      <c r="O109" s="83">
        <v>650</v>
      </c>
      <c r="P109" s="83">
        <v>770</v>
      </c>
      <c r="Q109" s="83">
        <v>320</v>
      </c>
      <c r="R109" s="83">
        <v>520</v>
      </c>
      <c r="T109" s="92">
        <v>17</v>
      </c>
      <c r="U109" s="83">
        <v>2000</v>
      </c>
      <c r="V109" s="83">
        <v>2000</v>
      </c>
      <c r="W109" s="83">
        <v>1350</v>
      </c>
      <c r="X109" s="83">
        <v>1670</v>
      </c>
      <c r="Y109" s="83">
        <v>770</v>
      </c>
      <c r="Z109" s="83">
        <v>1020</v>
      </c>
    </row>
    <row r="110" spans="2:26" ht="15.75" thickTop="1">
      <c r="L110" s="92">
        <v>6</v>
      </c>
      <c r="M110" s="83">
        <v>1100</v>
      </c>
      <c r="N110" s="83">
        <v>1100</v>
      </c>
      <c r="O110" s="83">
        <v>800</v>
      </c>
      <c r="P110" s="83">
        <v>940</v>
      </c>
      <c r="Q110" s="83">
        <v>390</v>
      </c>
      <c r="R110" s="83">
        <v>600</v>
      </c>
      <c r="T110" s="92">
        <v>18</v>
      </c>
      <c r="U110" s="83">
        <v>2200</v>
      </c>
      <c r="V110" s="83">
        <v>2200</v>
      </c>
      <c r="W110" s="83">
        <v>1500</v>
      </c>
      <c r="X110" s="83">
        <v>1840</v>
      </c>
      <c r="Y110" s="83">
        <v>840</v>
      </c>
      <c r="Z110" s="83">
        <v>1140</v>
      </c>
    </row>
    <row r="111" spans="2:26">
      <c r="B111" s="3"/>
      <c r="C111" s="3"/>
      <c r="D111" s="4"/>
      <c r="E111" s="2"/>
      <c r="F111" s="2"/>
      <c r="G111" s="2"/>
      <c r="H111" s="2"/>
      <c r="I111" s="3"/>
      <c r="J111" s="2"/>
      <c r="L111" s="92">
        <v>7</v>
      </c>
      <c r="M111" s="83">
        <v>1200</v>
      </c>
      <c r="N111" s="83">
        <v>1200</v>
      </c>
      <c r="O111" s="83">
        <v>800</v>
      </c>
      <c r="P111" s="83">
        <v>1000</v>
      </c>
      <c r="Q111" s="83">
        <v>450</v>
      </c>
      <c r="R111" s="83">
        <v>600</v>
      </c>
      <c r="T111" s="92">
        <v>19</v>
      </c>
      <c r="U111" s="83">
        <v>2400</v>
      </c>
      <c r="V111" s="83">
        <v>2400</v>
      </c>
      <c r="W111" s="83">
        <v>1650</v>
      </c>
      <c r="X111" s="83">
        <v>2010</v>
      </c>
      <c r="Y111" s="83">
        <v>910</v>
      </c>
      <c r="Z111" s="83">
        <v>1260</v>
      </c>
    </row>
    <row r="112" spans="2:26" ht="15.75">
      <c r="C112" s="68" t="s">
        <v>27</v>
      </c>
      <c r="D112" s="69">
        <v>96</v>
      </c>
      <c r="F112" s="36"/>
      <c r="G112" s="36"/>
      <c r="H112" s="36"/>
      <c r="I112" s="36"/>
      <c r="J112" s="36"/>
      <c r="L112" s="98">
        <v>8</v>
      </c>
      <c r="M112" s="99">
        <v>1200</v>
      </c>
      <c r="N112" s="99">
        <v>1200</v>
      </c>
      <c r="O112" s="99">
        <v>800</v>
      </c>
      <c r="P112" s="99">
        <v>1000</v>
      </c>
      <c r="Q112" s="99">
        <v>450</v>
      </c>
      <c r="R112" s="99">
        <v>600</v>
      </c>
      <c r="T112" s="92">
        <v>20</v>
      </c>
      <c r="U112" s="83">
        <v>2600</v>
      </c>
      <c r="V112" s="83">
        <v>2600</v>
      </c>
      <c r="W112" s="83">
        <v>1800</v>
      </c>
      <c r="X112" s="83">
        <v>2180</v>
      </c>
      <c r="Y112" s="83">
        <v>980</v>
      </c>
      <c r="Z112" s="83">
        <v>1380</v>
      </c>
    </row>
    <row r="113" spans="3:26">
      <c r="C113" s="70" t="s">
        <v>29</v>
      </c>
      <c r="D113" s="71">
        <f>ROUNDDOWN(D112/24,0)</f>
        <v>4</v>
      </c>
      <c r="E113" s="72">
        <f>(ROUNDDOWN($D112/24,0))*E109</f>
        <v>12000</v>
      </c>
      <c r="F113" s="72">
        <f t="shared" ref="F113" si="47">(ROUNDDOWN($D112/24,0))*F109</f>
        <v>12000</v>
      </c>
      <c r="G113" s="72">
        <f t="shared" ref="G113" si="48">(ROUNDDOWN($D112/24,0))*G109</f>
        <v>8000</v>
      </c>
      <c r="H113" s="72">
        <f t="shared" ref="H113" si="49">(ROUNDDOWN($D112/24,0))*H109</f>
        <v>10000</v>
      </c>
      <c r="I113" s="72">
        <f t="shared" ref="I113" si="50">(ROUNDDOWN($D112/24,0))*I109</f>
        <v>4600</v>
      </c>
      <c r="J113" s="72">
        <f t="shared" ref="J113" si="51">(ROUNDDOWN($D112/24,0))*J109</f>
        <v>6000</v>
      </c>
      <c r="L113" s="92">
        <v>9</v>
      </c>
      <c r="M113" s="83">
        <v>1400</v>
      </c>
      <c r="N113" s="83">
        <v>1400</v>
      </c>
      <c r="O113" s="83">
        <v>950</v>
      </c>
      <c r="P113" s="83">
        <v>1170</v>
      </c>
      <c r="Q113" s="83">
        <v>520</v>
      </c>
      <c r="R113" s="83">
        <v>720</v>
      </c>
      <c r="T113" s="92">
        <v>21</v>
      </c>
      <c r="U113" s="83">
        <v>2800</v>
      </c>
      <c r="V113" s="83">
        <v>2800</v>
      </c>
      <c r="W113" s="83">
        <v>1950</v>
      </c>
      <c r="X113" s="83">
        <v>2350</v>
      </c>
      <c r="Y113" s="83">
        <v>1050</v>
      </c>
      <c r="Z113" s="83">
        <v>1500</v>
      </c>
    </row>
    <row r="114" spans="3:26" ht="15.75" thickBot="1">
      <c r="C114" s="76" t="s">
        <v>30</v>
      </c>
      <c r="D114" s="77">
        <f>D112-(ROUNDDOWN(D112/24,0)*24)</f>
        <v>0</v>
      </c>
      <c r="E114" s="78">
        <f t="shared" ref="E114:J114" si="52">IF($D114=$L105,M105,0)+IF($D114=$L106,M106,0)+IF($D114=$L107,M107,0)+IF($D114=$L108,M108,0)+IF($D114=$L109,M109,0)+IF($D114=$L110,M110,0)+IF($D114=$L111,M111,0)+IF($D114=$L112,M112,0)+IF($D114=$L113,M113,0)+IF($D114=$L114,M114,0)+IF($D114=$L115,M115,0)+IF($D114=$L116,M116,0)+IF($D114=$T105,U105,0)+IF($D114=$T106,U106,0)+IF($D114=$T107,U107,0)+IF($D114=$T108,U108,0)+IF($D114=$T109,U109,0)+IF($D114=$T110,U110,0)+IF($D114=$T111,U111,0)+IF($D114=$T112,U112,0)+IF($D114=$T113,U113,0)+IF($D114=$T114,U114,0)+IF($D114=$T115,U115,0)</f>
        <v>0</v>
      </c>
      <c r="F114" s="78">
        <f t="shared" si="52"/>
        <v>0</v>
      </c>
      <c r="G114" s="78">
        <f t="shared" si="52"/>
        <v>0</v>
      </c>
      <c r="H114" s="78">
        <f t="shared" si="52"/>
        <v>0</v>
      </c>
      <c r="I114" s="78">
        <f t="shared" si="52"/>
        <v>0</v>
      </c>
      <c r="J114" s="78">
        <f t="shared" si="52"/>
        <v>0</v>
      </c>
      <c r="L114" s="92">
        <v>10</v>
      </c>
      <c r="M114" s="83">
        <v>1600</v>
      </c>
      <c r="N114" s="83">
        <v>1600</v>
      </c>
      <c r="O114" s="83">
        <v>1100</v>
      </c>
      <c r="P114" s="83">
        <v>1340</v>
      </c>
      <c r="Q114" s="83">
        <v>590</v>
      </c>
      <c r="R114" s="83">
        <v>840</v>
      </c>
      <c r="T114" s="92">
        <v>22</v>
      </c>
      <c r="U114" s="83">
        <v>3000</v>
      </c>
      <c r="V114" s="83">
        <v>3000</v>
      </c>
      <c r="W114" s="83">
        <v>2000</v>
      </c>
      <c r="X114" s="83">
        <v>2500</v>
      </c>
      <c r="Y114" s="83">
        <v>1120</v>
      </c>
      <c r="Z114" s="83">
        <v>1500</v>
      </c>
    </row>
    <row r="115" spans="3:26" ht="15.75" thickBot="1">
      <c r="C115" s="73" t="s">
        <v>28</v>
      </c>
      <c r="D115" s="74"/>
      <c r="E115" s="75">
        <f>E113+E114</f>
        <v>12000</v>
      </c>
      <c r="F115" s="75">
        <f t="shared" ref="F115" si="53">F113+F114</f>
        <v>12000</v>
      </c>
      <c r="G115" s="75">
        <f t="shared" ref="G115" si="54">G113+G114</f>
        <v>8000</v>
      </c>
      <c r="H115" s="75">
        <f t="shared" ref="H115" si="55">H113+H114</f>
        <v>10000</v>
      </c>
      <c r="I115" s="75">
        <f t="shared" ref="I115" si="56">I113+I114</f>
        <v>4600</v>
      </c>
      <c r="J115" s="75">
        <f t="shared" ref="J115" si="57">J113+J114</f>
        <v>6000</v>
      </c>
      <c r="L115" s="92">
        <v>11</v>
      </c>
      <c r="M115" s="83">
        <v>1800</v>
      </c>
      <c r="N115" s="83">
        <v>1800</v>
      </c>
      <c r="O115" s="83">
        <v>1200</v>
      </c>
      <c r="P115" s="83">
        <v>1500</v>
      </c>
      <c r="Q115" s="83">
        <v>660</v>
      </c>
      <c r="R115" s="83">
        <v>900</v>
      </c>
      <c r="T115" s="92">
        <v>23</v>
      </c>
      <c r="U115" s="83">
        <v>3000</v>
      </c>
      <c r="V115" s="83">
        <v>3000</v>
      </c>
      <c r="W115" s="83">
        <v>2000</v>
      </c>
      <c r="X115" s="83">
        <v>2500</v>
      </c>
      <c r="Y115" s="83">
        <v>1150</v>
      </c>
      <c r="Z115" s="83">
        <v>1500</v>
      </c>
    </row>
    <row r="116" spans="3:26" ht="15.75" thickTop="1">
      <c r="L116" s="92">
        <v>12</v>
      </c>
      <c r="M116" s="83">
        <v>1800</v>
      </c>
      <c r="N116" s="83">
        <v>1800</v>
      </c>
      <c r="O116" s="83">
        <v>1200</v>
      </c>
      <c r="P116" s="83">
        <v>1500</v>
      </c>
      <c r="Q116" s="83">
        <v>700</v>
      </c>
      <c r="R116" s="83">
        <v>900</v>
      </c>
      <c r="T116" s="98">
        <v>24</v>
      </c>
      <c r="U116" s="99">
        <v>3000</v>
      </c>
      <c r="V116" s="99">
        <v>3000</v>
      </c>
      <c r="W116" s="99">
        <v>2000</v>
      </c>
      <c r="X116" s="99">
        <v>2500</v>
      </c>
      <c r="Y116" s="99">
        <v>1150</v>
      </c>
      <c r="Z116" s="99">
        <v>1500</v>
      </c>
    </row>
  </sheetData>
  <hyperlinks>
    <hyperlink ref="B10" location="'for website'!A15" display="'for website'!A15"/>
    <hyperlink ref="B11" location="'for website'!A43" display="'for website'!A43"/>
    <hyperlink ref="B12" location="'for website'!A71" display="'for website'!A71"/>
    <hyperlink ref="E10" location="'for website'!A102" display="'for website'!A102"/>
    <hyperlink ref="E11" location="'for website'!A130" display="'for website'!A130"/>
    <hyperlink ref="E12" location="'for website'!A158" display="'for website'!A158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UWPR rates 10_1_2011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Priska von Haller</dc:creator>
  <cp:lastModifiedBy>Priska von Haller</cp:lastModifiedBy>
  <dcterms:created xsi:type="dcterms:W3CDTF">2011-09-23T21:51:15Z</dcterms:created>
  <dcterms:modified xsi:type="dcterms:W3CDTF">2011-10-06T16:06:43Z</dcterms:modified>
</cp:coreProperties>
</file>