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HI-2\Project\IHI-2\tables\Census\demographic\Excel\"/>
    </mc:Choice>
  </mc:AlternateContent>
  <xr:revisionPtr revIDLastSave="0" documentId="13_ncr:1_{5D130BF5-9CA1-46CA-A95A-27E87192AF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Q35" i="1" l="1"/>
  <c r="Q34" i="1"/>
  <c r="Q36" i="1"/>
  <c r="Q33" i="1"/>
  <c r="P36" i="1"/>
  <c r="P35" i="1"/>
  <c r="P34" i="1"/>
  <c r="P33" i="1"/>
  <c r="P11" i="1"/>
  <c r="P8" i="1"/>
  <c r="Q6" i="1"/>
  <c r="P6" i="1"/>
  <c r="Q31" i="1"/>
  <c r="Q30" i="1"/>
  <c r="P30" i="1"/>
  <c r="Q29" i="1"/>
  <c r="P29" i="1"/>
  <c r="Q28" i="1"/>
  <c r="Q27" i="1"/>
  <c r="P27" i="1"/>
  <c r="P28" i="1" s="1"/>
  <c r="P31" i="1" s="1"/>
  <c r="Q24" i="1"/>
  <c r="P24" i="1"/>
  <c r="Q23" i="1"/>
  <c r="P23" i="1"/>
  <c r="Q22" i="1"/>
  <c r="Q25" i="1" s="1"/>
  <c r="P22" i="1"/>
  <c r="P25" i="1" s="1"/>
  <c r="Q21" i="1"/>
  <c r="P21" i="1"/>
  <c r="P17" i="1"/>
  <c r="Q16" i="1"/>
  <c r="Q17" i="1" s="1"/>
  <c r="P16" i="1"/>
  <c r="P18" i="1" s="1"/>
  <c r="Q11" i="1"/>
  <c r="Q13" i="1" s="1"/>
  <c r="P13" i="1"/>
  <c r="P9" i="1"/>
  <c r="Q8" i="1"/>
  <c r="Q7" i="1"/>
  <c r="Q9" i="1" s="1"/>
  <c r="P7" i="1"/>
  <c r="Q37" i="1" l="1"/>
  <c r="P37" i="1"/>
  <c r="P40" i="1"/>
  <c r="P19" i="1"/>
  <c r="Q40" i="1"/>
  <c r="Q18" i="1"/>
  <c r="Q19" i="1" s="1"/>
  <c r="P12" i="1"/>
  <c r="P14" i="1" s="1"/>
  <c r="Q12" i="1"/>
  <c r="Q14" i="1" s="1"/>
</calcChain>
</file>

<file path=xl/sharedStrings.xml><?xml version="1.0" encoding="utf-8"?>
<sst xmlns="http://schemas.openxmlformats.org/spreadsheetml/2006/main" count="133" uniqueCount="50">
  <si>
    <r>
      <rPr>
        <b/>
        <sz val="5"/>
        <rFont val="Arial"/>
        <family val="2"/>
      </rPr>
      <t>TABLE 4 - POPULATION BY SINGLE YEAR AGE, SEX AND RURAL /URBAN</t>
    </r>
  </si>
  <si>
    <r>
      <rPr>
        <b/>
        <sz val="5"/>
        <rFont val="Arial"/>
        <family val="2"/>
      </rPr>
      <t xml:space="preserve">AGE GROUP
</t>
    </r>
    <r>
      <rPr>
        <b/>
        <sz val="5"/>
        <rFont val="Arial"/>
        <family val="2"/>
      </rPr>
      <t>(IN  YEARS)</t>
    </r>
  </si>
  <si>
    <r>
      <rPr>
        <b/>
        <sz val="5"/>
        <rFont val="Arial"/>
        <family val="2"/>
      </rPr>
      <t>TOTAL</t>
    </r>
  </si>
  <si>
    <r>
      <rPr>
        <b/>
        <sz val="5"/>
        <rFont val="Arial"/>
        <family val="2"/>
      </rPr>
      <t>RURAL</t>
    </r>
  </si>
  <si>
    <r>
      <rPr>
        <b/>
        <sz val="5"/>
        <rFont val="Arial"/>
        <family val="2"/>
      </rPr>
      <t>URBAN</t>
    </r>
  </si>
  <si>
    <r>
      <rPr>
        <b/>
        <sz val="5"/>
        <rFont val="Arial"/>
        <family val="2"/>
      </rPr>
      <t>ALL SEXES</t>
    </r>
  </si>
  <si>
    <r>
      <rPr>
        <b/>
        <sz val="5"/>
        <rFont val="Arial"/>
        <family val="2"/>
      </rPr>
      <t>MALE</t>
    </r>
  </si>
  <si>
    <r>
      <rPr>
        <b/>
        <sz val="5"/>
        <rFont val="Arial"/>
        <family val="2"/>
      </rPr>
      <t>FEMALE</t>
    </r>
  </si>
  <si>
    <r>
      <rPr>
        <b/>
        <sz val="5"/>
        <rFont val="Arial"/>
        <family val="2"/>
      </rPr>
      <t>TRANSGENDER</t>
    </r>
  </si>
  <si>
    <r>
      <rPr>
        <b/>
        <sz val="5"/>
        <rFont val="Arial"/>
        <family val="2"/>
      </rPr>
      <t>BALOCHISTAN</t>
    </r>
  </si>
  <si>
    <r>
      <rPr>
        <b/>
        <sz val="5"/>
        <rFont val="Arial"/>
        <family val="2"/>
      </rPr>
      <t>All Ages</t>
    </r>
  </si>
  <si>
    <r>
      <rPr>
        <b/>
        <sz val="5"/>
        <rFont val="Arial"/>
        <family val="2"/>
      </rPr>
      <t>00 - 04</t>
    </r>
  </si>
  <si>
    <r>
      <rPr>
        <b/>
        <sz val="5"/>
        <rFont val="Arial"/>
        <family val="2"/>
      </rPr>
      <t>-</t>
    </r>
  </si>
  <si>
    <r>
      <rPr>
        <sz val="5"/>
        <rFont val="Arial"/>
        <family val="2"/>
      </rPr>
      <t>Below 1</t>
    </r>
  </si>
  <si>
    <r>
      <rPr>
        <sz val="5"/>
        <rFont val="Arial"/>
        <family val="2"/>
      </rPr>
      <t>-</t>
    </r>
  </si>
  <si>
    <r>
      <rPr>
        <b/>
        <sz val="5"/>
        <rFont val="Arial"/>
        <family val="2"/>
      </rPr>
      <t>05 - 09</t>
    </r>
  </si>
  <si>
    <r>
      <rPr>
        <b/>
        <sz val="5"/>
        <rFont val="Arial"/>
        <family val="2"/>
      </rPr>
      <t>10 - 14</t>
    </r>
  </si>
  <si>
    <r>
      <rPr>
        <b/>
        <sz val="5"/>
        <rFont val="Arial"/>
        <family val="2"/>
      </rPr>
      <t>15 - 19</t>
    </r>
  </si>
  <si>
    <r>
      <rPr>
        <b/>
        <sz val="5"/>
        <rFont val="Arial"/>
        <family val="2"/>
      </rPr>
      <t>20 - 24</t>
    </r>
  </si>
  <si>
    <r>
      <rPr>
        <b/>
        <sz val="5"/>
        <rFont val="Arial"/>
        <family val="2"/>
      </rPr>
      <t>25 - 29</t>
    </r>
  </si>
  <si>
    <r>
      <rPr>
        <b/>
        <sz val="5"/>
        <rFont val="Arial"/>
        <family val="2"/>
      </rPr>
      <t>30 - 34</t>
    </r>
  </si>
  <si>
    <r>
      <rPr>
        <b/>
        <sz val="5"/>
        <rFont val="Arial"/>
        <family val="2"/>
      </rPr>
      <t>35 - 39</t>
    </r>
  </si>
  <si>
    <r>
      <rPr>
        <b/>
        <sz val="5"/>
        <rFont val="Arial"/>
        <family val="2"/>
      </rPr>
      <t>40 - 44</t>
    </r>
  </si>
  <si>
    <r>
      <rPr>
        <b/>
        <sz val="5"/>
        <rFont val="Arial"/>
        <family val="2"/>
      </rPr>
      <t>45 - 49</t>
    </r>
  </si>
  <si>
    <r>
      <rPr>
        <b/>
        <sz val="5"/>
        <rFont val="Arial"/>
        <family val="2"/>
      </rPr>
      <t>50 - 54</t>
    </r>
  </si>
  <si>
    <r>
      <rPr>
        <b/>
        <sz val="5"/>
        <rFont val="Arial"/>
        <family val="2"/>
      </rPr>
      <t>55 - 59</t>
    </r>
  </si>
  <si>
    <r>
      <rPr>
        <b/>
        <sz val="5"/>
        <rFont val="Arial"/>
        <family val="2"/>
      </rPr>
      <t>60 - 64</t>
    </r>
  </si>
  <si>
    <r>
      <rPr>
        <b/>
        <sz val="5"/>
        <rFont val="Arial"/>
        <family val="2"/>
      </rPr>
      <t>65 - 69</t>
    </r>
  </si>
  <si>
    <r>
      <rPr>
        <b/>
        <sz val="5"/>
        <rFont val="Arial"/>
        <family val="2"/>
      </rPr>
      <t>70 - 74</t>
    </r>
  </si>
  <si>
    <r>
      <rPr>
        <b/>
        <sz val="5"/>
        <rFont val="Arial"/>
        <family val="2"/>
      </rPr>
      <t>75 &amp; ABOVE</t>
    </r>
  </si>
  <si>
    <r>
      <rPr>
        <b/>
        <sz val="6"/>
        <rFont val="Arial"/>
        <family val="2"/>
      </rPr>
      <t>AGE GROUP (IN YEARS)</t>
    </r>
  </si>
  <si>
    <t>TOTAL</t>
  </si>
  <si>
    <t xml:space="preserve">RURAL </t>
  </si>
  <si>
    <t>&lt; 1 Year</t>
  </si>
  <si>
    <t>Male</t>
  </si>
  <si>
    <t>Female</t>
  </si>
  <si>
    <t>All Sexes</t>
  </si>
  <si>
    <t>1.1 to 4.99 years</t>
  </si>
  <si>
    <t xml:space="preserve">Male </t>
  </si>
  <si>
    <t>Total</t>
  </si>
  <si>
    <t>5.1 to 14.99 years</t>
  </si>
  <si>
    <t>15.1 to 34.99 years</t>
  </si>
  <si>
    <t>Transgender</t>
  </si>
  <si>
    <t>35.1 to 49.99 years</t>
  </si>
  <si>
    <t>50 +</t>
  </si>
  <si>
    <t xml:space="preserve">Total 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</si>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</sst>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.00000"/>
  </numFmts>
  <fonts count="9" x14ac:knownFonts="1">
    <font>
      <sz val="10"/>
      <color rgb="FF000000"/>
      <name val="Times New Roman"/>
      <charset val="204"/>
    </font>
    <font>
      <b/>
      <sz val="5"/>
      <name val="Arial"/>
      <family val="2"/>
    </font>
    <font>
      <sz val="5"/>
      <color rgb="FF000000"/>
      <name val="Arial"/>
      <family val="2"/>
    </font>
    <font>
      <b/>
      <sz val="5"/>
      <color rgb="FF000000"/>
      <name val="Arial"/>
      <family val="2"/>
    </font>
    <font>
      <sz val="5"/>
      <name val="Arial"/>
      <family val="2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6"/>
      <name val="Arial"/>
      <family val="2"/>
    </font>
    <font>
      <b/>
      <sz val="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 applyFill="1" applyBorder="1" applyAlignment="1">
      <alignment horizontal="left" vertical="top"/>
    </xf>
    <xf numFmtId="0" fontId="1" fillId="0" borderId="2" xfId="0" applyFont="1" applyFill="1" applyBorder="1" applyAlignment="1">
      <alignment horizontal="right" vertical="top" wrapText="1"/>
    </xf>
    <xf numFmtId="0" fontId="1" fillId="0" borderId="2" xfId="0" applyFont="1" applyFill="1" applyBorder="1" applyAlignment="1">
      <alignment horizontal="left" vertical="top" wrapText="1" indent="1"/>
    </xf>
    <xf numFmtId="1" fontId="2" fillId="0" borderId="2" xfId="0" applyNumberFormat="1" applyFont="1" applyFill="1" applyBorder="1" applyAlignment="1">
      <alignment horizontal="center" vertical="top" shrinkToFit="1"/>
    </xf>
    <xf numFmtId="0" fontId="1" fillId="0" borderId="0" xfId="0" applyFont="1" applyFill="1" applyBorder="1" applyAlignment="1">
      <alignment horizontal="left" vertical="top" wrapText="1"/>
    </xf>
    <xf numFmtId="3" fontId="3" fillId="0" borderId="0" xfId="0" applyNumberFormat="1" applyFont="1" applyFill="1" applyBorder="1" applyAlignment="1">
      <alignment horizontal="right" vertical="top" shrinkToFit="1"/>
    </xf>
    <xf numFmtId="1" fontId="3" fillId="0" borderId="0" xfId="0" applyNumberFormat="1" applyFont="1" applyFill="1" applyBorder="1" applyAlignment="1">
      <alignment horizontal="right" vertical="top" shrinkToFit="1"/>
    </xf>
    <xf numFmtId="0" fontId="1" fillId="0" borderId="0" xfId="0" applyFont="1" applyFill="1" applyBorder="1" applyAlignment="1">
      <alignment horizontal="right" vertical="top" wrapText="1" indent="1"/>
    </xf>
    <xf numFmtId="0" fontId="4" fillId="0" borderId="0" xfId="0" applyFont="1" applyFill="1" applyBorder="1" applyAlignment="1">
      <alignment horizontal="left" vertical="top" wrapText="1"/>
    </xf>
    <xf numFmtId="3" fontId="2" fillId="0" borderId="0" xfId="0" applyNumberFormat="1" applyFont="1" applyFill="1" applyBorder="1" applyAlignment="1">
      <alignment horizontal="right" vertical="top" shrinkToFit="1"/>
    </xf>
    <xf numFmtId="0" fontId="4" fillId="0" borderId="0" xfId="0" applyFont="1" applyFill="1" applyBorder="1" applyAlignment="1">
      <alignment horizontal="right" vertical="top" wrapText="1" indent="1"/>
    </xf>
    <xf numFmtId="164" fontId="2" fillId="0" borderId="0" xfId="0" applyNumberFormat="1" applyFont="1" applyFill="1" applyBorder="1" applyAlignment="1">
      <alignment horizontal="left" vertical="top" shrinkToFit="1"/>
    </xf>
    <xf numFmtId="1" fontId="2" fillId="0" borderId="0" xfId="0" applyNumberFormat="1" applyFont="1" applyFill="1" applyBorder="1" applyAlignment="1">
      <alignment horizontal="left" vertical="top" shrinkToFit="1"/>
    </xf>
    <xf numFmtId="1" fontId="2" fillId="0" borderId="0" xfId="0" applyNumberFormat="1" applyFont="1" applyFill="1" applyBorder="1" applyAlignment="1">
      <alignment horizontal="right" vertical="top" shrinkToFit="1"/>
    </xf>
    <xf numFmtId="0" fontId="1" fillId="0" borderId="1" xfId="0" applyFont="1" applyFill="1" applyBorder="1" applyAlignment="1">
      <alignment horizontal="left" vertical="top" wrapText="1"/>
    </xf>
    <xf numFmtId="3" fontId="3" fillId="0" borderId="1" xfId="0" applyNumberFormat="1" applyFont="1" applyFill="1" applyBorder="1" applyAlignment="1">
      <alignment horizontal="right" vertical="top" shrinkToFit="1"/>
    </xf>
    <xf numFmtId="1" fontId="3" fillId="0" borderId="1" xfId="0" applyNumberFormat="1" applyFont="1" applyFill="1" applyBorder="1" applyAlignment="1">
      <alignment horizontal="right" vertical="top" shrinkToFit="1"/>
    </xf>
    <xf numFmtId="0" fontId="7" fillId="0" borderId="6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left" vertical="center" wrapText="1" indent="1"/>
    </xf>
    <xf numFmtId="1" fontId="8" fillId="0" borderId="2" xfId="0" applyNumberFormat="1" applyFont="1" applyBorder="1" applyAlignment="1">
      <alignment horizontal="center" vertical="top" shrinkToFi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center" vertical="center"/>
    </xf>
    <xf numFmtId="3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left" vertical="top"/>
    </xf>
    <xf numFmtId="0" fontId="1" fillId="0" borderId="8" xfId="0" applyFont="1" applyFill="1" applyBorder="1" applyAlignment="1">
      <alignment horizontal="center" vertical="top" wrapText="1"/>
    </xf>
    <xf numFmtId="0" fontId="7" fillId="0" borderId="3" xfId="0" applyFont="1" applyBorder="1" applyAlignment="1">
      <alignment horizontal="left" vertical="top" wrapText="1" indent="1"/>
    </xf>
    <xf numFmtId="0" fontId="7" fillId="0" borderId="4" xfId="0" applyFont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center" vertical="top" wrapText="1"/>
    </xf>
    <xf numFmtId="0" fontId="0" fillId="0" borderId="3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0" fontId="1" fillId="0" borderId="5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"/>
  <sheetViews>
    <sheetView tabSelected="1" topLeftCell="D1" workbookViewId="0">
      <selection activeCell="U4" sqref="U4"/>
    </sheetView>
  </sheetViews>
  <sheetFormatPr defaultRowHeight="13.2" x14ac:dyDescent="0.25"/>
  <cols>
    <col min="1" max="1" width="11.109375" customWidth="1"/>
    <col min="2" max="2" width="8" customWidth="1"/>
    <col min="3" max="3" width="7.77734375" customWidth="1"/>
    <col min="4" max="4" width="8.21875" customWidth="1"/>
    <col min="5" max="5" width="11.33203125" customWidth="1"/>
    <col min="6" max="6" width="8.6640625" customWidth="1"/>
    <col min="7" max="7" width="7.33203125" customWidth="1"/>
    <col min="8" max="8" width="7.109375" customWidth="1"/>
    <col min="9" max="9" width="10" customWidth="1"/>
    <col min="10" max="10" width="7.77734375" customWidth="1"/>
    <col min="11" max="11" width="8.44140625" customWidth="1"/>
    <col min="12" max="12" width="8.6640625" customWidth="1"/>
    <col min="13" max="13" width="11.109375" customWidth="1"/>
    <col min="15" max="15" width="17.33203125" bestFit="1" customWidth="1"/>
    <col min="16" max="16" width="9.88671875" bestFit="1" customWidth="1"/>
    <col min="17" max="17" width="12" bestFit="1" customWidth="1"/>
  </cols>
  <sheetData>
    <row r="1" spans="1:17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7" x14ac:dyDescent="0.25">
      <c r="A2" s="32" t="s">
        <v>1</v>
      </c>
      <c r="B2" s="34" t="s">
        <v>2</v>
      </c>
      <c r="C2" s="35"/>
      <c r="D2" s="35"/>
      <c r="E2" s="36"/>
      <c r="F2" s="34" t="s">
        <v>3</v>
      </c>
      <c r="G2" s="35"/>
      <c r="H2" s="35"/>
      <c r="I2" s="36"/>
      <c r="J2" s="34" t="s">
        <v>4</v>
      </c>
      <c r="K2" s="35"/>
      <c r="L2" s="35"/>
      <c r="M2" s="36"/>
      <c r="O2" s="29" t="s">
        <v>30</v>
      </c>
      <c r="P2" s="17" t="s">
        <v>31</v>
      </c>
      <c r="Q2" s="17" t="s">
        <v>32</v>
      </c>
    </row>
    <row r="3" spans="1:17" x14ac:dyDescent="0.25">
      <c r="A3" s="33"/>
      <c r="B3" s="1" t="s">
        <v>5</v>
      </c>
      <c r="C3" s="2" t="s">
        <v>6</v>
      </c>
      <c r="D3" s="2" t="s">
        <v>7</v>
      </c>
      <c r="E3" s="1" t="s">
        <v>8</v>
      </c>
      <c r="F3" s="1" t="s">
        <v>5</v>
      </c>
      <c r="G3" s="2" t="s">
        <v>6</v>
      </c>
      <c r="H3" s="1" t="s">
        <v>7</v>
      </c>
      <c r="I3" s="1" t="s">
        <v>8</v>
      </c>
      <c r="J3" s="1" t="s">
        <v>5</v>
      </c>
      <c r="K3" s="2" t="s">
        <v>6</v>
      </c>
      <c r="L3" s="2" t="s">
        <v>7</v>
      </c>
      <c r="M3" s="1" t="s">
        <v>8</v>
      </c>
      <c r="O3" s="30"/>
      <c r="P3" s="18"/>
      <c r="Q3" s="18"/>
    </row>
    <row r="4" spans="1:17" x14ac:dyDescent="0.25">
      <c r="A4" s="3">
        <v>1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O4" s="19">
        <v>1</v>
      </c>
      <c r="P4" s="19">
        <v>3</v>
      </c>
      <c r="Q4" s="19">
        <v>7</v>
      </c>
    </row>
    <row r="5" spans="1:17" x14ac:dyDescent="0.25">
      <c r="A5" s="28" t="s">
        <v>9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O5" s="20"/>
      <c r="P5" s="20"/>
      <c r="Q5" s="20"/>
    </row>
    <row r="6" spans="1:17" ht="14.4" x14ac:dyDescent="0.25">
      <c r="A6" s="4" t="s">
        <v>10</v>
      </c>
      <c r="B6" s="5">
        <v>12335129</v>
      </c>
      <c r="C6" s="5">
        <v>6483736</v>
      </c>
      <c r="D6" s="5">
        <v>5850613</v>
      </c>
      <c r="E6" s="6">
        <v>780</v>
      </c>
      <c r="F6" s="5">
        <v>8928428</v>
      </c>
      <c r="G6" s="5">
        <v>4685756</v>
      </c>
      <c r="H6" s="5">
        <v>4242183</v>
      </c>
      <c r="I6" s="6">
        <v>489</v>
      </c>
      <c r="J6" s="5">
        <v>3406701</v>
      </c>
      <c r="K6" s="5">
        <v>1797980</v>
      </c>
      <c r="L6" s="5">
        <v>1608430</v>
      </c>
      <c r="M6" s="6">
        <v>291</v>
      </c>
      <c r="O6" s="21" t="s">
        <v>33</v>
      </c>
      <c r="P6" s="22">
        <f>B8</f>
        <v>367930</v>
      </c>
      <c r="Q6" s="22">
        <f>F8</f>
        <v>277506</v>
      </c>
    </row>
    <row r="7" spans="1:17" x14ac:dyDescent="0.25">
      <c r="A7" s="4" t="s">
        <v>11</v>
      </c>
      <c r="B7" s="5">
        <v>2198720</v>
      </c>
      <c r="C7" s="5">
        <v>1140958</v>
      </c>
      <c r="D7" s="5">
        <v>1057762</v>
      </c>
      <c r="E7" s="7" t="s">
        <v>12</v>
      </c>
      <c r="F7" s="5">
        <v>1657430</v>
      </c>
      <c r="G7" s="5">
        <v>859055</v>
      </c>
      <c r="H7" s="5">
        <v>798375</v>
      </c>
      <c r="I7" s="7" t="s">
        <v>12</v>
      </c>
      <c r="J7" s="5">
        <v>541290</v>
      </c>
      <c r="K7" s="5">
        <v>281903</v>
      </c>
      <c r="L7" s="5">
        <v>259387</v>
      </c>
      <c r="M7" s="7" t="s">
        <v>12</v>
      </c>
      <c r="O7" s="23" t="s">
        <v>34</v>
      </c>
      <c r="P7" s="22">
        <f>(C8/$P$6)*100</f>
        <v>52.196613486260979</v>
      </c>
      <c r="Q7" s="22">
        <f>(G8/$Q$6)*100</f>
        <v>52.074189386896144</v>
      </c>
    </row>
    <row r="8" spans="1:17" x14ac:dyDescent="0.25">
      <c r="A8" s="8" t="s">
        <v>13</v>
      </c>
      <c r="B8" s="9">
        <v>367930</v>
      </c>
      <c r="C8" s="9">
        <v>192047</v>
      </c>
      <c r="D8" s="9">
        <v>175883</v>
      </c>
      <c r="E8" s="10" t="s">
        <v>14</v>
      </c>
      <c r="F8" s="9">
        <v>277506</v>
      </c>
      <c r="G8" s="9">
        <v>144509</v>
      </c>
      <c r="H8" s="9">
        <v>132997</v>
      </c>
      <c r="I8" s="10" t="s">
        <v>14</v>
      </c>
      <c r="J8" s="9">
        <v>90424</v>
      </c>
      <c r="K8" s="9">
        <v>47538</v>
      </c>
      <c r="L8" s="9">
        <v>42886</v>
      </c>
      <c r="M8" s="10" t="s">
        <v>14</v>
      </c>
      <c r="O8" s="23" t="s">
        <v>35</v>
      </c>
      <c r="P8" s="22">
        <f>(D8/$P$6)*100</f>
        <v>47.803386513739028</v>
      </c>
      <c r="Q8" s="22">
        <f>(H8/$Q$6)*100</f>
        <v>47.925810613103856</v>
      </c>
    </row>
    <row r="9" spans="1:17" x14ac:dyDescent="0.25">
      <c r="A9" s="11">
        <v>1</v>
      </c>
      <c r="B9" s="9">
        <v>425540</v>
      </c>
      <c r="C9" s="9">
        <v>221441</v>
      </c>
      <c r="D9" s="9">
        <v>204099</v>
      </c>
      <c r="E9" s="10" t="s">
        <v>14</v>
      </c>
      <c r="F9" s="9">
        <v>319437</v>
      </c>
      <c r="G9" s="9">
        <v>165895</v>
      </c>
      <c r="H9" s="9">
        <v>153542</v>
      </c>
      <c r="I9" s="10" t="s">
        <v>14</v>
      </c>
      <c r="J9" s="9">
        <v>106103</v>
      </c>
      <c r="K9" s="9">
        <v>55546</v>
      </c>
      <c r="L9" s="9">
        <v>50557</v>
      </c>
      <c r="M9" s="10" t="s">
        <v>14</v>
      </c>
      <c r="O9" s="23" t="s">
        <v>36</v>
      </c>
      <c r="P9" s="22">
        <f>SUM(P7:P8)</f>
        <v>100</v>
      </c>
      <c r="Q9" s="22">
        <f>SUM(Q7:Q8)</f>
        <v>100</v>
      </c>
    </row>
    <row r="10" spans="1:17" ht="14.4" x14ac:dyDescent="0.25">
      <c r="A10" s="11">
        <v>2</v>
      </c>
      <c r="B10" s="9">
        <v>475295</v>
      </c>
      <c r="C10" s="9">
        <v>244900</v>
      </c>
      <c r="D10" s="9">
        <v>230395</v>
      </c>
      <c r="E10" s="10" t="s">
        <v>14</v>
      </c>
      <c r="F10" s="9">
        <v>360610</v>
      </c>
      <c r="G10" s="9">
        <v>185802</v>
      </c>
      <c r="H10" s="9">
        <v>174808</v>
      </c>
      <c r="I10" s="10" t="s">
        <v>14</v>
      </c>
      <c r="J10" s="9">
        <v>114685</v>
      </c>
      <c r="K10" s="9">
        <v>59098</v>
      </c>
      <c r="L10" s="9">
        <v>55587</v>
      </c>
      <c r="M10" s="10" t="s">
        <v>14</v>
      </c>
      <c r="O10" s="21"/>
      <c r="P10" s="20"/>
      <c r="Q10" s="20"/>
    </row>
    <row r="11" spans="1:17" ht="14.4" x14ac:dyDescent="0.25">
      <c r="A11" s="11">
        <v>3</v>
      </c>
      <c r="B11" s="9">
        <v>458273</v>
      </c>
      <c r="C11" s="9">
        <v>238371</v>
      </c>
      <c r="D11" s="9">
        <v>219902</v>
      </c>
      <c r="E11" s="10" t="s">
        <v>14</v>
      </c>
      <c r="F11" s="9">
        <v>341582</v>
      </c>
      <c r="G11" s="9">
        <v>177409</v>
      </c>
      <c r="H11" s="9">
        <v>164173</v>
      </c>
      <c r="I11" s="10" t="s">
        <v>14</v>
      </c>
      <c r="J11" s="9">
        <v>116691</v>
      </c>
      <c r="K11" s="9">
        <v>60962</v>
      </c>
      <c r="L11" s="9">
        <v>55729</v>
      </c>
      <c r="M11" s="10" t="s">
        <v>14</v>
      </c>
      <c r="O11" s="21" t="s">
        <v>37</v>
      </c>
      <c r="P11" s="22">
        <f>SUM(B9:B12)</f>
        <v>1830790</v>
      </c>
      <c r="Q11" s="22">
        <f>SUM(F9:F12)</f>
        <v>1379924</v>
      </c>
    </row>
    <row r="12" spans="1:17" x14ac:dyDescent="0.25">
      <c r="A12" s="11">
        <v>4</v>
      </c>
      <c r="B12" s="9">
        <v>471682</v>
      </c>
      <c r="C12" s="9">
        <v>244199</v>
      </c>
      <c r="D12" s="9">
        <v>227483</v>
      </c>
      <c r="E12" s="10" t="s">
        <v>14</v>
      </c>
      <c r="F12" s="9">
        <v>358295</v>
      </c>
      <c r="G12" s="9">
        <v>185440</v>
      </c>
      <c r="H12" s="9">
        <v>172855</v>
      </c>
      <c r="I12" s="10" t="s">
        <v>14</v>
      </c>
      <c r="J12" s="9">
        <v>113387</v>
      </c>
      <c r="K12" s="9">
        <v>58759</v>
      </c>
      <c r="L12" s="9">
        <v>54628</v>
      </c>
      <c r="M12" s="10" t="s">
        <v>14</v>
      </c>
      <c r="O12" s="23" t="s">
        <v>38</v>
      </c>
      <c r="P12" s="22">
        <f>(SUM(C9:C12)/$P$11)*100</f>
        <v>51.830685114076438</v>
      </c>
      <c r="Q12" s="20">
        <f>(SUM(G9:G12)/$Q$11)*100</f>
        <v>51.781547389566384</v>
      </c>
    </row>
    <row r="13" spans="1:17" x14ac:dyDescent="0.25">
      <c r="A13" s="4" t="s">
        <v>15</v>
      </c>
      <c r="B13" s="5">
        <v>2165937</v>
      </c>
      <c r="C13" s="5">
        <v>1158340</v>
      </c>
      <c r="D13" s="5">
        <v>1007597</v>
      </c>
      <c r="E13" s="7" t="s">
        <v>12</v>
      </c>
      <c r="F13" s="5">
        <v>1625803</v>
      </c>
      <c r="G13" s="5">
        <v>871565</v>
      </c>
      <c r="H13" s="5">
        <v>754238</v>
      </c>
      <c r="I13" s="7" t="s">
        <v>12</v>
      </c>
      <c r="J13" s="5">
        <v>540134</v>
      </c>
      <c r="K13" s="5">
        <v>286775</v>
      </c>
      <c r="L13" s="5">
        <v>253359</v>
      </c>
      <c r="M13" s="7" t="s">
        <v>12</v>
      </c>
      <c r="O13" s="23" t="s">
        <v>35</v>
      </c>
      <c r="P13" s="22">
        <f>(SUM(D9:D12)/$P$11)*100</f>
        <v>48.169314885923562</v>
      </c>
      <c r="Q13" s="20">
        <f>(SUM(H9:H12)/$Q$11)*100</f>
        <v>48.218452610433623</v>
      </c>
    </row>
    <row r="14" spans="1:17" x14ac:dyDescent="0.25">
      <c r="A14" s="11">
        <v>5</v>
      </c>
      <c r="B14" s="9">
        <v>438252</v>
      </c>
      <c r="C14" s="9">
        <v>229802</v>
      </c>
      <c r="D14" s="9">
        <v>208450</v>
      </c>
      <c r="E14" s="10" t="s">
        <v>14</v>
      </c>
      <c r="F14" s="9">
        <v>327757</v>
      </c>
      <c r="G14" s="9">
        <v>171772</v>
      </c>
      <c r="H14" s="9">
        <v>155985</v>
      </c>
      <c r="I14" s="10" t="s">
        <v>14</v>
      </c>
      <c r="J14" s="9">
        <v>110495</v>
      </c>
      <c r="K14" s="9">
        <v>58030</v>
      </c>
      <c r="L14" s="9">
        <v>52465</v>
      </c>
      <c r="M14" s="10" t="s">
        <v>14</v>
      </c>
      <c r="O14" s="23" t="s">
        <v>39</v>
      </c>
      <c r="P14" s="22">
        <f>SUM(P12:P13)</f>
        <v>100</v>
      </c>
      <c r="Q14" s="20">
        <f>SUM(Q12:Q13)</f>
        <v>100</v>
      </c>
    </row>
    <row r="15" spans="1:17" ht="14.4" x14ac:dyDescent="0.25">
      <c r="A15" s="11">
        <v>6</v>
      </c>
      <c r="B15" s="9">
        <v>450589</v>
      </c>
      <c r="C15" s="9">
        <v>239557</v>
      </c>
      <c r="D15" s="9">
        <v>211032</v>
      </c>
      <c r="E15" s="10" t="s">
        <v>14</v>
      </c>
      <c r="F15" s="9">
        <v>343258</v>
      </c>
      <c r="G15" s="9">
        <v>182948</v>
      </c>
      <c r="H15" s="9">
        <v>160310</v>
      </c>
      <c r="I15" s="10" t="s">
        <v>14</v>
      </c>
      <c r="J15" s="9">
        <v>107331</v>
      </c>
      <c r="K15" s="9">
        <v>56609</v>
      </c>
      <c r="L15" s="9">
        <v>50722</v>
      </c>
      <c r="M15" s="10" t="s">
        <v>14</v>
      </c>
      <c r="O15" s="21"/>
      <c r="P15" s="20"/>
      <c r="Q15" s="20"/>
    </row>
    <row r="16" spans="1:17" ht="14.4" x14ac:dyDescent="0.25">
      <c r="A16" s="11">
        <v>7</v>
      </c>
      <c r="B16" s="9">
        <v>428986</v>
      </c>
      <c r="C16" s="9">
        <v>229826</v>
      </c>
      <c r="D16" s="9">
        <v>199160</v>
      </c>
      <c r="E16" s="10" t="s">
        <v>14</v>
      </c>
      <c r="F16" s="9">
        <v>318503</v>
      </c>
      <c r="G16" s="9">
        <v>171132</v>
      </c>
      <c r="H16" s="9">
        <v>147371</v>
      </c>
      <c r="I16" s="10" t="s">
        <v>14</v>
      </c>
      <c r="J16" s="9">
        <v>110483</v>
      </c>
      <c r="K16" s="9">
        <v>58694</v>
      </c>
      <c r="L16" s="9">
        <v>51789</v>
      </c>
      <c r="M16" s="10" t="s">
        <v>14</v>
      </c>
      <c r="O16" s="21" t="s">
        <v>40</v>
      </c>
      <c r="P16" s="22">
        <f>SUM(B13,B19)</f>
        <v>3807611</v>
      </c>
      <c r="Q16" s="22">
        <f>SUM(F13,F19)</f>
        <v>2828363</v>
      </c>
    </row>
    <row r="17" spans="1:17" x14ac:dyDescent="0.25">
      <c r="A17" s="11">
        <v>8</v>
      </c>
      <c r="B17" s="9">
        <v>444379</v>
      </c>
      <c r="C17" s="9">
        <v>240434</v>
      </c>
      <c r="D17" s="9">
        <v>203945</v>
      </c>
      <c r="E17" s="10" t="s">
        <v>14</v>
      </c>
      <c r="F17" s="9">
        <v>337308</v>
      </c>
      <c r="G17" s="9">
        <v>183445</v>
      </c>
      <c r="H17" s="9">
        <v>153863</v>
      </c>
      <c r="I17" s="10" t="s">
        <v>14</v>
      </c>
      <c r="J17" s="9">
        <v>107071</v>
      </c>
      <c r="K17" s="9">
        <v>56989</v>
      </c>
      <c r="L17" s="9">
        <v>50082</v>
      </c>
      <c r="M17" s="10" t="s">
        <v>14</v>
      </c>
      <c r="O17" s="23" t="s">
        <v>34</v>
      </c>
      <c r="P17" s="22">
        <f>(SUM(C13,C19)/$P$16)*100</f>
        <v>54.046172258668236</v>
      </c>
      <c r="Q17" s="20">
        <f>(SUM(G13,G19)/$Q$16)*100</f>
        <v>54.211641150729243</v>
      </c>
    </row>
    <row r="18" spans="1:17" x14ac:dyDescent="0.25">
      <c r="A18" s="11">
        <v>9</v>
      </c>
      <c r="B18" s="9">
        <v>403731</v>
      </c>
      <c r="C18" s="9">
        <v>218721</v>
      </c>
      <c r="D18" s="9">
        <v>185010</v>
      </c>
      <c r="E18" s="10" t="s">
        <v>14</v>
      </c>
      <c r="F18" s="9">
        <v>298977</v>
      </c>
      <c r="G18" s="9">
        <v>162268</v>
      </c>
      <c r="H18" s="9">
        <v>136709</v>
      </c>
      <c r="I18" s="10" t="s">
        <v>14</v>
      </c>
      <c r="J18" s="9">
        <v>104754</v>
      </c>
      <c r="K18" s="9">
        <v>56453</v>
      </c>
      <c r="L18" s="9">
        <v>48301</v>
      </c>
      <c r="M18" s="10" t="s">
        <v>14</v>
      </c>
      <c r="O18" s="23" t="s">
        <v>35</v>
      </c>
      <c r="P18" s="22">
        <f>(SUM(D13,D19)/$P$16)*100</f>
        <v>45.953827741331772</v>
      </c>
      <c r="Q18" s="20">
        <f>(SUM(H13,H19)/$Q$16)*100</f>
        <v>45.788358849270757</v>
      </c>
    </row>
    <row r="19" spans="1:17" x14ac:dyDescent="0.25">
      <c r="A19" s="4" t="s">
        <v>16</v>
      </c>
      <c r="B19" s="5">
        <v>1641674</v>
      </c>
      <c r="C19" s="5">
        <v>899528</v>
      </c>
      <c r="D19" s="5">
        <v>742146</v>
      </c>
      <c r="E19" s="7" t="s">
        <v>12</v>
      </c>
      <c r="F19" s="5">
        <v>1202560</v>
      </c>
      <c r="G19" s="5">
        <v>661737</v>
      </c>
      <c r="H19" s="5">
        <v>540823</v>
      </c>
      <c r="I19" s="7" t="s">
        <v>12</v>
      </c>
      <c r="J19" s="5">
        <v>439114</v>
      </c>
      <c r="K19" s="5">
        <v>237791</v>
      </c>
      <c r="L19" s="5">
        <v>201323</v>
      </c>
      <c r="M19" s="7" t="s">
        <v>12</v>
      </c>
      <c r="O19" s="23" t="s">
        <v>39</v>
      </c>
      <c r="P19" s="22">
        <f>SUM(P17:P18)</f>
        <v>100</v>
      </c>
      <c r="Q19" s="20">
        <f>SUM(Q17:Q18)</f>
        <v>100</v>
      </c>
    </row>
    <row r="20" spans="1:17" ht="14.4" x14ac:dyDescent="0.25">
      <c r="A20" s="12">
        <v>10</v>
      </c>
      <c r="B20" s="9">
        <v>403592</v>
      </c>
      <c r="C20" s="9">
        <v>219456</v>
      </c>
      <c r="D20" s="9">
        <v>184136</v>
      </c>
      <c r="E20" s="10" t="s">
        <v>14</v>
      </c>
      <c r="F20" s="9">
        <v>304070</v>
      </c>
      <c r="G20" s="9">
        <v>165936</v>
      </c>
      <c r="H20" s="9">
        <v>138134</v>
      </c>
      <c r="I20" s="10" t="s">
        <v>14</v>
      </c>
      <c r="J20" s="9">
        <v>99522</v>
      </c>
      <c r="K20" s="9">
        <v>53520</v>
      </c>
      <c r="L20" s="9">
        <v>46002</v>
      </c>
      <c r="M20" s="10" t="s">
        <v>14</v>
      </c>
      <c r="O20" s="21"/>
      <c r="P20" s="20"/>
      <c r="Q20" s="20"/>
    </row>
    <row r="21" spans="1:17" ht="14.4" x14ac:dyDescent="0.25">
      <c r="A21" s="12">
        <v>11</v>
      </c>
      <c r="B21" s="9">
        <v>337234</v>
      </c>
      <c r="C21" s="9">
        <v>184273</v>
      </c>
      <c r="D21" s="9">
        <v>152961</v>
      </c>
      <c r="E21" s="10" t="s">
        <v>14</v>
      </c>
      <c r="F21" s="9">
        <v>244530</v>
      </c>
      <c r="G21" s="9">
        <v>134182</v>
      </c>
      <c r="H21" s="9">
        <v>110348</v>
      </c>
      <c r="I21" s="10" t="s">
        <v>14</v>
      </c>
      <c r="J21" s="9">
        <v>92704</v>
      </c>
      <c r="K21" s="9">
        <v>50091</v>
      </c>
      <c r="L21" s="9">
        <v>42613</v>
      </c>
      <c r="M21" s="10" t="s">
        <v>14</v>
      </c>
      <c r="O21" s="21" t="s">
        <v>41</v>
      </c>
      <c r="P21" s="22">
        <f>SUM(B25,B31,B37,B43)</f>
        <v>3872235</v>
      </c>
      <c r="Q21" s="22">
        <f>SUM(F25,F31,F37,F43)</f>
        <v>2706286</v>
      </c>
    </row>
    <row r="22" spans="1:17" x14ac:dyDescent="0.25">
      <c r="A22" s="12">
        <v>12</v>
      </c>
      <c r="B22" s="9">
        <v>320519</v>
      </c>
      <c r="C22" s="9">
        <v>175704</v>
      </c>
      <c r="D22" s="9">
        <v>144815</v>
      </c>
      <c r="E22" s="10" t="s">
        <v>14</v>
      </c>
      <c r="F22" s="9">
        <v>235758</v>
      </c>
      <c r="G22" s="9">
        <v>129696</v>
      </c>
      <c r="H22" s="9">
        <v>106062</v>
      </c>
      <c r="I22" s="10" t="s">
        <v>14</v>
      </c>
      <c r="J22" s="9">
        <v>84761</v>
      </c>
      <c r="K22" s="9">
        <v>46008</v>
      </c>
      <c r="L22" s="9">
        <v>38753</v>
      </c>
      <c r="M22" s="10" t="s">
        <v>14</v>
      </c>
      <c r="O22" s="23" t="s">
        <v>38</v>
      </c>
      <c r="P22" s="22">
        <f>(SUM(C25,C31,C37,C43)/$P$21)*100</f>
        <v>51.531015033953267</v>
      </c>
      <c r="Q22" s="20">
        <f>(SUM(G25,G31,G37,G43)/$Q$21)*100</f>
        <v>51.195439062981521</v>
      </c>
    </row>
    <row r="23" spans="1:17" x14ac:dyDescent="0.25">
      <c r="A23" s="12">
        <v>13</v>
      </c>
      <c r="B23" s="9">
        <v>291984</v>
      </c>
      <c r="C23" s="9">
        <v>161199</v>
      </c>
      <c r="D23" s="9">
        <v>130785</v>
      </c>
      <c r="E23" s="10" t="s">
        <v>14</v>
      </c>
      <c r="F23" s="9">
        <v>209546</v>
      </c>
      <c r="G23" s="9">
        <v>116215</v>
      </c>
      <c r="H23" s="9">
        <v>93331</v>
      </c>
      <c r="I23" s="10" t="s">
        <v>14</v>
      </c>
      <c r="J23" s="9">
        <v>82438</v>
      </c>
      <c r="K23" s="9">
        <v>44984</v>
      </c>
      <c r="L23" s="9">
        <v>37454</v>
      </c>
      <c r="M23" s="10" t="s">
        <v>14</v>
      </c>
      <c r="O23" s="23" t="s">
        <v>35</v>
      </c>
      <c r="P23" s="22">
        <f>(SUM(D25,D31,D37,D43)/$P$21)*100</f>
        <v>48.458319291055425</v>
      </c>
      <c r="Q23" s="24">
        <f>(SUM(H25,H31,H37,H43)/$Q$21)*100</f>
        <v>48.794510262403904</v>
      </c>
    </row>
    <row r="24" spans="1:17" x14ac:dyDescent="0.25">
      <c r="A24" s="12">
        <v>14</v>
      </c>
      <c r="B24" s="9">
        <v>288345</v>
      </c>
      <c r="C24" s="9">
        <v>158896</v>
      </c>
      <c r="D24" s="9">
        <v>129449</v>
      </c>
      <c r="E24" s="10" t="s">
        <v>14</v>
      </c>
      <c r="F24" s="9">
        <v>208656</v>
      </c>
      <c r="G24" s="9">
        <v>115708</v>
      </c>
      <c r="H24" s="9">
        <v>92948</v>
      </c>
      <c r="I24" s="10" t="s">
        <v>14</v>
      </c>
      <c r="J24" s="9">
        <v>79689</v>
      </c>
      <c r="K24" s="9">
        <v>43188</v>
      </c>
      <c r="L24" s="9">
        <v>36501</v>
      </c>
      <c r="M24" s="10" t="s">
        <v>14</v>
      </c>
      <c r="O24" s="23" t="s">
        <v>42</v>
      </c>
      <c r="P24" s="25">
        <f>(SUM(E25,E31,E37,E43)/$P$21)*100</f>
        <v>1.0665674991316385E-2</v>
      </c>
      <c r="Q24" s="20">
        <f>(SUM(I25,I31,I37,I43)/$Q$21)*100</f>
        <v>1.0050674614582493E-2</v>
      </c>
    </row>
    <row r="25" spans="1:17" x14ac:dyDescent="0.25">
      <c r="A25" s="4" t="s">
        <v>17</v>
      </c>
      <c r="B25" s="5">
        <v>1273239</v>
      </c>
      <c r="C25" s="5">
        <v>687448</v>
      </c>
      <c r="D25" s="5">
        <v>585683</v>
      </c>
      <c r="E25" s="6">
        <v>108</v>
      </c>
      <c r="F25" s="5">
        <v>898941</v>
      </c>
      <c r="G25" s="5">
        <v>486922</v>
      </c>
      <c r="H25" s="5">
        <v>411948</v>
      </c>
      <c r="I25" s="6">
        <v>71</v>
      </c>
      <c r="J25" s="5">
        <v>374298</v>
      </c>
      <c r="K25" s="5">
        <v>200526</v>
      </c>
      <c r="L25" s="5">
        <v>173735</v>
      </c>
      <c r="M25" s="6">
        <v>37</v>
      </c>
      <c r="O25" s="23" t="s">
        <v>39</v>
      </c>
      <c r="P25" s="22">
        <f>SUM(P22:P23)</f>
        <v>99.989334325008684</v>
      </c>
      <c r="Q25" s="20">
        <f>SUM(Q22:Q24)</f>
        <v>100</v>
      </c>
    </row>
    <row r="26" spans="1:17" x14ac:dyDescent="0.25">
      <c r="A26" s="12">
        <v>15</v>
      </c>
      <c r="B26" s="9">
        <v>272338</v>
      </c>
      <c r="C26" s="9">
        <v>151418</v>
      </c>
      <c r="D26" s="9">
        <v>120906</v>
      </c>
      <c r="E26" s="13">
        <v>14</v>
      </c>
      <c r="F26" s="9">
        <v>194126</v>
      </c>
      <c r="G26" s="9">
        <v>108874</v>
      </c>
      <c r="H26" s="9">
        <v>85245</v>
      </c>
      <c r="I26" s="13">
        <v>7</v>
      </c>
      <c r="J26" s="9">
        <v>78212</v>
      </c>
      <c r="K26" s="9">
        <v>42544</v>
      </c>
      <c r="L26" s="9">
        <v>35661</v>
      </c>
      <c r="M26" s="13">
        <v>7</v>
      </c>
      <c r="O26" s="20"/>
      <c r="P26" s="20"/>
      <c r="Q26" s="20"/>
    </row>
    <row r="27" spans="1:17" ht="14.4" x14ac:dyDescent="0.25">
      <c r="A27" s="12">
        <v>16</v>
      </c>
      <c r="B27" s="9">
        <v>259379</v>
      </c>
      <c r="C27" s="9">
        <v>143087</v>
      </c>
      <c r="D27" s="9">
        <v>116271</v>
      </c>
      <c r="E27" s="13">
        <v>21</v>
      </c>
      <c r="F27" s="9">
        <v>184225</v>
      </c>
      <c r="G27" s="9">
        <v>102230</v>
      </c>
      <c r="H27" s="9">
        <v>81979</v>
      </c>
      <c r="I27" s="13">
        <v>16</v>
      </c>
      <c r="J27" s="9">
        <v>75154</v>
      </c>
      <c r="K27" s="9">
        <v>40857</v>
      </c>
      <c r="L27" s="9">
        <v>34292</v>
      </c>
      <c r="M27" s="13">
        <v>5</v>
      </c>
      <c r="O27" s="21" t="s">
        <v>43</v>
      </c>
      <c r="P27" s="22">
        <f>SUM(B49,B55,B61)</f>
        <v>1433554</v>
      </c>
      <c r="Q27" s="22">
        <f>SUM(F49,F55,F61)</f>
        <v>1007830</v>
      </c>
    </row>
    <row r="28" spans="1:17" x14ac:dyDescent="0.25">
      <c r="A28" s="12">
        <v>17</v>
      </c>
      <c r="B28" s="9">
        <v>241448</v>
      </c>
      <c r="C28" s="9">
        <v>129165</v>
      </c>
      <c r="D28" s="9">
        <v>112261</v>
      </c>
      <c r="E28" s="13">
        <v>22</v>
      </c>
      <c r="F28" s="9">
        <v>167416</v>
      </c>
      <c r="G28" s="9">
        <v>89814</v>
      </c>
      <c r="H28" s="9">
        <v>77587</v>
      </c>
      <c r="I28" s="13">
        <v>15</v>
      </c>
      <c r="J28" s="9">
        <v>74032</v>
      </c>
      <c r="K28" s="9">
        <v>39351</v>
      </c>
      <c r="L28" s="9">
        <v>34674</v>
      </c>
      <c r="M28" s="13">
        <v>7</v>
      </c>
      <c r="O28" s="23" t="s">
        <v>34</v>
      </c>
      <c r="P28" s="22">
        <f>(SUM(C49,C55,C61)/$P$27)*100</f>
        <v>51.832857360099446</v>
      </c>
      <c r="Q28" s="20">
        <f>(SUM(G49,G55,G61)/$Q$27)*100</f>
        <v>51.416211067342708</v>
      </c>
    </row>
    <row r="29" spans="1:17" x14ac:dyDescent="0.25">
      <c r="A29" s="12">
        <v>18</v>
      </c>
      <c r="B29" s="9">
        <v>262598</v>
      </c>
      <c r="C29" s="9">
        <v>140204</v>
      </c>
      <c r="D29" s="9">
        <v>122362</v>
      </c>
      <c r="E29" s="13">
        <v>32</v>
      </c>
      <c r="F29" s="9">
        <v>188417</v>
      </c>
      <c r="G29" s="9">
        <v>100520</v>
      </c>
      <c r="H29" s="9">
        <v>87874</v>
      </c>
      <c r="I29" s="13">
        <v>23</v>
      </c>
      <c r="J29" s="9">
        <v>74181</v>
      </c>
      <c r="K29" s="9">
        <v>39684</v>
      </c>
      <c r="L29" s="9">
        <v>34488</v>
      </c>
      <c r="M29" s="13">
        <v>9</v>
      </c>
      <c r="O29" s="23" t="s">
        <v>35</v>
      </c>
      <c r="P29" s="22">
        <f>(SUM(D49,D55,D61)/$P$27)*100</f>
        <v>48.153888866411734</v>
      </c>
      <c r="Q29" s="20">
        <f>(SUM(H49,H55,H61)/$Q$27)*100</f>
        <v>48.573172062748675</v>
      </c>
    </row>
    <row r="30" spans="1:17" x14ac:dyDescent="0.25">
      <c r="A30" s="12">
        <v>19</v>
      </c>
      <c r="B30" s="9">
        <v>237476</v>
      </c>
      <c r="C30" s="9">
        <v>123574</v>
      </c>
      <c r="D30" s="9">
        <v>113883</v>
      </c>
      <c r="E30" s="13">
        <v>19</v>
      </c>
      <c r="F30" s="9">
        <v>164757</v>
      </c>
      <c r="G30" s="9">
        <v>85484</v>
      </c>
      <c r="H30" s="9">
        <v>79263</v>
      </c>
      <c r="I30" s="13">
        <v>10</v>
      </c>
      <c r="J30" s="9">
        <v>72719</v>
      </c>
      <c r="K30" s="9">
        <v>38090</v>
      </c>
      <c r="L30" s="9">
        <v>34620</v>
      </c>
      <c r="M30" s="13">
        <v>9</v>
      </c>
      <c r="O30" s="23" t="s">
        <v>42</v>
      </c>
      <c r="P30" s="25">
        <f>(SUM(E49,E55,E61)/$P$27)*100</f>
        <v>1.3253773488825673E-2</v>
      </c>
      <c r="Q30" s="20">
        <f>(SUM(I49,I55,I61)/$P$27)*100</f>
        <v>7.4639671752860367E-3</v>
      </c>
    </row>
    <row r="31" spans="1:17" x14ac:dyDescent="0.25">
      <c r="A31" s="4" t="s">
        <v>18</v>
      </c>
      <c r="B31" s="5">
        <v>972055</v>
      </c>
      <c r="C31" s="5">
        <v>502491</v>
      </c>
      <c r="D31" s="5">
        <v>469475</v>
      </c>
      <c r="E31" s="6">
        <v>89</v>
      </c>
      <c r="F31" s="5">
        <v>671988</v>
      </c>
      <c r="G31" s="5">
        <v>344567</v>
      </c>
      <c r="H31" s="5">
        <v>327360</v>
      </c>
      <c r="I31" s="6">
        <v>61</v>
      </c>
      <c r="J31" s="5">
        <v>300067</v>
      </c>
      <c r="K31" s="5">
        <v>157924</v>
      </c>
      <c r="L31" s="5">
        <v>142115</v>
      </c>
      <c r="M31" s="6">
        <v>28</v>
      </c>
      <c r="O31" s="23" t="s">
        <v>39</v>
      </c>
      <c r="P31" s="22">
        <f>SUM(P28:P29)</f>
        <v>99.986746226511173</v>
      </c>
      <c r="Q31" s="20">
        <f>SUM(Q28:Q30)</f>
        <v>99.996847097266667</v>
      </c>
    </row>
    <row r="32" spans="1:17" x14ac:dyDescent="0.25">
      <c r="A32" s="12">
        <v>20</v>
      </c>
      <c r="B32" s="9">
        <v>241136</v>
      </c>
      <c r="C32" s="9">
        <v>125528</v>
      </c>
      <c r="D32" s="9">
        <v>115577</v>
      </c>
      <c r="E32" s="13">
        <v>31</v>
      </c>
      <c r="F32" s="9">
        <v>172978</v>
      </c>
      <c r="G32" s="9">
        <v>89647</v>
      </c>
      <c r="H32" s="9">
        <v>83311</v>
      </c>
      <c r="I32" s="13">
        <v>20</v>
      </c>
      <c r="J32" s="9">
        <v>68158</v>
      </c>
      <c r="K32" s="9">
        <v>35881</v>
      </c>
      <c r="L32" s="9">
        <v>32266</v>
      </c>
      <c r="M32" s="13">
        <v>11</v>
      </c>
      <c r="O32" s="20"/>
      <c r="P32" s="20"/>
      <c r="Q32" s="20"/>
    </row>
    <row r="33" spans="1:18" ht="14.4" x14ac:dyDescent="0.25">
      <c r="A33" s="12">
        <v>21</v>
      </c>
      <c r="B33" s="9">
        <v>213478</v>
      </c>
      <c r="C33" s="9">
        <v>108674</v>
      </c>
      <c r="D33" s="9">
        <v>104795</v>
      </c>
      <c r="E33" s="13">
        <v>9</v>
      </c>
      <c r="F33" s="9">
        <v>146544</v>
      </c>
      <c r="G33" s="9">
        <v>74000</v>
      </c>
      <c r="H33" s="9">
        <v>72538</v>
      </c>
      <c r="I33" s="13">
        <v>6</v>
      </c>
      <c r="J33" s="9">
        <v>66934</v>
      </c>
      <c r="K33" s="9">
        <v>34674</v>
      </c>
      <c r="L33" s="9">
        <v>32257</v>
      </c>
      <c r="M33" s="13">
        <v>3</v>
      </c>
      <c r="O33" s="21" t="s">
        <v>44</v>
      </c>
      <c r="P33" s="22">
        <f>SUM(B67,B73,B79,B85,B91,B97)</f>
        <v>1023009</v>
      </c>
      <c r="Q33" s="22">
        <f>SUM(F67,F73,F79,F85,F91,F97)</f>
        <v>728519</v>
      </c>
      <c r="R33" s="27" t="s">
        <v>46</v>
      </c>
    </row>
    <row r="34" spans="1:18" x14ac:dyDescent="0.25">
      <c r="A34" s="12">
        <v>22</v>
      </c>
      <c r="B34" s="9">
        <v>178825</v>
      </c>
      <c r="C34" s="9">
        <v>93672</v>
      </c>
      <c r="D34" s="9">
        <v>85137</v>
      </c>
      <c r="E34" s="13">
        <v>16</v>
      </c>
      <c r="F34" s="9">
        <v>122700</v>
      </c>
      <c r="G34" s="9">
        <v>63924</v>
      </c>
      <c r="H34" s="9">
        <v>58766</v>
      </c>
      <c r="I34" s="13">
        <v>10</v>
      </c>
      <c r="J34" s="9">
        <v>56125</v>
      </c>
      <c r="K34" s="9">
        <v>29748</v>
      </c>
      <c r="L34" s="9">
        <v>26371</v>
      </c>
      <c r="M34" s="13">
        <v>6</v>
      </c>
      <c r="O34" s="23" t="s">
        <v>38</v>
      </c>
      <c r="P34" s="22">
        <f>(SUM(C67,C73,C79,C85,C91,C97)/$P$33)*100</f>
        <v>53.416538857429408</v>
      </c>
      <c r="Q34" s="20">
        <f>(SUM(G67,G73,G79,G85,G91,G97)/$Q$33)*100</f>
        <v>53.494280862956209</v>
      </c>
      <c r="R34" s="27" t="s">
        <v>47</v>
      </c>
    </row>
    <row r="35" spans="1:18" x14ac:dyDescent="0.25">
      <c r="A35" s="12">
        <v>23</v>
      </c>
      <c r="B35" s="9">
        <v>176266</v>
      </c>
      <c r="C35" s="9">
        <v>91020</v>
      </c>
      <c r="D35" s="9">
        <v>85234</v>
      </c>
      <c r="E35" s="13">
        <v>12</v>
      </c>
      <c r="F35" s="9">
        <v>119403</v>
      </c>
      <c r="G35" s="9">
        <v>60814</v>
      </c>
      <c r="H35" s="9">
        <v>58579</v>
      </c>
      <c r="I35" s="13">
        <v>10</v>
      </c>
      <c r="J35" s="9">
        <v>56863</v>
      </c>
      <c r="K35" s="9">
        <v>30206</v>
      </c>
      <c r="L35" s="9">
        <v>26655</v>
      </c>
      <c r="M35" s="13">
        <v>2</v>
      </c>
      <c r="O35" s="23" t="s">
        <v>35</v>
      </c>
      <c r="P35" s="22">
        <f>(SUM(D67,D73,D79,D85,D91,D97)/$P$33)*100</f>
        <v>46.566159242000808</v>
      </c>
      <c r="Q35" s="20">
        <f>(SUM(H67,H73,H79,H85,H91,H97)/$Q$33)*100</f>
        <v>46.490620011283163</v>
      </c>
      <c r="R35" s="27" t="s">
        <v>48</v>
      </c>
    </row>
    <row r="36" spans="1:18" x14ac:dyDescent="0.25">
      <c r="A36" s="12">
        <v>24</v>
      </c>
      <c r="B36" s="9">
        <v>162350</v>
      </c>
      <c r="C36" s="9">
        <v>83597</v>
      </c>
      <c r="D36" s="9">
        <v>78732</v>
      </c>
      <c r="E36" s="13">
        <v>21</v>
      </c>
      <c r="F36" s="9">
        <v>110363</v>
      </c>
      <c r="G36" s="9">
        <v>56182</v>
      </c>
      <c r="H36" s="9">
        <v>54166</v>
      </c>
      <c r="I36" s="13">
        <v>15</v>
      </c>
      <c r="J36" s="9">
        <v>51987</v>
      </c>
      <c r="K36" s="9">
        <v>27415</v>
      </c>
      <c r="L36" s="9">
        <v>24566</v>
      </c>
      <c r="M36" s="13">
        <v>6</v>
      </c>
      <c r="O36" s="23" t="s">
        <v>42</v>
      </c>
      <c r="P36" s="25">
        <f>(SUM(E67,E73,E79,E85,E91,E97)/$P$33)*100</f>
        <v>1.7301900569789707E-2</v>
      </c>
      <c r="Q36" s="20">
        <f>(SUM(I67,I73,I79,I85,I91,I97)/$Q$33)*100</f>
        <v>1.509912576061846E-2</v>
      </c>
      <c r="R36" s="27" t="s">
        <v>49</v>
      </c>
    </row>
    <row r="37" spans="1:18" x14ac:dyDescent="0.25">
      <c r="A37" s="4" t="s">
        <v>19</v>
      </c>
      <c r="B37" s="5">
        <v>889539</v>
      </c>
      <c r="C37" s="5">
        <v>435614</v>
      </c>
      <c r="D37" s="5">
        <v>453811</v>
      </c>
      <c r="E37" s="6">
        <v>114</v>
      </c>
      <c r="F37" s="5">
        <v>620137</v>
      </c>
      <c r="G37" s="5">
        <v>299378</v>
      </c>
      <c r="H37" s="5">
        <v>320684</v>
      </c>
      <c r="I37" s="6">
        <v>75</v>
      </c>
      <c r="J37" s="5">
        <v>269402</v>
      </c>
      <c r="K37" s="5">
        <v>136236</v>
      </c>
      <c r="L37" s="5">
        <v>133127</v>
      </c>
      <c r="M37" s="6">
        <v>39</v>
      </c>
      <c r="O37" s="23" t="s">
        <v>45</v>
      </c>
      <c r="P37" s="22">
        <f>SUM(P34:P35)</f>
        <v>99.982698099430223</v>
      </c>
      <c r="Q37" s="22">
        <f>SUM(Q34:Q36)</f>
        <v>99.999999999999986</v>
      </c>
    </row>
    <row r="38" spans="1:18" x14ac:dyDescent="0.25">
      <c r="A38" s="12">
        <v>25</v>
      </c>
      <c r="B38" s="9">
        <v>195494</v>
      </c>
      <c r="C38" s="9">
        <v>96906</v>
      </c>
      <c r="D38" s="9">
        <v>98546</v>
      </c>
      <c r="E38" s="13">
        <v>42</v>
      </c>
      <c r="F38" s="9">
        <v>139007</v>
      </c>
      <c r="G38" s="9">
        <v>67927</v>
      </c>
      <c r="H38" s="9">
        <v>71053</v>
      </c>
      <c r="I38" s="13">
        <v>27</v>
      </c>
      <c r="J38" s="9">
        <v>56487</v>
      </c>
      <c r="K38" s="9">
        <v>28979</v>
      </c>
      <c r="L38" s="9">
        <v>27493</v>
      </c>
      <c r="M38" s="13">
        <v>15</v>
      </c>
      <c r="O38" s="20"/>
      <c r="P38" s="20"/>
      <c r="Q38" s="20"/>
    </row>
    <row r="39" spans="1:18" x14ac:dyDescent="0.25">
      <c r="A39" s="12">
        <v>26</v>
      </c>
      <c r="B39" s="9">
        <v>161872</v>
      </c>
      <c r="C39" s="9">
        <v>80176</v>
      </c>
      <c r="D39" s="9">
        <v>81682</v>
      </c>
      <c r="E39" s="13">
        <v>14</v>
      </c>
      <c r="F39" s="9">
        <v>110975</v>
      </c>
      <c r="G39" s="9">
        <v>54179</v>
      </c>
      <c r="H39" s="9">
        <v>56787</v>
      </c>
      <c r="I39" s="13">
        <v>9</v>
      </c>
      <c r="J39" s="9">
        <v>50897</v>
      </c>
      <c r="K39" s="9">
        <v>25997</v>
      </c>
      <c r="L39" s="9">
        <v>24895</v>
      </c>
      <c r="M39" s="13">
        <v>5</v>
      </c>
      <c r="O39" s="20"/>
      <c r="P39" s="20"/>
      <c r="Q39" s="20"/>
    </row>
    <row r="40" spans="1:18" x14ac:dyDescent="0.25">
      <c r="A40" s="12">
        <v>27</v>
      </c>
      <c r="B40" s="9">
        <v>181623</v>
      </c>
      <c r="C40" s="9">
        <v>88638</v>
      </c>
      <c r="D40" s="9">
        <v>92970</v>
      </c>
      <c r="E40" s="13">
        <v>15</v>
      </c>
      <c r="F40" s="9">
        <v>126094</v>
      </c>
      <c r="G40" s="9">
        <v>60746</v>
      </c>
      <c r="H40" s="9">
        <v>65339</v>
      </c>
      <c r="I40" s="13">
        <v>9</v>
      </c>
      <c r="J40" s="9">
        <v>55529</v>
      </c>
      <c r="K40" s="9">
        <v>27892</v>
      </c>
      <c r="L40" s="9">
        <v>27631</v>
      </c>
      <c r="M40" s="13">
        <v>6</v>
      </c>
      <c r="O40" s="26" t="s">
        <v>31</v>
      </c>
      <c r="P40" s="22">
        <f>SUM(P6,P11,P16,P21,P27,P33)</f>
        <v>12335129</v>
      </c>
      <c r="Q40" s="22">
        <f>SUM(Q33,Q27,Q21,Q16,Q11,Q6)</f>
        <v>8928428</v>
      </c>
    </row>
    <row r="41" spans="1:18" ht="8.25" customHeight="1" x14ac:dyDescent="0.25">
      <c r="A41" s="12">
        <v>28</v>
      </c>
      <c r="B41" s="9">
        <v>170878</v>
      </c>
      <c r="C41" s="9">
        <v>83138</v>
      </c>
      <c r="D41" s="9">
        <v>87715</v>
      </c>
      <c r="E41" s="13">
        <v>25</v>
      </c>
      <c r="F41" s="9">
        <v>118527</v>
      </c>
      <c r="G41" s="9">
        <v>56771</v>
      </c>
      <c r="H41" s="9">
        <v>61739</v>
      </c>
      <c r="I41" s="13">
        <v>17</v>
      </c>
      <c r="J41" s="9">
        <v>52351</v>
      </c>
      <c r="K41" s="9">
        <v>26367</v>
      </c>
      <c r="L41" s="9">
        <v>25976</v>
      </c>
      <c r="M41" s="13">
        <v>8</v>
      </c>
    </row>
    <row r="42" spans="1:18" ht="8.25" customHeight="1" x14ac:dyDescent="0.25">
      <c r="A42" s="12">
        <v>29</v>
      </c>
      <c r="B42" s="9">
        <v>179672</v>
      </c>
      <c r="C42" s="9">
        <v>86756</v>
      </c>
      <c r="D42" s="9">
        <v>92898</v>
      </c>
      <c r="E42" s="13">
        <v>18</v>
      </c>
      <c r="F42" s="9">
        <v>125534</v>
      </c>
      <c r="G42" s="9">
        <v>59755</v>
      </c>
      <c r="H42" s="9">
        <v>65766</v>
      </c>
      <c r="I42" s="13">
        <v>13</v>
      </c>
      <c r="J42" s="9">
        <v>54138</v>
      </c>
      <c r="K42" s="9">
        <v>27001</v>
      </c>
      <c r="L42" s="9">
        <v>27132</v>
      </c>
      <c r="M42" s="13">
        <v>5</v>
      </c>
    </row>
    <row r="43" spans="1:18" ht="8.25" customHeight="1" x14ac:dyDescent="0.25">
      <c r="A43" s="4" t="s">
        <v>20</v>
      </c>
      <c r="B43" s="5">
        <v>737402</v>
      </c>
      <c r="C43" s="5">
        <v>369849</v>
      </c>
      <c r="D43" s="5">
        <v>367451</v>
      </c>
      <c r="E43" s="6">
        <v>102</v>
      </c>
      <c r="F43" s="5">
        <v>515220</v>
      </c>
      <c r="G43" s="5">
        <v>254628</v>
      </c>
      <c r="H43" s="5">
        <v>260527</v>
      </c>
      <c r="I43" s="6">
        <v>65</v>
      </c>
      <c r="J43" s="5">
        <v>222182</v>
      </c>
      <c r="K43" s="5">
        <v>115221</v>
      </c>
      <c r="L43" s="5">
        <v>106924</v>
      </c>
      <c r="M43" s="6">
        <v>37</v>
      </c>
    </row>
    <row r="44" spans="1:18" ht="8.25" customHeight="1" x14ac:dyDescent="0.25">
      <c r="A44" s="12">
        <v>30</v>
      </c>
      <c r="B44" s="9">
        <v>175313</v>
      </c>
      <c r="C44" s="9">
        <v>86410</v>
      </c>
      <c r="D44" s="9">
        <v>88859</v>
      </c>
      <c r="E44" s="13">
        <v>44</v>
      </c>
      <c r="F44" s="9">
        <v>125545</v>
      </c>
      <c r="G44" s="9">
        <v>60944</v>
      </c>
      <c r="H44" s="9">
        <v>64571</v>
      </c>
      <c r="I44" s="13">
        <v>30</v>
      </c>
      <c r="J44" s="9">
        <v>49768</v>
      </c>
      <c r="K44" s="9">
        <v>25466</v>
      </c>
      <c r="L44" s="9">
        <v>24288</v>
      </c>
      <c r="M44" s="13">
        <v>14</v>
      </c>
    </row>
    <row r="45" spans="1:18" ht="8.25" customHeight="1" x14ac:dyDescent="0.25">
      <c r="A45" s="12">
        <v>31</v>
      </c>
      <c r="B45" s="9">
        <v>163563</v>
      </c>
      <c r="C45" s="9">
        <v>81243</v>
      </c>
      <c r="D45" s="9">
        <v>82307</v>
      </c>
      <c r="E45" s="13">
        <v>13</v>
      </c>
      <c r="F45" s="9">
        <v>113944</v>
      </c>
      <c r="G45" s="9">
        <v>55860</v>
      </c>
      <c r="H45" s="9">
        <v>58076</v>
      </c>
      <c r="I45" s="13">
        <v>8</v>
      </c>
      <c r="J45" s="9">
        <v>49619</v>
      </c>
      <c r="K45" s="9">
        <v>25383</v>
      </c>
      <c r="L45" s="9">
        <v>24231</v>
      </c>
      <c r="M45" s="13">
        <v>5</v>
      </c>
    </row>
    <row r="46" spans="1:18" ht="8.25" customHeight="1" x14ac:dyDescent="0.25">
      <c r="A46" s="12">
        <v>32</v>
      </c>
      <c r="B46" s="9">
        <v>140431</v>
      </c>
      <c r="C46" s="9">
        <v>71423</v>
      </c>
      <c r="D46" s="9">
        <v>68989</v>
      </c>
      <c r="E46" s="13">
        <v>19</v>
      </c>
      <c r="F46" s="9">
        <v>97385</v>
      </c>
      <c r="G46" s="9">
        <v>48868</v>
      </c>
      <c r="H46" s="9">
        <v>48506</v>
      </c>
      <c r="I46" s="13">
        <v>11</v>
      </c>
      <c r="J46" s="9">
        <v>43046</v>
      </c>
      <c r="K46" s="9">
        <v>22555</v>
      </c>
      <c r="L46" s="9">
        <v>20483</v>
      </c>
      <c r="M46" s="13">
        <v>8</v>
      </c>
    </row>
    <row r="47" spans="1:18" ht="8.25" customHeight="1" x14ac:dyDescent="0.25">
      <c r="A47" s="12">
        <v>33</v>
      </c>
      <c r="B47" s="9">
        <v>139432</v>
      </c>
      <c r="C47" s="9">
        <v>69885</v>
      </c>
      <c r="D47" s="9">
        <v>69532</v>
      </c>
      <c r="E47" s="13">
        <v>15</v>
      </c>
      <c r="F47" s="9">
        <v>96672</v>
      </c>
      <c r="G47" s="9">
        <v>47546</v>
      </c>
      <c r="H47" s="9">
        <v>49118</v>
      </c>
      <c r="I47" s="13">
        <v>8</v>
      </c>
      <c r="J47" s="9">
        <v>42760</v>
      </c>
      <c r="K47" s="9">
        <v>22339</v>
      </c>
      <c r="L47" s="9">
        <v>20414</v>
      </c>
      <c r="M47" s="13">
        <v>7</v>
      </c>
    </row>
    <row r="48" spans="1:18" ht="8.25" customHeight="1" x14ac:dyDescent="0.25">
      <c r="A48" s="12">
        <v>34</v>
      </c>
      <c r="B48" s="9">
        <v>118663</v>
      </c>
      <c r="C48" s="9">
        <v>60888</v>
      </c>
      <c r="D48" s="9">
        <v>57764</v>
      </c>
      <c r="E48" s="13">
        <v>11</v>
      </c>
      <c r="F48" s="9">
        <v>81674</v>
      </c>
      <c r="G48" s="9">
        <v>41410</v>
      </c>
      <c r="H48" s="9">
        <v>40256</v>
      </c>
      <c r="I48" s="13">
        <v>8</v>
      </c>
      <c r="J48" s="9">
        <v>36989</v>
      </c>
      <c r="K48" s="9">
        <v>19478</v>
      </c>
      <c r="L48" s="9">
        <v>17508</v>
      </c>
      <c r="M48" s="13">
        <v>3</v>
      </c>
    </row>
    <row r="49" spans="1:13" ht="8.25" customHeight="1" x14ac:dyDescent="0.25">
      <c r="A49" s="4" t="s">
        <v>21</v>
      </c>
      <c r="B49" s="5">
        <v>615132</v>
      </c>
      <c r="C49" s="5">
        <v>323659</v>
      </c>
      <c r="D49" s="5">
        <v>291388</v>
      </c>
      <c r="E49" s="6">
        <v>85</v>
      </c>
      <c r="F49" s="5">
        <v>433665</v>
      </c>
      <c r="G49" s="5">
        <v>226983</v>
      </c>
      <c r="H49" s="5">
        <v>206630</v>
      </c>
      <c r="I49" s="6">
        <v>52</v>
      </c>
      <c r="J49" s="5">
        <v>181467</v>
      </c>
      <c r="K49" s="5">
        <v>96676</v>
      </c>
      <c r="L49" s="5">
        <v>84758</v>
      </c>
      <c r="M49" s="6">
        <v>33</v>
      </c>
    </row>
    <row r="50" spans="1:13" ht="8.25" customHeight="1" x14ac:dyDescent="0.25">
      <c r="A50" s="12">
        <v>35</v>
      </c>
      <c r="B50" s="9">
        <v>130722</v>
      </c>
      <c r="C50" s="9">
        <v>66993</v>
      </c>
      <c r="D50" s="9">
        <v>63696</v>
      </c>
      <c r="E50" s="13">
        <v>33</v>
      </c>
      <c r="F50" s="9">
        <v>93063</v>
      </c>
      <c r="G50" s="9">
        <v>47153</v>
      </c>
      <c r="H50" s="9">
        <v>45887</v>
      </c>
      <c r="I50" s="13">
        <v>23</v>
      </c>
      <c r="J50" s="9">
        <v>37659</v>
      </c>
      <c r="K50" s="9">
        <v>19840</v>
      </c>
      <c r="L50" s="9">
        <v>17809</v>
      </c>
      <c r="M50" s="13">
        <v>10</v>
      </c>
    </row>
    <row r="51" spans="1:13" ht="8.25" customHeight="1" x14ac:dyDescent="0.25">
      <c r="A51" s="12">
        <v>36</v>
      </c>
      <c r="B51" s="9">
        <v>109618</v>
      </c>
      <c r="C51" s="9">
        <v>58419</v>
      </c>
      <c r="D51" s="9">
        <v>51188</v>
      </c>
      <c r="E51" s="13">
        <v>11</v>
      </c>
      <c r="F51" s="9">
        <v>76283</v>
      </c>
      <c r="G51" s="9">
        <v>40440</v>
      </c>
      <c r="H51" s="9">
        <v>35837</v>
      </c>
      <c r="I51" s="13">
        <v>6</v>
      </c>
      <c r="J51" s="9">
        <v>33335</v>
      </c>
      <c r="K51" s="9">
        <v>17979</v>
      </c>
      <c r="L51" s="9">
        <v>15351</v>
      </c>
      <c r="M51" s="13">
        <v>5</v>
      </c>
    </row>
    <row r="52" spans="1:13" ht="8.25" customHeight="1" x14ac:dyDescent="0.25">
      <c r="A52" s="12">
        <v>37</v>
      </c>
      <c r="B52" s="9">
        <v>135106</v>
      </c>
      <c r="C52" s="9">
        <v>72401</v>
      </c>
      <c r="D52" s="9">
        <v>62687</v>
      </c>
      <c r="E52" s="13">
        <v>18</v>
      </c>
      <c r="F52" s="9">
        <v>97110</v>
      </c>
      <c r="G52" s="9">
        <v>52350</v>
      </c>
      <c r="H52" s="9">
        <v>44750</v>
      </c>
      <c r="I52" s="13">
        <v>10</v>
      </c>
      <c r="J52" s="9">
        <v>37996</v>
      </c>
      <c r="K52" s="9">
        <v>20051</v>
      </c>
      <c r="L52" s="9">
        <v>17937</v>
      </c>
      <c r="M52" s="13">
        <v>8</v>
      </c>
    </row>
    <row r="53" spans="1:13" ht="8.25" customHeight="1" x14ac:dyDescent="0.25">
      <c r="A53" s="12">
        <v>38</v>
      </c>
      <c r="B53" s="9">
        <v>119476</v>
      </c>
      <c r="C53" s="9">
        <v>61802</v>
      </c>
      <c r="D53" s="9">
        <v>57658</v>
      </c>
      <c r="E53" s="13">
        <v>16</v>
      </c>
      <c r="F53" s="9">
        <v>82759</v>
      </c>
      <c r="G53" s="9">
        <v>42131</v>
      </c>
      <c r="H53" s="9">
        <v>40619</v>
      </c>
      <c r="I53" s="13">
        <v>9</v>
      </c>
      <c r="J53" s="9">
        <v>36717</v>
      </c>
      <c r="K53" s="9">
        <v>19671</v>
      </c>
      <c r="L53" s="9">
        <v>17039</v>
      </c>
      <c r="M53" s="13">
        <v>7</v>
      </c>
    </row>
    <row r="54" spans="1:13" ht="8.25" customHeight="1" x14ac:dyDescent="0.25">
      <c r="A54" s="12">
        <v>39</v>
      </c>
      <c r="B54" s="9">
        <v>120210</v>
      </c>
      <c r="C54" s="9">
        <v>64044</v>
      </c>
      <c r="D54" s="9">
        <v>56159</v>
      </c>
      <c r="E54" s="13">
        <v>7</v>
      </c>
      <c r="F54" s="9">
        <v>84450</v>
      </c>
      <c r="G54" s="9">
        <v>44909</v>
      </c>
      <c r="H54" s="9">
        <v>39537</v>
      </c>
      <c r="I54" s="13">
        <v>4</v>
      </c>
      <c r="J54" s="9">
        <v>35760</v>
      </c>
      <c r="K54" s="9">
        <v>19135</v>
      </c>
      <c r="L54" s="9">
        <v>16622</v>
      </c>
      <c r="M54" s="13">
        <v>3</v>
      </c>
    </row>
    <row r="55" spans="1:13" ht="8.25" customHeight="1" x14ac:dyDescent="0.25">
      <c r="A55" s="4" t="s">
        <v>22</v>
      </c>
      <c r="B55" s="5">
        <v>452299</v>
      </c>
      <c r="C55" s="5">
        <v>229929</v>
      </c>
      <c r="D55" s="5">
        <v>222320</v>
      </c>
      <c r="E55" s="6">
        <v>50</v>
      </c>
      <c r="F55" s="5">
        <v>316745</v>
      </c>
      <c r="G55" s="5">
        <v>158673</v>
      </c>
      <c r="H55" s="5">
        <v>158049</v>
      </c>
      <c r="I55" s="6">
        <v>23</v>
      </c>
      <c r="J55" s="5">
        <v>135554</v>
      </c>
      <c r="K55" s="5">
        <v>71256</v>
      </c>
      <c r="L55" s="5">
        <v>64271</v>
      </c>
      <c r="M55" s="6">
        <v>27</v>
      </c>
    </row>
    <row r="56" spans="1:13" ht="8.25" customHeight="1" x14ac:dyDescent="0.25">
      <c r="A56" s="12">
        <v>40</v>
      </c>
      <c r="B56" s="9">
        <v>118443</v>
      </c>
      <c r="C56" s="9">
        <v>60061</v>
      </c>
      <c r="D56" s="9">
        <v>58362</v>
      </c>
      <c r="E56" s="13">
        <v>20</v>
      </c>
      <c r="F56" s="9">
        <v>84911</v>
      </c>
      <c r="G56" s="9">
        <v>42406</v>
      </c>
      <c r="H56" s="9">
        <v>42497</v>
      </c>
      <c r="I56" s="13">
        <v>8</v>
      </c>
      <c r="J56" s="9">
        <v>33532</v>
      </c>
      <c r="K56" s="9">
        <v>17655</v>
      </c>
      <c r="L56" s="9">
        <v>15865</v>
      </c>
      <c r="M56" s="13">
        <v>12</v>
      </c>
    </row>
    <row r="57" spans="1:13" ht="8.25" customHeight="1" x14ac:dyDescent="0.25">
      <c r="A57" s="12">
        <v>41</v>
      </c>
      <c r="B57" s="9">
        <v>96723</v>
      </c>
      <c r="C57" s="9">
        <v>50553</v>
      </c>
      <c r="D57" s="9">
        <v>46166</v>
      </c>
      <c r="E57" s="13">
        <v>4</v>
      </c>
      <c r="F57" s="9">
        <v>67183</v>
      </c>
      <c r="G57" s="9">
        <v>34546</v>
      </c>
      <c r="H57" s="9">
        <v>32635</v>
      </c>
      <c r="I57" s="13">
        <v>2</v>
      </c>
      <c r="J57" s="9">
        <v>29540</v>
      </c>
      <c r="K57" s="9">
        <v>16007</v>
      </c>
      <c r="L57" s="9">
        <v>13531</v>
      </c>
      <c r="M57" s="13">
        <v>2</v>
      </c>
    </row>
    <row r="58" spans="1:13" ht="8.25" customHeight="1" x14ac:dyDescent="0.25">
      <c r="A58" s="12">
        <v>42</v>
      </c>
      <c r="B58" s="9">
        <v>84177</v>
      </c>
      <c r="C58" s="9">
        <v>42795</v>
      </c>
      <c r="D58" s="9">
        <v>41366</v>
      </c>
      <c r="E58" s="13">
        <v>16</v>
      </c>
      <c r="F58" s="9">
        <v>58800</v>
      </c>
      <c r="G58" s="9">
        <v>29674</v>
      </c>
      <c r="H58" s="9">
        <v>29119</v>
      </c>
      <c r="I58" s="13">
        <v>7</v>
      </c>
      <c r="J58" s="9">
        <v>25377</v>
      </c>
      <c r="K58" s="9">
        <v>13121</v>
      </c>
      <c r="L58" s="9">
        <v>12247</v>
      </c>
      <c r="M58" s="13">
        <v>9</v>
      </c>
    </row>
    <row r="59" spans="1:13" ht="8.25" customHeight="1" x14ac:dyDescent="0.25">
      <c r="A59" s="12">
        <v>43</v>
      </c>
      <c r="B59" s="9">
        <v>81887</v>
      </c>
      <c r="C59" s="9">
        <v>40777</v>
      </c>
      <c r="D59" s="9">
        <v>41105</v>
      </c>
      <c r="E59" s="13">
        <v>5</v>
      </c>
      <c r="F59" s="9">
        <v>56591</v>
      </c>
      <c r="G59" s="9">
        <v>27661</v>
      </c>
      <c r="H59" s="9">
        <v>28928</v>
      </c>
      <c r="I59" s="13">
        <v>2</v>
      </c>
      <c r="J59" s="9">
        <v>25296</v>
      </c>
      <c r="K59" s="9">
        <v>13116</v>
      </c>
      <c r="L59" s="9">
        <v>12177</v>
      </c>
      <c r="M59" s="13">
        <v>3</v>
      </c>
    </row>
    <row r="60" spans="1:13" ht="8.25" customHeight="1" x14ac:dyDescent="0.25">
      <c r="A60" s="12">
        <v>44</v>
      </c>
      <c r="B60" s="9">
        <v>71069</v>
      </c>
      <c r="C60" s="9">
        <v>35743</v>
      </c>
      <c r="D60" s="9">
        <v>35321</v>
      </c>
      <c r="E60" s="13">
        <v>5</v>
      </c>
      <c r="F60" s="9">
        <v>49260</v>
      </c>
      <c r="G60" s="9">
        <v>24386</v>
      </c>
      <c r="H60" s="9">
        <v>24870</v>
      </c>
      <c r="I60" s="13">
        <v>4</v>
      </c>
      <c r="J60" s="9">
        <v>21809</v>
      </c>
      <c r="K60" s="9">
        <v>11357</v>
      </c>
      <c r="L60" s="9">
        <v>10451</v>
      </c>
      <c r="M60" s="13">
        <v>1</v>
      </c>
    </row>
    <row r="61" spans="1:13" ht="8.25" customHeight="1" x14ac:dyDescent="0.25">
      <c r="A61" s="4" t="s">
        <v>23</v>
      </c>
      <c r="B61" s="5">
        <v>366123</v>
      </c>
      <c r="C61" s="5">
        <v>189464</v>
      </c>
      <c r="D61" s="5">
        <v>176604</v>
      </c>
      <c r="E61" s="6">
        <v>55</v>
      </c>
      <c r="F61" s="5">
        <v>257420</v>
      </c>
      <c r="G61" s="5">
        <v>132532</v>
      </c>
      <c r="H61" s="5">
        <v>124856</v>
      </c>
      <c r="I61" s="6">
        <v>32</v>
      </c>
      <c r="J61" s="5">
        <v>108703</v>
      </c>
      <c r="K61" s="5">
        <v>56932</v>
      </c>
      <c r="L61" s="5">
        <v>51748</v>
      </c>
      <c r="M61" s="6">
        <v>23</v>
      </c>
    </row>
    <row r="62" spans="1:13" ht="8.25" customHeight="1" x14ac:dyDescent="0.25">
      <c r="A62" s="12">
        <v>45</v>
      </c>
      <c r="B62" s="9">
        <v>77031</v>
      </c>
      <c r="C62" s="9">
        <v>38937</v>
      </c>
      <c r="D62" s="9">
        <v>38072</v>
      </c>
      <c r="E62" s="13">
        <v>22</v>
      </c>
      <c r="F62" s="9">
        <v>54419</v>
      </c>
      <c r="G62" s="9">
        <v>27361</v>
      </c>
      <c r="H62" s="9">
        <v>27048</v>
      </c>
      <c r="I62" s="13">
        <v>10</v>
      </c>
      <c r="J62" s="9">
        <v>22612</v>
      </c>
      <c r="K62" s="9">
        <v>11576</v>
      </c>
      <c r="L62" s="9">
        <v>11024</v>
      </c>
      <c r="M62" s="13">
        <v>12</v>
      </c>
    </row>
    <row r="63" spans="1:13" ht="8.25" customHeight="1" x14ac:dyDescent="0.25">
      <c r="A63" s="12">
        <v>46</v>
      </c>
      <c r="B63" s="9">
        <v>65501</v>
      </c>
      <c r="C63" s="9">
        <v>34187</v>
      </c>
      <c r="D63" s="9">
        <v>31307</v>
      </c>
      <c r="E63" s="13">
        <v>7</v>
      </c>
      <c r="F63" s="9">
        <v>45718</v>
      </c>
      <c r="G63" s="9">
        <v>23766</v>
      </c>
      <c r="H63" s="9">
        <v>21946</v>
      </c>
      <c r="I63" s="13">
        <v>6</v>
      </c>
      <c r="J63" s="9">
        <v>19783</v>
      </c>
      <c r="K63" s="9">
        <v>10421</v>
      </c>
      <c r="L63" s="9">
        <v>9361</v>
      </c>
      <c r="M63" s="13">
        <v>1</v>
      </c>
    </row>
    <row r="64" spans="1:13" ht="8.25" customHeight="1" x14ac:dyDescent="0.25">
      <c r="A64" s="12">
        <v>47</v>
      </c>
      <c r="B64" s="9">
        <v>79441</v>
      </c>
      <c r="C64" s="9">
        <v>40617</v>
      </c>
      <c r="D64" s="9">
        <v>38813</v>
      </c>
      <c r="E64" s="13">
        <v>11</v>
      </c>
      <c r="F64" s="9">
        <v>57189</v>
      </c>
      <c r="G64" s="9">
        <v>29168</v>
      </c>
      <c r="H64" s="9">
        <v>28014</v>
      </c>
      <c r="I64" s="13">
        <v>7</v>
      </c>
      <c r="J64" s="9">
        <v>22252</v>
      </c>
      <c r="K64" s="9">
        <v>11449</v>
      </c>
      <c r="L64" s="9">
        <v>10799</v>
      </c>
      <c r="M64" s="13">
        <v>4</v>
      </c>
    </row>
    <row r="65" spans="1:13" ht="8.25" customHeight="1" x14ac:dyDescent="0.25">
      <c r="A65" s="12">
        <v>48</v>
      </c>
      <c r="B65" s="9">
        <v>70084</v>
      </c>
      <c r="C65" s="9">
        <v>36317</v>
      </c>
      <c r="D65" s="9">
        <v>33756</v>
      </c>
      <c r="E65" s="13">
        <v>11</v>
      </c>
      <c r="F65" s="9">
        <v>48403</v>
      </c>
      <c r="G65" s="9">
        <v>24786</v>
      </c>
      <c r="H65" s="9">
        <v>23612</v>
      </c>
      <c r="I65" s="13">
        <v>5</v>
      </c>
      <c r="J65" s="9">
        <v>21681</v>
      </c>
      <c r="K65" s="9">
        <v>11531</v>
      </c>
      <c r="L65" s="9">
        <v>10144</v>
      </c>
      <c r="M65" s="13">
        <v>6</v>
      </c>
    </row>
    <row r="66" spans="1:13" ht="8.25" customHeight="1" x14ac:dyDescent="0.25">
      <c r="A66" s="12">
        <v>49</v>
      </c>
      <c r="B66" s="9">
        <v>74066</v>
      </c>
      <c r="C66" s="9">
        <v>39406</v>
      </c>
      <c r="D66" s="9">
        <v>34656</v>
      </c>
      <c r="E66" s="13">
        <v>4</v>
      </c>
      <c r="F66" s="9">
        <v>51691</v>
      </c>
      <c r="G66" s="9">
        <v>27451</v>
      </c>
      <c r="H66" s="9">
        <v>24236</v>
      </c>
      <c r="I66" s="13">
        <v>4</v>
      </c>
      <c r="J66" s="9">
        <v>22375</v>
      </c>
      <c r="K66" s="9">
        <v>11955</v>
      </c>
      <c r="L66" s="9">
        <v>10420</v>
      </c>
      <c r="M66" s="10" t="s">
        <v>14</v>
      </c>
    </row>
    <row r="67" spans="1:13" ht="8.25" customHeight="1" x14ac:dyDescent="0.25">
      <c r="A67" s="4" t="s">
        <v>24</v>
      </c>
      <c r="B67" s="5">
        <v>299240</v>
      </c>
      <c r="C67" s="5">
        <v>161458</v>
      </c>
      <c r="D67" s="5">
        <v>137754</v>
      </c>
      <c r="E67" s="6">
        <v>28</v>
      </c>
      <c r="F67" s="5">
        <v>210011</v>
      </c>
      <c r="G67" s="5">
        <v>113018</v>
      </c>
      <c r="H67" s="5">
        <v>96977</v>
      </c>
      <c r="I67" s="6">
        <v>16</v>
      </c>
      <c r="J67" s="5">
        <v>89229</v>
      </c>
      <c r="K67" s="5">
        <v>48440</v>
      </c>
      <c r="L67" s="5">
        <v>40777</v>
      </c>
      <c r="M67" s="6">
        <v>12</v>
      </c>
    </row>
    <row r="68" spans="1:13" ht="8.25" customHeight="1" x14ac:dyDescent="0.25">
      <c r="A68" s="12">
        <v>50</v>
      </c>
      <c r="B68" s="9">
        <v>74230</v>
      </c>
      <c r="C68" s="9">
        <v>38247</v>
      </c>
      <c r="D68" s="9">
        <v>35967</v>
      </c>
      <c r="E68" s="13">
        <v>16</v>
      </c>
      <c r="F68" s="9">
        <v>53092</v>
      </c>
      <c r="G68" s="9">
        <v>27206</v>
      </c>
      <c r="H68" s="9">
        <v>25876</v>
      </c>
      <c r="I68" s="13">
        <v>10</v>
      </c>
      <c r="J68" s="9">
        <v>21138</v>
      </c>
      <c r="K68" s="9">
        <v>11041</v>
      </c>
      <c r="L68" s="9">
        <v>10091</v>
      </c>
      <c r="M68" s="13">
        <v>6</v>
      </c>
    </row>
    <row r="69" spans="1:13" ht="8.25" customHeight="1" x14ac:dyDescent="0.25">
      <c r="A69" s="12">
        <v>51</v>
      </c>
      <c r="B69" s="9">
        <v>64639</v>
      </c>
      <c r="C69" s="9">
        <v>35039</v>
      </c>
      <c r="D69" s="9">
        <v>29596</v>
      </c>
      <c r="E69" s="13">
        <v>4</v>
      </c>
      <c r="F69" s="9">
        <v>45019</v>
      </c>
      <c r="G69" s="9">
        <v>24307</v>
      </c>
      <c r="H69" s="9">
        <v>20710</v>
      </c>
      <c r="I69" s="13">
        <v>2</v>
      </c>
      <c r="J69" s="9">
        <v>19620</v>
      </c>
      <c r="K69" s="9">
        <v>10732</v>
      </c>
      <c r="L69" s="9">
        <v>8886</v>
      </c>
      <c r="M69" s="13">
        <v>2</v>
      </c>
    </row>
    <row r="70" spans="1:13" ht="8.25" customHeight="1" x14ac:dyDescent="0.25">
      <c r="A70" s="12">
        <v>52</v>
      </c>
      <c r="B70" s="9">
        <v>56235</v>
      </c>
      <c r="C70" s="9">
        <v>30777</v>
      </c>
      <c r="D70" s="9">
        <v>25455</v>
      </c>
      <c r="E70" s="13">
        <v>3</v>
      </c>
      <c r="F70" s="9">
        <v>39339</v>
      </c>
      <c r="G70" s="9">
        <v>21550</v>
      </c>
      <c r="H70" s="9">
        <v>17788</v>
      </c>
      <c r="I70" s="13">
        <v>1</v>
      </c>
      <c r="J70" s="9">
        <v>16896</v>
      </c>
      <c r="K70" s="9">
        <v>9227</v>
      </c>
      <c r="L70" s="9">
        <v>7667</v>
      </c>
      <c r="M70" s="13">
        <v>2</v>
      </c>
    </row>
    <row r="71" spans="1:13" ht="8.25" customHeight="1" x14ac:dyDescent="0.25">
      <c r="A71" s="12">
        <v>53</v>
      </c>
      <c r="B71" s="9">
        <v>54466</v>
      </c>
      <c r="C71" s="9">
        <v>29957</v>
      </c>
      <c r="D71" s="9">
        <v>24506</v>
      </c>
      <c r="E71" s="13">
        <v>3</v>
      </c>
      <c r="F71" s="9">
        <v>37996</v>
      </c>
      <c r="G71" s="9">
        <v>20887</v>
      </c>
      <c r="H71" s="9">
        <v>17107</v>
      </c>
      <c r="I71" s="13">
        <v>2</v>
      </c>
      <c r="J71" s="9">
        <v>16470</v>
      </c>
      <c r="K71" s="9">
        <v>9070</v>
      </c>
      <c r="L71" s="9">
        <v>7399</v>
      </c>
      <c r="M71" s="13">
        <v>1</v>
      </c>
    </row>
    <row r="72" spans="1:13" ht="8.25" customHeight="1" x14ac:dyDescent="0.25">
      <c r="A72" s="12">
        <v>54</v>
      </c>
      <c r="B72" s="9">
        <v>49670</v>
      </c>
      <c r="C72" s="9">
        <v>27438</v>
      </c>
      <c r="D72" s="9">
        <v>22230</v>
      </c>
      <c r="E72" s="13">
        <v>2</v>
      </c>
      <c r="F72" s="9">
        <v>34565</v>
      </c>
      <c r="G72" s="9">
        <v>19068</v>
      </c>
      <c r="H72" s="9">
        <v>15496</v>
      </c>
      <c r="I72" s="13">
        <v>1</v>
      </c>
      <c r="J72" s="9">
        <v>15105</v>
      </c>
      <c r="K72" s="9">
        <v>8370</v>
      </c>
      <c r="L72" s="9">
        <v>6734</v>
      </c>
      <c r="M72" s="13">
        <v>1</v>
      </c>
    </row>
    <row r="73" spans="1:13" ht="8.25" customHeight="1" x14ac:dyDescent="0.25">
      <c r="A73" s="4" t="s">
        <v>25</v>
      </c>
      <c r="B73" s="5">
        <v>214612</v>
      </c>
      <c r="C73" s="5">
        <v>114191</v>
      </c>
      <c r="D73" s="5">
        <v>100378</v>
      </c>
      <c r="E73" s="6">
        <v>43</v>
      </c>
      <c r="F73" s="5">
        <v>150248</v>
      </c>
      <c r="G73" s="5">
        <v>79628</v>
      </c>
      <c r="H73" s="5">
        <v>70598</v>
      </c>
      <c r="I73" s="6">
        <v>22</v>
      </c>
      <c r="J73" s="5">
        <v>64364</v>
      </c>
      <c r="K73" s="5">
        <v>34563</v>
      </c>
      <c r="L73" s="5">
        <v>29780</v>
      </c>
      <c r="M73" s="6">
        <v>21</v>
      </c>
    </row>
    <row r="74" spans="1:13" ht="8.25" customHeight="1" x14ac:dyDescent="0.25">
      <c r="A74" s="12">
        <v>55</v>
      </c>
      <c r="B74" s="9">
        <v>46730</v>
      </c>
      <c r="C74" s="9">
        <v>24622</v>
      </c>
      <c r="D74" s="9">
        <v>22095</v>
      </c>
      <c r="E74" s="13">
        <v>13</v>
      </c>
      <c r="F74" s="9">
        <v>32527</v>
      </c>
      <c r="G74" s="9">
        <v>16845</v>
      </c>
      <c r="H74" s="9">
        <v>15675</v>
      </c>
      <c r="I74" s="13">
        <v>7</v>
      </c>
      <c r="J74" s="9">
        <v>14203</v>
      </c>
      <c r="K74" s="9">
        <v>7777</v>
      </c>
      <c r="L74" s="9">
        <v>6420</v>
      </c>
      <c r="M74" s="13">
        <v>6</v>
      </c>
    </row>
    <row r="75" spans="1:13" ht="8.25" customHeight="1" x14ac:dyDescent="0.25">
      <c r="A75" s="12">
        <v>56</v>
      </c>
      <c r="B75" s="9">
        <v>40211</v>
      </c>
      <c r="C75" s="9">
        <v>22032</v>
      </c>
      <c r="D75" s="9">
        <v>18175</v>
      </c>
      <c r="E75" s="13">
        <v>4</v>
      </c>
      <c r="F75" s="9">
        <v>27893</v>
      </c>
      <c r="G75" s="9">
        <v>15269</v>
      </c>
      <c r="H75" s="9">
        <v>12622</v>
      </c>
      <c r="I75" s="13">
        <v>2</v>
      </c>
      <c r="J75" s="9">
        <v>12318</v>
      </c>
      <c r="K75" s="9">
        <v>6763</v>
      </c>
      <c r="L75" s="9">
        <v>5553</v>
      </c>
      <c r="M75" s="13">
        <v>2</v>
      </c>
    </row>
    <row r="76" spans="1:13" ht="8.25" customHeight="1" x14ac:dyDescent="0.25">
      <c r="A76" s="12">
        <v>57</v>
      </c>
      <c r="B76" s="9">
        <v>47614</v>
      </c>
      <c r="C76" s="9">
        <v>24851</v>
      </c>
      <c r="D76" s="9">
        <v>22750</v>
      </c>
      <c r="E76" s="13">
        <v>13</v>
      </c>
      <c r="F76" s="9">
        <v>34102</v>
      </c>
      <c r="G76" s="9">
        <v>17714</v>
      </c>
      <c r="H76" s="9">
        <v>16384</v>
      </c>
      <c r="I76" s="13">
        <v>4</v>
      </c>
      <c r="J76" s="9">
        <v>13512</v>
      </c>
      <c r="K76" s="9">
        <v>7137</v>
      </c>
      <c r="L76" s="9">
        <v>6366</v>
      </c>
      <c r="M76" s="13">
        <v>9</v>
      </c>
    </row>
    <row r="77" spans="1:13" ht="8.25" customHeight="1" x14ac:dyDescent="0.25">
      <c r="A77" s="12">
        <v>58</v>
      </c>
      <c r="B77" s="9">
        <v>38246</v>
      </c>
      <c r="C77" s="9">
        <v>20140</v>
      </c>
      <c r="D77" s="9">
        <v>18098</v>
      </c>
      <c r="E77" s="13">
        <v>8</v>
      </c>
      <c r="F77" s="9">
        <v>26273</v>
      </c>
      <c r="G77" s="9">
        <v>13772</v>
      </c>
      <c r="H77" s="9">
        <v>12495</v>
      </c>
      <c r="I77" s="13">
        <v>6</v>
      </c>
      <c r="J77" s="9">
        <v>11973</v>
      </c>
      <c r="K77" s="9">
        <v>6368</v>
      </c>
      <c r="L77" s="9">
        <v>5603</v>
      </c>
      <c r="M77" s="13">
        <v>2</v>
      </c>
    </row>
    <row r="78" spans="1:13" ht="8.25" customHeight="1" x14ac:dyDescent="0.25">
      <c r="A78" s="12">
        <v>59</v>
      </c>
      <c r="B78" s="9">
        <v>41811</v>
      </c>
      <c r="C78" s="9">
        <v>22546</v>
      </c>
      <c r="D78" s="9">
        <v>19260</v>
      </c>
      <c r="E78" s="13">
        <v>5</v>
      </c>
      <c r="F78" s="9">
        <v>29453</v>
      </c>
      <c r="G78" s="9">
        <v>16028</v>
      </c>
      <c r="H78" s="9">
        <v>13422</v>
      </c>
      <c r="I78" s="13">
        <v>3</v>
      </c>
      <c r="J78" s="9">
        <v>12358</v>
      </c>
      <c r="K78" s="9">
        <v>6518</v>
      </c>
      <c r="L78" s="9">
        <v>5838</v>
      </c>
      <c r="M78" s="13">
        <v>2</v>
      </c>
    </row>
    <row r="79" spans="1:13" ht="8.25" customHeight="1" x14ac:dyDescent="0.25">
      <c r="A79" s="4" t="s">
        <v>26</v>
      </c>
      <c r="B79" s="5">
        <v>185537</v>
      </c>
      <c r="C79" s="5">
        <v>97129</v>
      </c>
      <c r="D79" s="5">
        <v>88373</v>
      </c>
      <c r="E79" s="6">
        <v>35</v>
      </c>
      <c r="F79" s="5">
        <v>131854</v>
      </c>
      <c r="G79" s="5">
        <v>68942</v>
      </c>
      <c r="H79" s="5">
        <v>62892</v>
      </c>
      <c r="I79" s="6">
        <v>20</v>
      </c>
      <c r="J79" s="5">
        <v>53683</v>
      </c>
      <c r="K79" s="5">
        <v>28187</v>
      </c>
      <c r="L79" s="5">
        <v>25481</v>
      </c>
      <c r="M79" s="6">
        <v>15</v>
      </c>
    </row>
    <row r="80" spans="1:13" ht="8.25" customHeight="1" x14ac:dyDescent="0.25">
      <c r="A80" s="12">
        <v>60</v>
      </c>
      <c r="B80" s="9">
        <v>42975</v>
      </c>
      <c r="C80" s="9">
        <v>22563</v>
      </c>
      <c r="D80" s="9">
        <v>20397</v>
      </c>
      <c r="E80" s="13">
        <v>15</v>
      </c>
      <c r="F80" s="9">
        <v>31087</v>
      </c>
      <c r="G80" s="9">
        <v>16301</v>
      </c>
      <c r="H80" s="9">
        <v>14776</v>
      </c>
      <c r="I80" s="13">
        <v>10</v>
      </c>
      <c r="J80" s="9">
        <v>11888</v>
      </c>
      <c r="K80" s="9">
        <v>6262</v>
      </c>
      <c r="L80" s="9">
        <v>5621</v>
      </c>
      <c r="M80" s="13">
        <v>5</v>
      </c>
    </row>
    <row r="81" spans="1:13" ht="8.25" customHeight="1" x14ac:dyDescent="0.25">
      <c r="A81" s="12">
        <v>61</v>
      </c>
      <c r="B81" s="9">
        <v>38612</v>
      </c>
      <c r="C81" s="9">
        <v>20029</v>
      </c>
      <c r="D81" s="9">
        <v>18577</v>
      </c>
      <c r="E81" s="13">
        <v>6</v>
      </c>
      <c r="F81" s="9">
        <v>27003</v>
      </c>
      <c r="G81" s="9">
        <v>13962</v>
      </c>
      <c r="H81" s="9">
        <v>13039</v>
      </c>
      <c r="I81" s="13">
        <v>2</v>
      </c>
      <c r="J81" s="9">
        <v>11609</v>
      </c>
      <c r="K81" s="9">
        <v>6067</v>
      </c>
      <c r="L81" s="9">
        <v>5538</v>
      </c>
      <c r="M81" s="13">
        <v>4</v>
      </c>
    </row>
    <row r="82" spans="1:13" ht="8.25" customHeight="1" x14ac:dyDescent="0.25">
      <c r="A82" s="12">
        <v>62</v>
      </c>
      <c r="B82" s="9">
        <v>34681</v>
      </c>
      <c r="C82" s="9">
        <v>17269</v>
      </c>
      <c r="D82" s="9">
        <v>17409</v>
      </c>
      <c r="E82" s="13">
        <v>3</v>
      </c>
      <c r="F82" s="9">
        <v>24349</v>
      </c>
      <c r="G82" s="9">
        <v>12058</v>
      </c>
      <c r="H82" s="9">
        <v>12290</v>
      </c>
      <c r="I82" s="13">
        <v>1</v>
      </c>
      <c r="J82" s="9">
        <v>10332</v>
      </c>
      <c r="K82" s="9">
        <v>5211</v>
      </c>
      <c r="L82" s="9">
        <v>5119</v>
      </c>
      <c r="M82" s="13">
        <v>2</v>
      </c>
    </row>
    <row r="83" spans="1:13" ht="8.25" customHeight="1" x14ac:dyDescent="0.25">
      <c r="A83" s="12">
        <v>63</v>
      </c>
      <c r="B83" s="9">
        <v>35051</v>
      </c>
      <c r="C83" s="9">
        <v>18614</v>
      </c>
      <c r="D83" s="9">
        <v>16430</v>
      </c>
      <c r="E83" s="13">
        <v>7</v>
      </c>
      <c r="F83" s="9">
        <v>24613</v>
      </c>
      <c r="G83" s="9">
        <v>13066</v>
      </c>
      <c r="H83" s="9">
        <v>11543</v>
      </c>
      <c r="I83" s="13">
        <v>4</v>
      </c>
      <c r="J83" s="9">
        <v>10438</v>
      </c>
      <c r="K83" s="9">
        <v>5548</v>
      </c>
      <c r="L83" s="9">
        <v>4887</v>
      </c>
      <c r="M83" s="13">
        <v>3</v>
      </c>
    </row>
    <row r="84" spans="1:13" ht="8.25" customHeight="1" x14ac:dyDescent="0.25">
      <c r="A84" s="12">
        <v>64</v>
      </c>
      <c r="B84" s="9">
        <v>34218</v>
      </c>
      <c r="C84" s="9">
        <v>18654</v>
      </c>
      <c r="D84" s="9">
        <v>15560</v>
      </c>
      <c r="E84" s="13">
        <v>4</v>
      </c>
      <c r="F84" s="9">
        <v>24802</v>
      </c>
      <c r="G84" s="9">
        <v>13555</v>
      </c>
      <c r="H84" s="9">
        <v>11244</v>
      </c>
      <c r="I84" s="13">
        <v>3</v>
      </c>
      <c r="J84" s="9">
        <v>9416</v>
      </c>
      <c r="K84" s="9">
        <v>5099</v>
      </c>
      <c r="L84" s="9">
        <v>4316</v>
      </c>
      <c r="M84" s="13">
        <v>1</v>
      </c>
    </row>
    <row r="85" spans="1:13" ht="8.25" customHeight="1" x14ac:dyDescent="0.25">
      <c r="A85" s="4" t="s">
        <v>27</v>
      </c>
      <c r="B85" s="5">
        <v>129903</v>
      </c>
      <c r="C85" s="5">
        <v>69627</v>
      </c>
      <c r="D85" s="5">
        <v>60255</v>
      </c>
      <c r="E85" s="6">
        <v>21</v>
      </c>
      <c r="F85" s="5">
        <v>93800</v>
      </c>
      <c r="G85" s="5">
        <v>50319</v>
      </c>
      <c r="H85" s="5">
        <v>43467</v>
      </c>
      <c r="I85" s="6">
        <v>14</v>
      </c>
      <c r="J85" s="5">
        <v>36103</v>
      </c>
      <c r="K85" s="5">
        <v>19308</v>
      </c>
      <c r="L85" s="5">
        <v>16788</v>
      </c>
      <c r="M85" s="6">
        <v>7</v>
      </c>
    </row>
    <row r="86" spans="1:13" ht="8.25" customHeight="1" x14ac:dyDescent="0.25">
      <c r="A86" s="12">
        <v>65</v>
      </c>
      <c r="B86" s="9">
        <v>27919</v>
      </c>
      <c r="C86" s="9">
        <v>14929</v>
      </c>
      <c r="D86" s="9">
        <v>12980</v>
      </c>
      <c r="E86" s="13">
        <v>10</v>
      </c>
      <c r="F86" s="9">
        <v>19955</v>
      </c>
      <c r="G86" s="9">
        <v>10616</v>
      </c>
      <c r="H86" s="9">
        <v>9332</v>
      </c>
      <c r="I86" s="13">
        <v>7</v>
      </c>
      <c r="J86" s="9">
        <v>7964</v>
      </c>
      <c r="K86" s="9">
        <v>4313</v>
      </c>
      <c r="L86" s="9">
        <v>3648</v>
      </c>
      <c r="M86" s="13">
        <v>3</v>
      </c>
    </row>
    <row r="87" spans="1:13" ht="8.25" customHeight="1" x14ac:dyDescent="0.25">
      <c r="A87" s="12">
        <v>66</v>
      </c>
      <c r="B87" s="9">
        <v>25831</v>
      </c>
      <c r="C87" s="9">
        <v>13986</v>
      </c>
      <c r="D87" s="9">
        <v>11844</v>
      </c>
      <c r="E87" s="13">
        <v>1</v>
      </c>
      <c r="F87" s="9">
        <v>18533</v>
      </c>
      <c r="G87" s="9">
        <v>9966</v>
      </c>
      <c r="H87" s="9">
        <v>8567</v>
      </c>
      <c r="I87" s="10" t="s">
        <v>14</v>
      </c>
      <c r="J87" s="9">
        <v>7298</v>
      </c>
      <c r="K87" s="9">
        <v>4020</v>
      </c>
      <c r="L87" s="9">
        <v>3277</v>
      </c>
      <c r="M87" s="13">
        <v>1</v>
      </c>
    </row>
    <row r="88" spans="1:13" ht="8.25" customHeight="1" x14ac:dyDescent="0.25">
      <c r="A88" s="12">
        <v>67</v>
      </c>
      <c r="B88" s="9">
        <v>27863</v>
      </c>
      <c r="C88" s="9">
        <v>14358</v>
      </c>
      <c r="D88" s="9">
        <v>13497</v>
      </c>
      <c r="E88" s="13">
        <v>8</v>
      </c>
      <c r="F88" s="9">
        <v>20508</v>
      </c>
      <c r="G88" s="9">
        <v>10497</v>
      </c>
      <c r="H88" s="9">
        <v>10005</v>
      </c>
      <c r="I88" s="13">
        <v>6</v>
      </c>
      <c r="J88" s="9">
        <v>7355</v>
      </c>
      <c r="K88" s="9">
        <v>3861</v>
      </c>
      <c r="L88" s="9">
        <v>3492</v>
      </c>
      <c r="M88" s="13">
        <v>2</v>
      </c>
    </row>
    <row r="89" spans="1:13" ht="8.25" customHeight="1" x14ac:dyDescent="0.25">
      <c r="A89" s="12">
        <v>68</v>
      </c>
      <c r="B89" s="9">
        <v>23235</v>
      </c>
      <c r="C89" s="9">
        <v>12514</v>
      </c>
      <c r="D89" s="9">
        <v>10719</v>
      </c>
      <c r="E89" s="13">
        <v>2</v>
      </c>
      <c r="F89" s="9">
        <v>16341</v>
      </c>
      <c r="G89" s="9">
        <v>8863</v>
      </c>
      <c r="H89" s="9">
        <v>7477</v>
      </c>
      <c r="I89" s="13">
        <v>1</v>
      </c>
      <c r="J89" s="9">
        <v>6894</v>
      </c>
      <c r="K89" s="9">
        <v>3651</v>
      </c>
      <c r="L89" s="9">
        <v>3242</v>
      </c>
      <c r="M89" s="13">
        <v>1</v>
      </c>
    </row>
    <row r="90" spans="1:13" ht="8.25" customHeight="1" x14ac:dyDescent="0.25">
      <c r="A90" s="12">
        <v>69</v>
      </c>
      <c r="B90" s="9">
        <v>25055</v>
      </c>
      <c r="C90" s="9">
        <v>13840</v>
      </c>
      <c r="D90" s="9">
        <v>11215</v>
      </c>
      <c r="E90" s="10" t="s">
        <v>14</v>
      </c>
      <c r="F90" s="9">
        <v>18463</v>
      </c>
      <c r="G90" s="9">
        <v>10377</v>
      </c>
      <c r="H90" s="9">
        <v>8086</v>
      </c>
      <c r="I90" s="10" t="s">
        <v>14</v>
      </c>
      <c r="J90" s="9">
        <v>6592</v>
      </c>
      <c r="K90" s="9">
        <v>3463</v>
      </c>
      <c r="L90" s="9">
        <v>3129</v>
      </c>
      <c r="M90" s="10" t="s">
        <v>14</v>
      </c>
    </row>
    <row r="91" spans="1:13" ht="8.25" customHeight="1" x14ac:dyDescent="0.25">
      <c r="A91" s="4" t="s">
        <v>28</v>
      </c>
      <c r="B91" s="5">
        <v>86018</v>
      </c>
      <c r="C91" s="5">
        <v>47004</v>
      </c>
      <c r="D91" s="5">
        <v>38993</v>
      </c>
      <c r="E91" s="6">
        <v>21</v>
      </c>
      <c r="F91" s="5">
        <v>63344</v>
      </c>
      <c r="G91" s="5">
        <v>34952</v>
      </c>
      <c r="H91" s="5">
        <v>28376</v>
      </c>
      <c r="I91" s="6">
        <v>16</v>
      </c>
      <c r="J91" s="5">
        <v>22674</v>
      </c>
      <c r="K91" s="5">
        <v>12052</v>
      </c>
      <c r="L91" s="5">
        <v>10617</v>
      </c>
      <c r="M91" s="6">
        <v>5</v>
      </c>
    </row>
    <row r="92" spans="1:13" ht="8.25" customHeight="1" x14ac:dyDescent="0.25">
      <c r="A92" s="12">
        <v>70</v>
      </c>
      <c r="B92" s="9">
        <v>20520</v>
      </c>
      <c r="C92" s="9">
        <v>11204</v>
      </c>
      <c r="D92" s="9">
        <v>9305</v>
      </c>
      <c r="E92" s="13">
        <v>11</v>
      </c>
      <c r="F92" s="9">
        <v>15346</v>
      </c>
      <c r="G92" s="9">
        <v>8427</v>
      </c>
      <c r="H92" s="9">
        <v>6912</v>
      </c>
      <c r="I92" s="13">
        <v>7</v>
      </c>
      <c r="J92" s="9">
        <v>5174</v>
      </c>
      <c r="K92" s="9">
        <v>2777</v>
      </c>
      <c r="L92" s="9">
        <v>2393</v>
      </c>
      <c r="M92" s="13">
        <v>4</v>
      </c>
    </row>
    <row r="93" spans="1:13" ht="8.25" customHeight="1" x14ac:dyDescent="0.25">
      <c r="A93" s="12">
        <v>71</v>
      </c>
      <c r="B93" s="9">
        <v>19319</v>
      </c>
      <c r="C93" s="9">
        <v>10587</v>
      </c>
      <c r="D93" s="9">
        <v>8727</v>
      </c>
      <c r="E93" s="13">
        <v>5</v>
      </c>
      <c r="F93" s="9">
        <v>14149</v>
      </c>
      <c r="G93" s="9">
        <v>7801</v>
      </c>
      <c r="H93" s="9">
        <v>6343</v>
      </c>
      <c r="I93" s="13">
        <v>5</v>
      </c>
      <c r="J93" s="9">
        <v>5170</v>
      </c>
      <c r="K93" s="9">
        <v>2786</v>
      </c>
      <c r="L93" s="9">
        <v>2384</v>
      </c>
      <c r="M93" s="10" t="s">
        <v>14</v>
      </c>
    </row>
    <row r="94" spans="1:13" ht="8.25" customHeight="1" x14ac:dyDescent="0.25">
      <c r="A94" s="12">
        <v>72</v>
      </c>
      <c r="B94" s="9">
        <v>16042</v>
      </c>
      <c r="C94" s="9">
        <v>8272</v>
      </c>
      <c r="D94" s="9">
        <v>7769</v>
      </c>
      <c r="E94" s="13">
        <v>1</v>
      </c>
      <c r="F94" s="9">
        <v>11674</v>
      </c>
      <c r="G94" s="9">
        <v>6040</v>
      </c>
      <c r="H94" s="9">
        <v>5633</v>
      </c>
      <c r="I94" s="13">
        <v>1</v>
      </c>
      <c r="J94" s="9">
        <v>4368</v>
      </c>
      <c r="K94" s="9">
        <v>2232</v>
      </c>
      <c r="L94" s="9">
        <v>2136</v>
      </c>
      <c r="M94" s="10" t="s">
        <v>14</v>
      </c>
    </row>
    <row r="95" spans="1:13" ht="8.25" customHeight="1" x14ac:dyDescent="0.25">
      <c r="A95" s="12">
        <v>73</v>
      </c>
      <c r="B95" s="9">
        <v>15445</v>
      </c>
      <c r="C95" s="9">
        <v>8577</v>
      </c>
      <c r="D95" s="9">
        <v>6867</v>
      </c>
      <c r="E95" s="13">
        <v>1</v>
      </c>
      <c r="F95" s="9">
        <v>11154</v>
      </c>
      <c r="G95" s="9">
        <v>6255</v>
      </c>
      <c r="H95" s="9">
        <v>4898</v>
      </c>
      <c r="I95" s="13">
        <v>1</v>
      </c>
      <c r="J95" s="9">
        <v>4291</v>
      </c>
      <c r="K95" s="9">
        <v>2322</v>
      </c>
      <c r="L95" s="9">
        <v>1969</v>
      </c>
      <c r="M95" s="10" t="s">
        <v>14</v>
      </c>
    </row>
    <row r="96" spans="1:13" x14ac:dyDescent="0.25">
      <c r="A96" s="12">
        <v>74</v>
      </c>
      <c r="B96" s="9">
        <v>14692</v>
      </c>
      <c r="C96" s="9">
        <v>8364</v>
      </c>
      <c r="D96" s="9">
        <v>6325</v>
      </c>
      <c r="E96" s="13">
        <v>3</v>
      </c>
      <c r="F96" s="9">
        <v>11021</v>
      </c>
      <c r="G96" s="9">
        <v>6429</v>
      </c>
      <c r="H96" s="9">
        <v>4590</v>
      </c>
      <c r="I96" s="13">
        <v>2</v>
      </c>
      <c r="J96" s="9">
        <v>3671</v>
      </c>
      <c r="K96" s="9">
        <v>1935</v>
      </c>
      <c r="L96" s="9">
        <v>1735</v>
      </c>
      <c r="M96" s="13">
        <v>1</v>
      </c>
    </row>
    <row r="97" spans="1:13" x14ac:dyDescent="0.25">
      <c r="A97" s="14" t="s">
        <v>29</v>
      </c>
      <c r="B97" s="15">
        <v>107699</v>
      </c>
      <c r="C97" s="15">
        <v>57047</v>
      </c>
      <c r="D97" s="15">
        <v>50623</v>
      </c>
      <c r="E97" s="16">
        <v>29</v>
      </c>
      <c r="F97" s="15">
        <v>79262</v>
      </c>
      <c r="G97" s="15">
        <v>42857</v>
      </c>
      <c r="H97" s="15">
        <v>36383</v>
      </c>
      <c r="I97" s="16">
        <v>22</v>
      </c>
      <c r="J97" s="15">
        <v>28437</v>
      </c>
      <c r="K97" s="15">
        <v>14190</v>
      </c>
      <c r="L97" s="15">
        <v>14240</v>
      </c>
      <c r="M97" s="16">
        <v>7</v>
      </c>
    </row>
  </sheetData>
  <mergeCells count="7">
    <mergeCell ref="A5:M5"/>
    <mergeCell ref="O2:O3"/>
    <mergeCell ref="A1:M1"/>
    <mergeCell ref="A2:A3"/>
    <mergeCell ref="B2:E2"/>
    <mergeCell ref="F2:I2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cp:lastModifiedBy>Z Book</cp:lastModifiedBy>
  <dcterms:created xsi:type="dcterms:W3CDTF">2021-07-28T10:39:01Z</dcterms:created>
  <dcterms:modified xsi:type="dcterms:W3CDTF">2021-07-29T07:00:14Z</dcterms:modified>
</cp:coreProperties>
</file>