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HI-2\Project\IHI-2\tables\Census\demographic\Excel\"/>
    </mc:Choice>
  </mc:AlternateContent>
  <xr:revisionPtr revIDLastSave="0" documentId="13_ncr:1_{A39496BA-0645-498A-A267-04369F4F43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Q36" i="1" l="1"/>
  <c r="P36" i="1"/>
  <c r="P34" i="1"/>
  <c r="Q33" i="1"/>
  <c r="Q35" i="1" s="1"/>
  <c r="P33" i="1"/>
  <c r="P35" i="1" s="1"/>
  <c r="P37" i="1" s="1"/>
  <c r="Q30" i="1"/>
  <c r="P30" i="1"/>
  <c r="Q29" i="1"/>
  <c r="P29" i="1"/>
  <c r="Q27" i="1"/>
  <c r="Q28" i="1" s="1"/>
  <c r="Q31" i="1" s="1"/>
  <c r="P27" i="1"/>
  <c r="P28" i="1" s="1"/>
  <c r="P31" i="1" s="1"/>
  <c r="Q24" i="1"/>
  <c r="P24" i="1"/>
  <c r="Q23" i="1"/>
  <c r="P23" i="1"/>
  <c r="Q22" i="1"/>
  <c r="Q25" i="1" s="1"/>
  <c r="P22" i="1"/>
  <c r="P25" i="1" s="1"/>
  <c r="Q21" i="1"/>
  <c r="P21" i="1"/>
  <c r="Q16" i="1"/>
  <c r="Q18" i="1" s="1"/>
  <c r="P16" i="1"/>
  <c r="P18" i="1" s="1"/>
  <c r="P12" i="1"/>
  <c r="Q11" i="1"/>
  <c r="Q13" i="1" s="1"/>
  <c r="P11" i="1"/>
  <c r="P13" i="1" s="1"/>
  <c r="P14" i="1" s="1"/>
  <c r="Q8" i="1"/>
  <c r="P8" i="1"/>
  <c r="Q7" i="1"/>
  <c r="Q9" i="1" s="1"/>
  <c r="P7" i="1"/>
  <c r="P9" i="1" s="1"/>
  <c r="Q6" i="1"/>
  <c r="P6" i="1"/>
  <c r="P17" i="1" l="1"/>
  <c r="P19" i="1" s="1"/>
  <c r="P40" i="1"/>
  <c r="Q17" i="1"/>
  <c r="Q19" i="1" s="1"/>
  <c r="Q40" i="1"/>
  <c r="Q34" i="1"/>
  <c r="Q37" i="1" s="1"/>
  <c r="Q12" i="1"/>
  <c r="Q14" i="1" s="1"/>
</calcChain>
</file>

<file path=xl/sharedStrings.xml><?xml version="1.0" encoding="utf-8"?>
<sst xmlns="http://schemas.openxmlformats.org/spreadsheetml/2006/main" count="126" uniqueCount="45">
  <si>
    <r>
      <rPr>
        <b/>
        <sz val="3.5"/>
        <rFont val="Arial"/>
        <family val="2"/>
      </rPr>
      <t>TABLE 4 -  POPULATION BY SINGLE YEAR AGE, SEX AND RURAL/URBAN</t>
    </r>
  </si>
  <si>
    <r>
      <rPr>
        <b/>
        <sz val="3.5"/>
        <rFont val="Arial"/>
        <family val="2"/>
      </rPr>
      <t xml:space="preserve">AGE GROUP
</t>
    </r>
    <r>
      <rPr>
        <b/>
        <sz val="3.5"/>
        <rFont val="Arial"/>
        <family val="2"/>
      </rPr>
      <t>(IN YEARS)</t>
    </r>
  </si>
  <si>
    <r>
      <rPr>
        <b/>
        <sz val="3.5"/>
        <rFont val="Arial"/>
        <family val="2"/>
      </rPr>
      <t>TOTAL</t>
    </r>
  </si>
  <si>
    <r>
      <rPr>
        <b/>
        <sz val="3.5"/>
        <rFont val="Arial"/>
        <family val="2"/>
      </rPr>
      <t>RURAL</t>
    </r>
  </si>
  <si>
    <r>
      <rPr>
        <b/>
        <sz val="3.5"/>
        <rFont val="Arial"/>
        <family val="2"/>
      </rPr>
      <t>URBAN</t>
    </r>
  </si>
  <si>
    <r>
      <rPr>
        <b/>
        <sz val="3.5"/>
        <rFont val="Arial"/>
        <family val="2"/>
      </rPr>
      <t>ALL SEXES</t>
    </r>
  </si>
  <si>
    <r>
      <rPr>
        <b/>
        <sz val="3.5"/>
        <rFont val="Arial"/>
        <family val="2"/>
      </rPr>
      <t>MALE</t>
    </r>
  </si>
  <si>
    <r>
      <rPr>
        <b/>
        <sz val="3.5"/>
        <rFont val="Arial"/>
        <family val="2"/>
      </rPr>
      <t>FEMALE</t>
    </r>
  </si>
  <si>
    <r>
      <rPr>
        <b/>
        <sz val="3.5"/>
        <rFont val="Arial"/>
        <family val="2"/>
      </rPr>
      <t>TRANSGENDER</t>
    </r>
  </si>
  <si>
    <r>
      <rPr>
        <b/>
        <u/>
        <sz val="3.5"/>
        <rFont val="Arial"/>
        <family val="2"/>
      </rPr>
      <t>KHYBER PAKHTUNKHWA</t>
    </r>
  </si>
  <si>
    <r>
      <rPr>
        <b/>
        <sz val="3.5"/>
        <rFont val="Arial"/>
        <family val="2"/>
      </rPr>
      <t>All Ages</t>
    </r>
  </si>
  <si>
    <r>
      <rPr>
        <b/>
        <sz val="3.5"/>
        <rFont val="Arial"/>
        <family val="2"/>
      </rPr>
      <t>00 - 04</t>
    </r>
  </si>
  <si>
    <r>
      <rPr>
        <sz val="3.5"/>
        <rFont val="Arial"/>
        <family val="2"/>
      </rPr>
      <t>-</t>
    </r>
  </si>
  <si>
    <r>
      <rPr>
        <sz val="3.5"/>
        <rFont val="Arial"/>
        <family val="2"/>
      </rPr>
      <t>Below 1</t>
    </r>
  </si>
  <si>
    <r>
      <rPr>
        <b/>
        <sz val="3.5"/>
        <rFont val="Arial"/>
        <family val="2"/>
      </rPr>
      <t>05 - 09</t>
    </r>
  </si>
  <si>
    <r>
      <rPr>
        <b/>
        <sz val="3.5"/>
        <rFont val="Arial"/>
        <family val="2"/>
      </rPr>
      <t>10 - 14</t>
    </r>
  </si>
  <si>
    <r>
      <rPr>
        <b/>
        <sz val="3.5"/>
        <rFont val="Arial"/>
        <family val="2"/>
      </rPr>
      <t>15 - 19</t>
    </r>
  </si>
  <si>
    <r>
      <rPr>
        <b/>
        <sz val="3.5"/>
        <rFont val="Arial"/>
        <family val="2"/>
      </rPr>
      <t>20 - 24</t>
    </r>
  </si>
  <si>
    <r>
      <rPr>
        <b/>
        <sz val="3.5"/>
        <rFont val="Arial"/>
        <family val="2"/>
      </rPr>
      <t>25 - 29</t>
    </r>
  </si>
  <si>
    <r>
      <rPr>
        <b/>
        <sz val="3.5"/>
        <rFont val="Arial"/>
        <family val="2"/>
      </rPr>
      <t>30 - 34</t>
    </r>
  </si>
  <si>
    <r>
      <rPr>
        <b/>
        <sz val="3.5"/>
        <rFont val="Arial"/>
        <family val="2"/>
      </rPr>
      <t>35 - 39</t>
    </r>
  </si>
  <si>
    <r>
      <rPr>
        <b/>
        <sz val="3.5"/>
        <rFont val="Arial"/>
        <family val="2"/>
      </rPr>
      <t>40 - 44</t>
    </r>
  </si>
  <si>
    <r>
      <rPr>
        <b/>
        <sz val="3.5"/>
        <rFont val="Arial"/>
        <family val="2"/>
      </rPr>
      <t>45 - 49</t>
    </r>
  </si>
  <si>
    <r>
      <rPr>
        <b/>
        <sz val="3.5"/>
        <rFont val="Arial"/>
        <family val="2"/>
      </rPr>
      <t>50 - 54</t>
    </r>
  </si>
  <si>
    <r>
      <rPr>
        <b/>
        <sz val="3.5"/>
        <rFont val="Arial"/>
        <family val="2"/>
      </rPr>
      <t>55 - 59</t>
    </r>
  </si>
  <si>
    <r>
      <rPr>
        <b/>
        <sz val="3.5"/>
        <rFont val="Arial"/>
        <family val="2"/>
      </rPr>
      <t>60 - 64</t>
    </r>
  </si>
  <si>
    <r>
      <rPr>
        <b/>
        <sz val="3.5"/>
        <rFont val="Arial"/>
        <family val="2"/>
      </rPr>
      <t>65 - 69</t>
    </r>
  </si>
  <si>
    <r>
      <rPr>
        <b/>
        <sz val="3.5"/>
        <rFont val="Arial"/>
        <family val="2"/>
      </rPr>
      <t>70 - 74</t>
    </r>
  </si>
  <si>
    <r>
      <rPr>
        <b/>
        <sz val="3.5"/>
        <rFont val="Arial"/>
        <family val="2"/>
      </rPr>
      <t>75 &amp; ABOVE</t>
    </r>
  </si>
  <si>
    <r>
      <rPr>
        <b/>
        <sz val="6"/>
        <rFont val="Arial"/>
        <family val="2"/>
      </rPr>
      <t>AGE GROUP (IN YEARS)</t>
    </r>
  </si>
  <si>
    <t>TOTAL</t>
  </si>
  <si>
    <t xml:space="preserve">RURAL </t>
  </si>
  <si>
    <t>&lt; 1 Year</t>
  </si>
  <si>
    <t>Male</t>
  </si>
  <si>
    <t>Female</t>
  </si>
  <si>
    <t>All Sexes</t>
  </si>
  <si>
    <t>1.1 to 4.99 years</t>
  </si>
  <si>
    <t xml:space="preserve">Male </t>
  </si>
  <si>
    <t>Total</t>
  </si>
  <si>
    <t>5.1 to 14.99 years</t>
  </si>
  <si>
    <t>15.1 to 34.99 years</t>
  </si>
  <si>
    <t>Transgender</t>
  </si>
  <si>
    <t>35.1 to 49.99 years</t>
  </si>
  <si>
    <t>50 +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</si>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</sst>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.00000"/>
  </numFmts>
  <fonts count="12" x14ac:knownFonts="1">
    <font>
      <sz val="10"/>
      <color rgb="FF000000"/>
      <name val="Times New Roman"/>
      <charset val="204"/>
    </font>
    <font>
      <b/>
      <sz val="3.5"/>
      <name val="Arial"/>
    </font>
    <font>
      <b/>
      <sz val="3.5"/>
      <color rgb="FF000000"/>
      <name val="Arial"/>
      <family val="2"/>
    </font>
    <font>
      <sz val="3.5"/>
      <color rgb="FF000000"/>
      <name val="Arial"/>
      <family val="2"/>
    </font>
    <font>
      <sz val="3.5"/>
      <name val="Arial"/>
    </font>
    <font>
      <b/>
      <sz val="3.5"/>
      <name val="Arial"/>
      <family val="2"/>
    </font>
    <font>
      <b/>
      <u/>
      <sz val="3.5"/>
      <name val="Arial"/>
      <family val="2"/>
    </font>
    <font>
      <sz val="3.5"/>
      <name val="Arial"/>
      <family val="2"/>
    </font>
    <font>
      <b/>
      <sz val="11"/>
      <color theme="1"/>
      <name val="Calibri"/>
      <family val="2"/>
      <scheme val="minor"/>
    </font>
    <font>
      <b/>
      <sz val="6"/>
      <name val="Arial"/>
      <family val="2"/>
    </font>
    <font>
      <b/>
      <sz val="6"/>
      <color rgb="FF000000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left" vertical="top" wrapText="1" indent="2"/>
    </xf>
    <xf numFmtId="1" fontId="2" fillId="0" borderId="2" xfId="0" applyNumberFormat="1" applyFont="1" applyFill="1" applyBorder="1" applyAlignment="1">
      <alignment horizontal="center" vertical="top" shrinkToFit="1"/>
    </xf>
    <xf numFmtId="1" fontId="2" fillId="0" borderId="2" xfId="0" applyNumberFormat="1" applyFont="1" applyFill="1" applyBorder="1" applyAlignment="1">
      <alignment horizontal="left" vertical="top" indent="2" shrinkToFit="1"/>
    </xf>
    <xf numFmtId="0" fontId="1" fillId="0" borderId="0" xfId="0" applyFont="1" applyFill="1" applyBorder="1" applyAlignment="1">
      <alignment horizontal="left" vertical="top" wrapText="1"/>
    </xf>
    <xf numFmtId="3" fontId="3" fillId="0" borderId="0" xfId="0" applyNumberFormat="1" applyFont="1" applyFill="1" applyBorder="1" applyAlignment="1">
      <alignment horizontal="right" vertical="top" shrinkToFit="1"/>
    </xf>
    <xf numFmtId="1" fontId="3" fillId="0" borderId="0" xfId="0" applyNumberFormat="1" applyFont="1" applyFill="1" applyBorder="1" applyAlignment="1">
      <alignment horizontal="right" vertical="top" shrinkToFit="1"/>
    </xf>
    <xf numFmtId="0" fontId="4" fillId="0" borderId="0" xfId="0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left" vertical="top" wrapText="1"/>
    </xf>
    <xf numFmtId="164" fontId="3" fillId="0" borderId="0" xfId="0" applyNumberFormat="1" applyFont="1" applyFill="1" applyBorder="1" applyAlignment="1">
      <alignment horizontal="left" vertical="top" shrinkToFit="1"/>
    </xf>
    <xf numFmtId="1" fontId="3" fillId="0" borderId="0" xfId="0" applyNumberFormat="1" applyFont="1" applyFill="1" applyBorder="1" applyAlignment="1">
      <alignment horizontal="left" vertical="top" shrinkToFit="1"/>
    </xf>
    <xf numFmtId="0" fontId="1" fillId="0" borderId="1" xfId="0" applyFont="1" applyFill="1" applyBorder="1" applyAlignment="1">
      <alignment horizontal="left" vertical="top" wrapText="1"/>
    </xf>
    <xf numFmtId="3" fontId="3" fillId="0" borderId="1" xfId="0" applyNumberFormat="1" applyFont="1" applyFill="1" applyBorder="1" applyAlignment="1">
      <alignment horizontal="right" vertical="top" shrinkToFit="1"/>
    </xf>
    <xf numFmtId="1" fontId="3" fillId="0" borderId="1" xfId="0" applyNumberFormat="1" applyFont="1" applyFill="1" applyBorder="1" applyAlignment="1">
      <alignment horizontal="right" vertical="top" shrinkToFit="1"/>
    </xf>
    <xf numFmtId="0" fontId="1" fillId="0" borderId="1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9" fillId="0" borderId="3" xfId="0" applyFont="1" applyBorder="1" applyAlignment="1">
      <alignment horizontal="left" vertical="top" wrapText="1" indent="1"/>
    </xf>
    <xf numFmtId="0" fontId="9" fillId="0" borderId="6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left" vertical="top" wrapText="1" indent="1"/>
    </xf>
    <xf numFmtId="0" fontId="9" fillId="0" borderId="2" xfId="0" applyFont="1" applyBorder="1" applyAlignment="1">
      <alignment horizontal="left" vertical="center" wrapText="1" indent="1"/>
    </xf>
    <xf numFmtId="1" fontId="10" fillId="0" borderId="2" xfId="0" applyNumberFormat="1" applyFont="1" applyBorder="1" applyAlignment="1">
      <alignment horizontal="center" vertical="top" shrinkToFit="1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center" vertical="center"/>
    </xf>
    <xf numFmtId="3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7"/>
  <sheetViews>
    <sheetView tabSelected="1" topLeftCell="B4" zoomScale="130" zoomScaleNormal="130" workbookViewId="0">
      <selection activeCell="M20" sqref="M20"/>
    </sheetView>
  </sheetViews>
  <sheetFormatPr defaultRowHeight="13.2" x14ac:dyDescent="0.25"/>
  <cols>
    <col min="1" max="1" width="14.6640625" customWidth="1"/>
    <col min="2" max="2" width="7.33203125" customWidth="1"/>
    <col min="3" max="3" width="7.109375" customWidth="1"/>
    <col min="4" max="4" width="8.21875" customWidth="1"/>
    <col min="5" max="5" width="7.77734375" customWidth="1"/>
    <col min="6" max="6" width="8.21875" customWidth="1"/>
    <col min="7" max="7" width="6.6640625" customWidth="1"/>
    <col min="8" max="8" width="8.21875" customWidth="1"/>
    <col min="9" max="9" width="8" customWidth="1"/>
    <col min="10" max="10" width="9.5546875" customWidth="1"/>
    <col min="11" max="11" width="8.6640625" customWidth="1"/>
    <col min="12" max="12" width="9.77734375" customWidth="1"/>
    <col min="13" max="13" width="10.6640625" customWidth="1"/>
    <col min="16" max="16" width="9.88671875" bestFit="1" customWidth="1"/>
    <col min="17" max="17" width="12" bestFit="1" customWidth="1"/>
  </cols>
  <sheetData>
    <row r="1" spans="1:17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7" x14ac:dyDescent="0.25">
      <c r="A2" s="18" t="s">
        <v>1</v>
      </c>
      <c r="B2" s="20" t="s">
        <v>2</v>
      </c>
      <c r="C2" s="21"/>
      <c r="D2" s="21"/>
      <c r="E2" s="22"/>
      <c r="F2" s="20" t="s">
        <v>3</v>
      </c>
      <c r="G2" s="21"/>
      <c r="H2" s="21"/>
      <c r="I2" s="22"/>
      <c r="J2" s="20" t="s">
        <v>4</v>
      </c>
      <c r="K2" s="21"/>
      <c r="L2" s="21"/>
      <c r="M2" s="22"/>
      <c r="O2" s="24" t="s">
        <v>29</v>
      </c>
      <c r="P2" s="25" t="s">
        <v>30</v>
      </c>
      <c r="Q2" s="25" t="s">
        <v>31</v>
      </c>
    </row>
    <row r="3" spans="1:17" x14ac:dyDescent="0.25">
      <c r="A3" s="19"/>
      <c r="B3" s="1" t="s">
        <v>5</v>
      </c>
      <c r="C3" s="2" t="s">
        <v>6</v>
      </c>
      <c r="D3" s="2" t="s">
        <v>7</v>
      </c>
      <c r="E3" s="3" t="s">
        <v>8</v>
      </c>
      <c r="F3" s="2" t="s">
        <v>5</v>
      </c>
      <c r="G3" s="2" t="s">
        <v>6</v>
      </c>
      <c r="H3" s="2" t="s">
        <v>7</v>
      </c>
      <c r="I3" s="3" t="s">
        <v>8</v>
      </c>
      <c r="J3" s="2" t="s">
        <v>5</v>
      </c>
      <c r="K3" s="4" t="s">
        <v>6</v>
      </c>
      <c r="L3" s="4" t="s">
        <v>7</v>
      </c>
      <c r="M3" s="2" t="s">
        <v>8</v>
      </c>
      <c r="O3" s="26"/>
      <c r="P3" s="27"/>
      <c r="Q3" s="27"/>
    </row>
    <row r="4" spans="1:17" x14ac:dyDescent="0.25">
      <c r="A4" s="5">
        <v>1</v>
      </c>
      <c r="B4" s="5">
        <v>2</v>
      </c>
      <c r="C4" s="5">
        <v>3</v>
      </c>
      <c r="D4" s="5">
        <v>4</v>
      </c>
      <c r="E4" s="5">
        <v>5</v>
      </c>
      <c r="F4" s="5">
        <v>6</v>
      </c>
      <c r="G4" s="5">
        <v>7</v>
      </c>
      <c r="H4" s="5">
        <v>8</v>
      </c>
      <c r="I4" s="5">
        <v>9</v>
      </c>
      <c r="J4" s="5">
        <v>10</v>
      </c>
      <c r="K4" s="6">
        <v>11</v>
      </c>
      <c r="L4" s="5">
        <v>12</v>
      </c>
      <c r="M4" s="5">
        <v>13</v>
      </c>
      <c r="O4" s="28">
        <v>1</v>
      </c>
      <c r="P4" s="28">
        <v>3</v>
      </c>
      <c r="Q4" s="28">
        <v>7</v>
      </c>
    </row>
    <row r="5" spans="1:17" x14ac:dyDescent="0.25">
      <c r="A5" s="23" t="s">
        <v>9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O5" s="29"/>
      <c r="P5" s="29"/>
      <c r="Q5" s="29"/>
    </row>
    <row r="6" spans="1:17" ht="6.75" customHeight="1" x14ac:dyDescent="0.25">
      <c r="A6" s="7" t="s">
        <v>10</v>
      </c>
      <c r="B6" s="8">
        <v>30508920</v>
      </c>
      <c r="C6" s="8">
        <v>15444481</v>
      </c>
      <c r="D6" s="8">
        <v>15062440</v>
      </c>
      <c r="E6" s="8">
        <v>1999</v>
      </c>
      <c r="F6" s="8">
        <v>24773492</v>
      </c>
      <c r="G6" s="8">
        <v>12470370</v>
      </c>
      <c r="H6" s="8">
        <v>12302031</v>
      </c>
      <c r="I6" s="8">
        <v>1091</v>
      </c>
      <c r="J6" s="8">
        <v>5735428</v>
      </c>
      <c r="K6" s="8">
        <v>2974111</v>
      </c>
      <c r="L6" s="8">
        <v>2760409</v>
      </c>
      <c r="M6" s="9">
        <v>908</v>
      </c>
      <c r="O6" s="30" t="s">
        <v>32</v>
      </c>
      <c r="P6" s="31">
        <f>B8</f>
        <v>820394</v>
      </c>
      <c r="Q6" s="31">
        <f>F8</f>
        <v>677440</v>
      </c>
    </row>
    <row r="7" spans="1:17" ht="6.75" customHeight="1" x14ac:dyDescent="0.25">
      <c r="A7" s="7" t="s">
        <v>11</v>
      </c>
      <c r="B7" s="8">
        <v>4631301</v>
      </c>
      <c r="C7" s="8">
        <v>2375510</v>
      </c>
      <c r="D7" s="8">
        <v>2255791</v>
      </c>
      <c r="E7" s="10" t="s">
        <v>12</v>
      </c>
      <c r="F7" s="8">
        <v>3852597</v>
      </c>
      <c r="G7" s="8">
        <v>1974976</v>
      </c>
      <c r="H7" s="8">
        <v>1877621</v>
      </c>
      <c r="I7" s="10" t="s">
        <v>12</v>
      </c>
      <c r="J7" s="8">
        <v>778704</v>
      </c>
      <c r="K7" s="8">
        <v>400534</v>
      </c>
      <c r="L7" s="8">
        <v>378170</v>
      </c>
      <c r="M7" s="10" t="s">
        <v>12</v>
      </c>
      <c r="O7" s="32" t="s">
        <v>33</v>
      </c>
      <c r="P7" s="31">
        <f>(C8/$P$6)*100</f>
        <v>51.338990777601978</v>
      </c>
      <c r="Q7" s="31">
        <f>(G8/$Q$6)*100</f>
        <v>51.301074633915924</v>
      </c>
    </row>
    <row r="8" spans="1:17" ht="6.75" customHeight="1" x14ac:dyDescent="0.25">
      <c r="A8" s="11" t="s">
        <v>13</v>
      </c>
      <c r="B8" s="8">
        <v>820394</v>
      </c>
      <c r="C8" s="9">
        <v>421182</v>
      </c>
      <c r="D8" s="9">
        <v>399212</v>
      </c>
      <c r="E8" s="10" t="s">
        <v>12</v>
      </c>
      <c r="F8" s="8">
        <v>677440</v>
      </c>
      <c r="G8" s="8">
        <v>347534</v>
      </c>
      <c r="H8" s="8">
        <v>329906</v>
      </c>
      <c r="I8" s="10" t="s">
        <v>12</v>
      </c>
      <c r="J8" s="8">
        <v>142954</v>
      </c>
      <c r="K8" s="8">
        <v>73648</v>
      </c>
      <c r="L8" s="8">
        <v>69306</v>
      </c>
      <c r="M8" s="10" t="s">
        <v>12</v>
      </c>
      <c r="O8" s="32" t="s">
        <v>34</v>
      </c>
      <c r="P8" s="31">
        <f>(D8/$P$6)*100</f>
        <v>48.661009222398015</v>
      </c>
      <c r="Q8" s="31">
        <f>(H8/$Q$6)*100</f>
        <v>48.698925366084083</v>
      </c>
    </row>
    <row r="9" spans="1:17" ht="6.75" customHeight="1" x14ac:dyDescent="0.25">
      <c r="A9" s="12">
        <v>1</v>
      </c>
      <c r="B9" s="8">
        <v>867113</v>
      </c>
      <c r="C9" s="9">
        <v>445788</v>
      </c>
      <c r="D9" s="9">
        <v>421325</v>
      </c>
      <c r="E9" s="10" t="s">
        <v>12</v>
      </c>
      <c r="F9" s="8">
        <v>718542</v>
      </c>
      <c r="G9" s="8">
        <v>369040</v>
      </c>
      <c r="H9" s="8">
        <v>349502</v>
      </c>
      <c r="I9" s="10" t="s">
        <v>12</v>
      </c>
      <c r="J9" s="8">
        <v>148571</v>
      </c>
      <c r="K9" s="8">
        <v>76748</v>
      </c>
      <c r="L9" s="8">
        <v>71823</v>
      </c>
      <c r="M9" s="10" t="s">
        <v>12</v>
      </c>
      <c r="O9" s="32" t="s">
        <v>35</v>
      </c>
      <c r="P9" s="31">
        <f>SUM(P7:P8)</f>
        <v>100</v>
      </c>
      <c r="Q9" s="31">
        <f>SUM(Q7:Q8)</f>
        <v>100</v>
      </c>
    </row>
    <row r="10" spans="1:17" ht="6.75" customHeight="1" x14ac:dyDescent="0.25">
      <c r="A10" s="12">
        <v>2</v>
      </c>
      <c r="B10" s="8">
        <v>951818</v>
      </c>
      <c r="C10" s="9">
        <v>487931</v>
      </c>
      <c r="D10" s="9">
        <v>463887</v>
      </c>
      <c r="E10" s="10" t="s">
        <v>12</v>
      </c>
      <c r="F10" s="8">
        <v>794533</v>
      </c>
      <c r="G10" s="8">
        <v>407008</v>
      </c>
      <c r="H10" s="8">
        <v>387525</v>
      </c>
      <c r="I10" s="10" t="s">
        <v>12</v>
      </c>
      <c r="J10" s="8">
        <v>157285</v>
      </c>
      <c r="K10" s="8">
        <v>80923</v>
      </c>
      <c r="L10" s="8">
        <v>76362</v>
      </c>
      <c r="M10" s="10" t="s">
        <v>12</v>
      </c>
      <c r="O10" s="30"/>
      <c r="P10" s="29"/>
      <c r="Q10" s="29"/>
    </row>
    <row r="11" spans="1:17" ht="6.75" customHeight="1" x14ac:dyDescent="0.25">
      <c r="A11" s="12">
        <v>3</v>
      </c>
      <c r="B11" s="8">
        <v>992376</v>
      </c>
      <c r="C11" s="9">
        <v>506660</v>
      </c>
      <c r="D11" s="9">
        <v>485716</v>
      </c>
      <c r="E11" s="10" t="s">
        <v>12</v>
      </c>
      <c r="F11" s="8">
        <v>823775</v>
      </c>
      <c r="G11" s="8">
        <v>420203</v>
      </c>
      <c r="H11" s="8">
        <v>403572</v>
      </c>
      <c r="I11" s="10" t="s">
        <v>12</v>
      </c>
      <c r="J11" s="8">
        <v>168601</v>
      </c>
      <c r="K11" s="8">
        <v>86457</v>
      </c>
      <c r="L11" s="8">
        <v>82144</v>
      </c>
      <c r="M11" s="10" t="s">
        <v>12</v>
      </c>
      <c r="O11" s="30" t="s">
        <v>36</v>
      </c>
      <c r="P11" s="31">
        <f>SUM(B9:B12)</f>
        <v>3810907</v>
      </c>
      <c r="Q11" s="31">
        <f>SUM(F9:F12)</f>
        <v>3175157</v>
      </c>
    </row>
    <row r="12" spans="1:17" ht="6.75" customHeight="1" x14ac:dyDescent="0.25">
      <c r="A12" s="12">
        <v>4</v>
      </c>
      <c r="B12" s="8">
        <v>999600</v>
      </c>
      <c r="C12" s="9">
        <v>513949</v>
      </c>
      <c r="D12" s="9">
        <v>485651</v>
      </c>
      <c r="E12" s="10" t="s">
        <v>12</v>
      </c>
      <c r="F12" s="8">
        <v>838307</v>
      </c>
      <c r="G12" s="8">
        <v>431191</v>
      </c>
      <c r="H12" s="8">
        <v>407116</v>
      </c>
      <c r="I12" s="10" t="s">
        <v>12</v>
      </c>
      <c r="J12" s="8">
        <v>161293</v>
      </c>
      <c r="K12" s="8">
        <v>82758</v>
      </c>
      <c r="L12" s="8">
        <v>78535</v>
      </c>
      <c r="M12" s="10" t="s">
        <v>12</v>
      </c>
      <c r="O12" s="32" t="s">
        <v>37</v>
      </c>
      <c r="P12" s="31">
        <f>(SUM(C9:C12)/$P$11)*100</f>
        <v>51.282489968923407</v>
      </c>
      <c r="Q12" s="29">
        <f>(SUM(G9:G12)/$Q$11)*100</f>
        <v>51.255481225022891</v>
      </c>
    </row>
    <row r="13" spans="1:17" ht="6.75" customHeight="1" x14ac:dyDescent="0.25">
      <c r="A13" s="7" t="s">
        <v>14</v>
      </c>
      <c r="B13" s="8">
        <v>4712274</v>
      </c>
      <c r="C13" s="8">
        <v>2455708</v>
      </c>
      <c r="D13" s="8">
        <v>2256566</v>
      </c>
      <c r="E13" s="10" t="s">
        <v>12</v>
      </c>
      <c r="F13" s="8">
        <v>3926475</v>
      </c>
      <c r="G13" s="8">
        <v>2048206</v>
      </c>
      <c r="H13" s="8">
        <v>1878269</v>
      </c>
      <c r="I13" s="10" t="s">
        <v>12</v>
      </c>
      <c r="J13" s="8">
        <v>785799</v>
      </c>
      <c r="K13" s="8">
        <v>407502</v>
      </c>
      <c r="L13" s="8">
        <v>378297</v>
      </c>
      <c r="M13" s="10" t="s">
        <v>12</v>
      </c>
      <c r="O13" s="32" t="s">
        <v>34</v>
      </c>
      <c r="P13" s="31">
        <f>(SUM(D9:D12)/$P$11)*100</f>
        <v>48.717510031076593</v>
      </c>
      <c r="Q13" s="29">
        <f>(SUM(H9:H12)/$Q$11)*100</f>
        <v>48.744518774977116</v>
      </c>
    </row>
    <row r="14" spans="1:17" ht="6.75" customHeight="1" x14ac:dyDescent="0.25">
      <c r="A14" s="12">
        <v>5</v>
      </c>
      <c r="B14" s="8">
        <v>965724</v>
      </c>
      <c r="C14" s="9">
        <v>499477</v>
      </c>
      <c r="D14" s="9">
        <v>466247</v>
      </c>
      <c r="E14" s="10" t="s">
        <v>12</v>
      </c>
      <c r="F14" s="8">
        <v>803868</v>
      </c>
      <c r="G14" s="8">
        <v>416107</v>
      </c>
      <c r="H14" s="8">
        <v>387761</v>
      </c>
      <c r="I14" s="10" t="s">
        <v>12</v>
      </c>
      <c r="J14" s="8">
        <v>161856</v>
      </c>
      <c r="K14" s="8">
        <v>83370</v>
      </c>
      <c r="L14" s="8">
        <v>78486</v>
      </c>
      <c r="M14" s="10" t="s">
        <v>12</v>
      </c>
      <c r="O14" s="32" t="s">
        <v>38</v>
      </c>
      <c r="P14" s="31">
        <f>SUM(P12:P13)</f>
        <v>100</v>
      </c>
      <c r="Q14" s="29">
        <f>SUM(Q12:Q13)</f>
        <v>100</v>
      </c>
    </row>
    <row r="15" spans="1:17" ht="6.75" customHeight="1" x14ac:dyDescent="0.25">
      <c r="A15" s="12">
        <v>6</v>
      </c>
      <c r="B15" s="8">
        <v>939372</v>
      </c>
      <c r="C15" s="9">
        <v>487670</v>
      </c>
      <c r="D15" s="9">
        <v>451702</v>
      </c>
      <c r="E15" s="10" t="s">
        <v>12</v>
      </c>
      <c r="F15" s="8">
        <v>784666</v>
      </c>
      <c r="G15" s="8">
        <v>407165</v>
      </c>
      <c r="H15" s="8">
        <v>377501</v>
      </c>
      <c r="I15" s="10" t="s">
        <v>12</v>
      </c>
      <c r="J15" s="8">
        <v>154706</v>
      </c>
      <c r="K15" s="8">
        <v>80505</v>
      </c>
      <c r="L15" s="8">
        <v>74201</v>
      </c>
      <c r="M15" s="10" t="s">
        <v>12</v>
      </c>
      <c r="O15" s="30"/>
      <c r="P15" s="29"/>
      <c r="Q15" s="29"/>
    </row>
    <row r="16" spans="1:17" ht="6.75" customHeight="1" x14ac:dyDescent="0.25">
      <c r="A16" s="12">
        <v>7</v>
      </c>
      <c r="B16" s="8">
        <v>954690</v>
      </c>
      <c r="C16" s="9">
        <v>496693</v>
      </c>
      <c r="D16" s="9">
        <v>457997</v>
      </c>
      <c r="E16" s="10" t="s">
        <v>12</v>
      </c>
      <c r="F16" s="8">
        <v>791598</v>
      </c>
      <c r="G16" s="8">
        <v>412524</v>
      </c>
      <c r="H16" s="8">
        <v>379074</v>
      </c>
      <c r="I16" s="10" t="s">
        <v>12</v>
      </c>
      <c r="J16" s="8">
        <v>163092</v>
      </c>
      <c r="K16" s="8">
        <v>84169</v>
      </c>
      <c r="L16" s="8">
        <v>78923</v>
      </c>
      <c r="M16" s="10" t="s">
        <v>12</v>
      </c>
      <c r="O16" s="30" t="s">
        <v>39</v>
      </c>
      <c r="P16" s="31">
        <f>SUM(B13,B19)</f>
        <v>8617505</v>
      </c>
      <c r="Q16" s="31">
        <f>SUM(F13,F19)</f>
        <v>7145435</v>
      </c>
    </row>
    <row r="17" spans="1:17" ht="6.75" customHeight="1" x14ac:dyDescent="0.25">
      <c r="A17" s="12">
        <v>8</v>
      </c>
      <c r="B17" s="8">
        <v>935372</v>
      </c>
      <c r="C17" s="9">
        <v>488204</v>
      </c>
      <c r="D17" s="9">
        <v>447168</v>
      </c>
      <c r="E17" s="10" t="s">
        <v>12</v>
      </c>
      <c r="F17" s="8">
        <v>786784</v>
      </c>
      <c r="G17" s="8">
        <v>410905</v>
      </c>
      <c r="H17" s="8">
        <v>375879</v>
      </c>
      <c r="I17" s="10" t="s">
        <v>12</v>
      </c>
      <c r="J17" s="8">
        <v>148588</v>
      </c>
      <c r="K17" s="8">
        <v>77299</v>
      </c>
      <c r="L17" s="8">
        <v>71289</v>
      </c>
      <c r="M17" s="10" t="s">
        <v>12</v>
      </c>
      <c r="O17" s="32" t="s">
        <v>33</v>
      </c>
      <c r="P17" s="31">
        <f>(SUM(C13,C19)/$P$16)*100</f>
        <v>52.394944940559938</v>
      </c>
      <c r="Q17" s="29">
        <f>(SUM(G13,G19)/$Q$16)*100</f>
        <v>52.444546763073205</v>
      </c>
    </row>
    <row r="18" spans="1:17" ht="6.75" customHeight="1" x14ac:dyDescent="0.25">
      <c r="A18" s="12">
        <v>9</v>
      </c>
      <c r="B18" s="8">
        <v>917116</v>
      </c>
      <c r="C18" s="9">
        <v>483664</v>
      </c>
      <c r="D18" s="9">
        <v>433452</v>
      </c>
      <c r="E18" s="10" t="s">
        <v>12</v>
      </c>
      <c r="F18" s="8">
        <v>759559</v>
      </c>
      <c r="G18" s="8">
        <v>401505</v>
      </c>
      <c r="H18" s="8">
        <v>358054</v>
      </c>
      <c r="I18" s="10" t="s">
        <v>12</v>
      </c>
      <c r="J18" s="8">
        <v>157557</v>
      </c>
      <c r="K18" s="8">
        <v>82159</v>
      </c>
      <c r="L18" s="8">
        <v>75398</v>
      </c>
      <c r="M18" s="10" t="s">
        <v>12</v>
      </c>
      <c r="O18" s="32" t="s">
        <v>34</v>
      </c>
      <c r="P18" s="31">
        <f>(SUM(D13,D19)/$P$16)*100</f>
        <v>47.605055059440062</v>
      </c>
      <c r="Q18" s="29">
        <f>(SUM(H13,H19)/$Q$16)*100</f>
        <v>47.555453236926795</v>
      </c>
    </row>
    <row r="19" spans="1:17" ht="6.75" customHeight="1" x14ac:dyDescent="0.25">
      <c r="A19" s="7" t="s">
        <v>15</v>
      </c>
      <c r="B19" s="8">
        <v>3905231</v>
      </c>
      <c r="C19" s="8">
        <v>2059429</v>
      </c>
      <c r="D19" s="8">
        <v>1845802</v>
      </c>
      <c r="E19" s="10" t="s">
        <v>12</v>
      </c>
      <c r="F19" s="8">
        <v>3218960</v>
      </c>
      <c r="G19" s="8">
        <v>1699185</v>
      </c>
      <c r="H19" s="8">
        <v>1519775</v>
      </c>
      <c r="I19" s="10" t="s">
        <v>12</v>
      </c>
      <c r="J19" s="8">
        <v>686271</v>
      </c>
      <c r="K19" s="8">
        <v>360244</v>
      </c>
      <c r="L19" s="8">
        <v>326027</v>
      </c>
      <c r="M19" s="10" t="s">
        <v>12</v>
      </c>
      <c r="O19" s="32" t="s">
        <v>38</v>
      </c>
      <c r="P19" s="31">
        <f>SUM(P17:P18)</f>
        <v>100</v>
      </c>
      <c r="Q19" s="29">
        <f>SUM(Q17:Q18)</f>
        <v>100</v>
      </c>
    </row>
    <row r="20" spans="1:17" ht="14.4" x14ac:dyDescent="0.25">
      <c r="A20" s="13">
        <v>10</v>
      </c>
      <c r="B20" s="8">
        <v>842888</v>
      </c>
      <c r="C20" s="9">
        <v>440618</v>
      </c>
      <c r="D20" s="9">
        <v>402270</v>
      </c>
      <c r="E20" s="10" t="s">
        <v>12</v>
      </c>
      <c r="F20" s="8">
        <v>705449</v>
      </c>
      <c r="G20" s="8">
        <v>369132</v>
      </c>
      <c r="H20" s="8">
        <v>336317</v>
      </c>
      <c r="I20" s="10" t="s">
        <v>12</v>
      </c>
      <c r="J20" s="8">
        <v>137439</v>
      </c>
      <c r="K20" s="8">
        <v>71486</v>
      </c>
      <c r="L20" s="8">
        <v>65953</v>
      </c>
      <c r="M20" s="10" t="s">
        <v>12</v>
      </c>
      <c r="O20" s="30"/>
      <c r="P20" s="29"/>
      <c r="Q20" s="29"/>
    </row>
    <row r="21" spans="1:17" ht="14.4" x14ac:dyDescent="0.25">
      <c r="A21" s="13">
        <v>11</v>
      </c>
      <c r="B21" s="8">
        <v>819493</v>
      </c>
      <c r="C21" s="9">
        <v>436009</v>
      </c>
      <c r="D21" s="9">
        <v>383484</v>
      </c>
      <c r="E21" s="10" t="s">
        <v>12</v>
      </c>
      <c r="F21" s="8">
        <v>672018</v>
      </c>
      <c r="G21" s="8">
        <v>358088</v>
      </c>
      <c r="H21" s="8">
        <v>313930</v>
      </c>
      <c r="I21" s="10" t="s">
        <v>12</v>
      </c>
      <c r="J21" s="8">
        <v>147475</v>
      </c>
      <c r="K21" s="8">
        <v>77921</v>
      </c>
      <c r="L21" s="8">
        <v>69554</v>
      </c>
      <c r="M21" s="10" t="s">
        <v>12</v>
      </c>
      <c r="O21" s="30" t="s">
        <v>40</v>
      </c>
      <c r="P21" s="31">
        <f>SUM(B25,B31,B37,B43)</f>
        <v>10250693</v>
      </c>
      <c r="Q21" s="31">
        <f>SUM(F25,F31,F37,F43)</f>
        <v>8169343</v>
      </c>
    </row>
    <row r="22" spans="1:17" ht="6.75" customHeight="1" x14ac:dyDescent="0.25">
      <c r="A22" s="13">
        <v>12</v>
      </c>
      <c r="B22" s="8">
        <v>762250</v>
      </c>
      <c r="C22" s="9">
        <v>401883</v>
      </c>
      <c r="D22" s="9">
        <v>360367</v>
      </c>
      <c r="E22" s="10" t="s">
        <v>12</v>
      </c>
      <c r="F22" s="8">
        <v>630694</v>
      </c>
      <c r="G22" s="8">
        <v>332971</v>
      </c>
      <c r="H22" s="8">
        <v>297723</v>
      </c>
      <c r="I22" s="10" t="s">
        <v>12</v>
      </c>
      <c r="J22" s="8">
        <v>131556</v>
      </c>
      <c r="K22" s="8">
        <v>68912</v>
      </c>
      <c r="L22" s="8">
        <v>62644</v>
      </c>
      <c r="M22" s="10" t="s">
        <v>12</v>
      </c>
      <c r="O22" s="32" t="s">
        <v>37</v>
      </c>
      <c r="P22" s="31">
        <f>(SUM(C25,C31,C37,C43)/$P$21)*100</f>
        <v>48.869603255116509</v>
      </c>
      <c r="Q22" s="29">
        <f>(SUM(G25,G31,G37,G43)/$Q$21)*100</f>
        <v>48.265533715501967</v>
      </c>
    </row>
    <row r="23" spans="1:17" ht="6.75" customHeight="1" x14ac:dyDescent="0.25">
      <c r="A23" s="13">
        <v>13</v>
      </c>
      <c r="B23" s="8">
        <v>763865</v>
      </c>
      <c r="C23" s="9">
        <v>404613</v>
      </c>
      <c r="D23" s="9">
        <v>359252</v>
      </c>
      <c r="E23" s="10" t="s">
        <v>12</v>
      </c>
      <c r="F23" s="8">
        <v>623076</v>
      </c>
      <c r="G23" s="8">
        <v>330596</v>
      </c>
      <c r="H23" s="8">
        <v>292480</v>
      </c>
      <c r="I23" s="10" t="s">
        <v>12</v>
      </c>
      <c r="J23" s="8">
        <v>140789</v>
      </c>
      <c r="K23" s="8">
        <v>74017</v>
      </c>
      <c r="L23" s="8">
        <v>66772</v>
      </c>
      <c r="M23" s="10" t="s">
        <v>12</v>
      </c>
      <c r="O23" s="32" t="s">
        <v>34</v>
      </c>
      <c r="P23" s="31">
        <f>(SUM(D25,D31,D37,D43)/$P$21)*100</f>
        <v>51.118768262789651</v>
      </c>
      <c r="Q23" s="33">
        <f>(SUM(H25,H31,H37,H43)/$Q$21)*100</f>
        <v>51.7275379427697</v>
      </c>
    </row>
    <row r="24" spans="1:17" ht="6.75" customHeight="1" x14ac:dyDescent="0.25">
      <c r="A24" s="13">
        <v>14</v>
      </c>
      <c r="B24" s="8">
        <v>716735</v>
      </c>
      <c r="C24" s="9">
        <v>376306</v>
      </c>
      <c r="D24" s="9">
        <v>340429</v>
      </c>
      <c r="E24" s="10" t="s">
        <v>12</v>
      </c>
      <c r="F24" s="8">
        <v>587723</v>
      </c>
      <c r="G24" s="8">
        <v>308398</v>
      </c>
      <c r="H24" s="8">
        <v>279325</v>
      </c>
      <c r="I24" s="10" t="s">
        <v>12</v>
      </c>
      <c r="J24" s="8">
        <v>129012</v>
      </c>
      <c r="K24" s="8">
        <v>67908</v>
      </c>
      <c r="L24" s="8">
        <v>61104</v>
      </c>
      <c r="M24" s="10" t="s">
        <v>12</v>
      </c>
      <c r="O24" s="32" t="s">
        <v>41</v>
      </c>
      <c r="P24" s="34">
        <f>(SUM(E25,E31,E37,E43)/$P$21)*100</f>
        <v>1.1628482093844776E-2</v>
      </c>
      <c r="Q24" s="29">
        <f>(SUM(I25,I31,I37,I43)/$Q$21)*100</f>
        <v>6.9283417283372726E-3</v>
      </c>
    </row>
    <row r="25" spans="1:17" ht="6.75" customHeight="1" x14ac:dyDescent="0.25">
      <c r="A25" s="7" t="s">
        <v>16</v>
      </c>
      <c r="B25" s="8">
        <v>3294552</v>
      </c>
      <c r="C25" s="8">
        <v>1691778</v>
      </c>
      <c r="D25" s="8">
        <v>1602510</v>
      </c>
      <c r="E25" s="9">
        <v>264</v>
      </c>
      <c r="F25" s="8">
        <v>2656364</v>
      </c>
      <c r="G25" s="8">
        <v>1358886</v>
      </c>
      <c r="H25" s="8">
        <v>1297325</v>
      </c>
      <c r="I25" s="9">
        <v>153</v>
      </c>
      <c r="J25" s="8">
        <v>638188</v>
      </c>
      <c r="K25" s="8">
        <v>332892</v>
      </c>
      <c r="L25" s="8">
        <v>305185</v>
      </c>
      <c r="M25" s="9">
        <v>111</v>
      </c>
      <c r="O25" s="32" t="s">
        <v>38</v>
      </c>
      <c r="P25" s="31">
        <f>SUM(P22:P23)</f>
        <v>99.98837151790616</v>
      </c>
      <c r="Q25" s="29">
        <f>SUM(Q22:Q24)</f>
        <v>100.00000000000001</v>
      </c>
    </row>
    <row r="26" spans="1:17" ht="6.75" customHeight="1" x14ac:dyDescent="0.25">
      <c r="A26" s="13">
        <v>15</v>
      </c>
      <c r="B26" s="8">
        <v>715933</v>
      </c>
      <c r="C26" s="9">
        <v>374013</v>
      </c>
      <c r="D26" s="9">
        <v>341860</v>
      </c>
      <c r="E26" s="9">
        <v>60</v>
      </c>
      <c r="F26" s="8">
        <v>584595</v>
      </c>
      <c r="G26" s="8">
        <v>305848</v>
      </c>
      <c r="H26" s="8">
        <v>278703</v>
      </c>
      <c r="I26" s="9">
        <v>44</v>
      </c>
      <c r="J26" s="8">
        <v>131338</v>
      </c>
      <c r="K26" s="8">
        <v>68165</v>
      </c>
      <c r="L26" s="8">
        <v>63157</v>
      </c>
      <c r="M26" s="9">
        <v>16</v>
      </c>
      <c r="O26" s="29"/>
      <c r="P26" s="29"/>
      <c r="Q26" s="29"/>
    </row>
    <row r="27" spans="1:17" ht="6.75" customHeight="1" x14ac:dyDescent="0.25">
      <c r="A27" s="13">
        <v>16</v>
      </c>
      <c r="B27" s="8">
        <v>670357</v>
      </c>
      <c r="C27" s="9">
        <v>346965</v>
      </c>
      <c r="D27" s="9">
        <v>323341</v>
      </c>
      <c r="E27" s="9">
        <v>51</v>
      </c>
      <c r="F27" s="8">
        <v>542902</v>
      </c>
      <c r="G27" s="8">
        <v>280661</v>
      </c>
      <c r="H27" s="8">
        <v>262209</v>
      </c>
      <c r="I27" s="9">
        <v>32</v>
      </c>
      <c r="J27" s="8">
        <v>127455</v>
      </c>
      <c r="K27" s="8">
        <v>66304</v>
      </c>
      <c r="L27" s="8">
        <v>61132</v>
      </c>
      <c r="M27" s="9">
        <v>19</v>
      </c>
      <c r="O27" s="30" t="s">
        <v>42</v>
      </c>
      <c r="P27" s="31">
        <f>SUM(B49,B55,B61)</f>
        <v>3790202</v>
      </c>
      <c r="Q27" s="31">
        <f>SUM(F49,F55,F61)</f>
        <v>3003122</v>
      </c>
    </row>
    <row r="28" spans="1:17" ht="6.75" customHeight="1" x14ac:dyDescent="0.25">
      <c r="A28" s="13">
        <v>17</v>
      </c>
      <c r="B28" s="8">
        <v>664909</v>
      </c>
      <c r="C28" s="9">
        <v>334185</v>
      </c>
      <c r="D28" s="9">
        <v>330667</v>
      </c>
      <c r="E28" s="9">
        <v>57</v>
      </c>
      <c r="F28" s="8">
        <v>532515</v>
      </c>
      <c r="G28" s="8">
        <v>266051</v>
      </c>
      <c r="H28" s="8">
        <v>266432</v>
      </c>
      <c r="I28" s="9">
        <v>32</v>
      </c>
      <c r="J28" s="8">
        <v>132394</v>
      </c>
      <c r="K28" s="8">
        <v>68134</v>
      </c>
      <c r="L28" s="8">
        <v>64235</v>
      </c>
      <c r="M28" s="9">
        <v>25</v>
      </c>
      <c r="O28" s="32" t="s">
        <v>33</v>
      </c>
      <c r="P28" s="31">
        <f>(SUM(C49,C55,C61)/$P$27)*100</f>
        <v>48.686850991055358</v>
      </c>
      <c r="Q28" s="29">
        <f>(SUM(G49,G55,G61)/$Q$27)*100</f>
        <v>47.98286583095858</v>
      </c>
    </row>
    <row r="29" spans="1:17" ht="6.75" customHeight="1" x14ac:dyDescent="0.25">
      <c r="A29" s="13">
        <v>18</v>
      </c>
      <c r="B29" s="8">
        <v>633275</v>
      </c>
      <c r="C29" s="9">
        <v>321920</v>
      </c>
      <c r="D29" s="9">
        <v>311303</v>
      </c>
      <c r="E29" s="9">
        <v>52</v>
      </c>
      <c r="F29" s="8">
        <v>512798</v>
      </c>
      <c r="G29" s="8">
        <v>258721</v>
      </c>
      <c r="H29" s="8">
        <v>254055</v>
      </c>
      <c r="I29" s="9">
        <v>22</v>
      </c>
      <c r="J29" s="8">
        <v>120477</v>
      </c>
      <c r="K29" s="8">
        <v>63199</v>
      </c>
      <c r="L29" s="8">
        <v>57248</v>
      </c>
      <c r="M29" s="9">
        <v>30</v>
      </c>
      <c r="O29" s="32" t="s">
        <v>34</v>
      </c>
      <c r="P29" s="31">
        <f>(SUM(D49,D55,D61)/$P$27)*100</f>
        <v>51.302199724447405</v>
      </c>
      <c r="Q29" s="29">
        <f>(SUM(H49,H55,H61)/$Q$27)*100</f>
        <v>52.009175784400362</v>
      </c>
    </row>
    <row r="30" spans="1:17" ht="6.75" customHeight="1" x14ac:dyDescent="0.25">
      <c r="A30" s="13">
        <v>19</v>
      </c>
      <c r="B30" s="8">
        <v>610078</v>
      </c>
      <c r="C30" s="9">
        <v>314695</v>
      </c>
      <c r="D30" s="9">
        <v>295339</v>
      </c>
      <c r="E30" s="9">
        <v>44</v>
      </c>
      <c r="F30" s="8">
        <v>483554</v>
      </c>
      <c r="G30" s="8">
        <v>247605</v>
      </c>
      <c r="H30" s="8">
        <v>235926</v>
      </c>
      <c r="I30" s="9">
        <v>23</v>
      </c>
      <c r="J30" s="8">
        <v>126524</v>
      </c>
      <c r="K30" s="8">
        <v>67090</v>
      </c>
      <c r="L30" s="8">
        <v>59413</v>
      </c>
      <c r="M30" s="9">
        <v>21</v>
      </c>
      <c r="O30" s="32" t="s">
        <v>41</v>
      </c>
      <c r="P30" s="34">
        <f>(SUM(E49,E55,E61)/$P$27)*100</f>
        <v>1.0949284497237878E-2</v>
      </c>
      <c r="Q30" s="29">
        <f>(SUM(I49,I55,I61)/$P$27)*100</f>
        <v>6.3057325176863925E-3</v>
      </c>
    </row>
    <row r="31" spans="1:17" ht="6.75" customHeight="1" x14ac:dyDescent="0.25">
      <c r="A31" s="7" t="s">
        <v>17</v>
      </c>
      <c r="B31" s="8">
        <v>2686729</v>
      </c>
      <c r="C31" s="8">
        <v>1312176</v>
      </c>
      <c r="D31" s="8">
        <v>1374169</v>
      </c>
      <c r="E31" s="9">
        <v>384</v>
      </c>
      <c r="F31" s="8">
        <v>2127503</v>
      </c>
      <c r="G31" s="8">
        <v>1020056</v>
      </c>
      <c r="H31" s="8">
        <v>1107284</v>
      </c>
      <c r="I31" s="9">
        <v>163</v>
      </c>
      <c r="J31" s="8">
        <v>559226</v>
      </c>
      <c r="K31" s="8">
        <v>292120</v>
      </c>
      <c r="L31" s="8">
        <v>266885</v>
      </c>
      <c r="M31" s="9">
        <v>221</v>
      </c>
      <c r="O31" s="32" t="s">
        <v>38</v>
      </c>
      <c r="P31" s="31">
        <f>SUM(P28:P29)</f>
        <v>99.989050715502771</v>
      </c>
      <c r="Q31" s="29">
        <f>SUM(Q28:Q30)</f>
        <v>99.998347347876631</v>
      </c>
    </row>
    <row r="32" spans="1:17" ht="6.75" customHeight="1" x14ac:dyDescent="0.25">
      <c r="A32" s="13">
        <v>20</v>
      </c>
      <c r="B32" s="8">
        <v>607912</v>
      </c>
      <c r="C32" s="9">
        <v>294557</v>
      </c>
      <c r="D32" s="9">
        <v>313269</v>
      </c>
      <c r="E32" s="9">
        <v>86</v>
      </c>
      <c r="F32" s="8">
        <v>492488</v>
      </c>
      <c r="G32" s="8">
        <v>234542</v>
      </c>
      <c r="H32" s="8">
        <v>257899</v>
      </c>
      <c r="I32" s="9">
        <v>47</v>
      </c>
      <c r="J32" s="8">
        <v>115424</v>
      </c>
      <c r="K32" s="8">
        <v>60015</v>
      </c>
      <c r="L32" s="8">
        <v>55370</v>
      </c>
      <c r="M32" s="9">
        <v>39</v>
      </c>
      <c r="O32" s="29"/>
      <c r="P32" s="29"/>
      <c r="Q32" s="29"/>
    </row>
    <row r="33" spans="1:17" ht="6.75" customHeight="1" x14ac:dyDescent="0.25">
      <c r="A33" s="13">
        <v>21</v>
      </c>
      <c r="B33" s="8">
        <v>559921</v>
      </c>
      <c r="C33" s="9">
        <v>278200</v>
      </c>
      <c r="D33" s="9">
        <v>281674</v>
      </c>
      <c r="E33" s="9">
        <v>47</v>
      </c>
      <c r="F33" s="8">
        <v>437236</v>
      </c>
      <c r="G33" s="8">
        <v>212668</v>
      </c>
      <c r="H33" s="8">
        <v>224544</v>
      </c>
      <c r="I33" s="9">
        <v>24</v>
      </c>
      <c r="J33" s="8">
        <v>122685</v>
      </c>
      <c r="K33" s="8">
        <v>65532</v>
      </c>
      <c r="L33" s="8">
        <v>57130</v>
      </c>
      <c r="M33" s="9">
        <v>23</v>
      </c>
      <c r="O33" s="30" t="s">
        <v>43</v>
      </c>
      <c r="P33" s="31">
        <f>SUM(B67,B73,B79,B85,B91,B97)</f>
        <v>3219219</v>
      </c>
      <c r="Q33" s="31">
        <f>SUM(F67,F73,F79,F85,F91,F97)</f>
        <v>2602995</v>
      </c>
    </row>
    <row r="34" spans="1:17" ht="6.75" customHeight="1" x14ac:dyDescent="0.25">
      <c r="A34" s="13">
        <v>22</v>
      </c>
      <c r="B34" s="8">
        <v>524067</v>
      </c>
      <c r="C34" s="9">
        <v>255574</v>
      </c>
      <c r="D34" s="9">
        <v>268390</v>
      </c>
      <c r="E34" s="9">
        <v>103</v>
      </c>
      <c r="F34" s="8">
        <v>414089</v>
      </c>
      <c r="G34" s="8">
        <v>198641</v>
      </c>
      <c r="H34" s="8">
        <v>215410</v>
      </c>
      <c r="I34" s="9">
        <v>38</v>
      </c>
      <c r="J34" s="8">
        <v>109978</v>
      </c>
      <c r="K34" s="8">
        <v>56933</v>
      </c>
      <c r="L34" s="8">
        <v>52980</v>
      </c>
      <c r="M34" s="9">
        <v>65</v>
      </c>
      <c r="O34" s="32" t="s">
        <v>37</v>
      </c>
      <c r="P34" s="31">
        <f>(SUM(C67,C73,C79,C85,C91,C97)/$P$33)*100</f>
        <v>52.777738948484085</v>
      </c>
      <c r="Q34" s="29">
        <f>(SUM(G67,G73,G79,G85,G91,G97)/$Q$33)*100</f>
        <v>52.402789863215261</v>
      </c>
    </row>
    <row r="35" spans="1:17" ht="6.75" customHeight="1" x14ac:dyDescent="0.25">
      <c r="A35" s="13">
        <v>23</v>
      </c>
      <c r="B35" s="8">
        <v>514232</v>
      </c>
      <c r="C35" s="9">
        <v>252668</v>
      </c>
      <c r="D35" s="9">
        <v>261487</v>
      </c>
      <c r="E35" s="9">
        <v>77</v>
      </c>
      <c r="F35" s="8">
        <v>404902</v>
      </c>
      <c r="G35" s="8">
        <v>195250</v>
      </c>
      <c r="H35" s="8">
        <v>209618</v>
      </c>
      <c r="I35" s="9">
        <v>34</v>
      </c>
      <c r="J35" s="8">
        <v>109330</v>
      </c>
      <c r="K35" s="8">
        <v>57418</v>
      </c>
      <c r="L35" s="8">
        <v>51869</v>
      </c>
      <c r="M35" s="9">
        <v>43</v>
      </c>
      <c r="O35" s="32" t="s">
        <v>34</v>
      </c>
      <c r="P35" s="31">
        <f>(SUM(D67,D73,D79,D85,D91,D97)/$P$33)*100</f>
        <v>47.210084185015063</v>
      </c>
      <c r="Q35" s="29">
        <f>(SUM(H67,H73,H79,H85,H91,H97)/$Q$33)*100</f>
        <v>47.586222793359191</v>
      </c>
    </row>
    <row r="36" spans="1:17" ht="6.75" customHeight="1" x14ac:dyDescent="0.25">
      <c r="A36" s="13">
        <v>24</v>
      </c>
      <c r="B36" s="8">
        <v>480597</v>
      </c>
      <c r="C36" s="9">
        <v>231177</v>
      </c>
      <c r="D36" s="9">
        <v>249349</v>
      </c>
      <c r="E36" s="9">
        <v>71</v>
      </c>
      <c r="F36" s="8">
        <v>378788</v>
      </c>
      <c r="G36" s="8">
        <v>178955</v>
      </c>
      <c r="H36" s="8">
        <v>199813</v>
      </c>
      <c r="I36" s="9">
        <v>20</v>
      </c>
      <c r="J36" s="8">
        <v>101809</v>
      </c>
      <c r="K36" s="8">
        <v>52222</v>
      </c>
      <c r="L36" s="8">
        <v>49536</v>
      </c>
      <c r="M36" s="9">
        <v>51</v>
      </c>
      <c r="O36" s="32" t="s">
        <v>41</v>
      </c>
      <c r="P36" s="34">
        <f>(SUM(E67,E73,E79,E85,E91,E97)/$P$33)*100</f>
        <v>1.2176866500850052E-2</v>
      </c>
      <c r="Q36" s="29">
        <f>(SUM(I67,I73,I79,I85,I91,I97)/$Q$33)*100</f>
        <v>1.0987343425554026E-2</v>
      </c>
    </row>
    <row r="37" spans="1:17" ht="6.75" customHeight="1" x14ac:dyDescent="0.25">
      <c r="A37" s="7" t="s">
        <v>18</v>
      </c>
      <c r="B37" s="8">
        <v>2369599</v>
      </c>
      <c r="C37" s="8">
        <v>1098411</v>
      </c>
      <c r="D37" s="8">
        <v>1270858</v>
      </c>
      <c r="E37" s="9">
        <v>330</v>
      </c>
      <c r="F37" s="8">
        <v>1885801</v>
      </c>
      <c r="G37" s="8">
        <v>859545</v>
      </c>
      <c r="H37" s="8">
        <v>1026103</v>
      </c>
      <c r="I37" s="9">
        <v>153</v>
      </c>
      <c r="J37" s="8">
        <v>483798</v>
      </c>
      <c r="K37" s="8">
        <v>238866</v>
      </c>
      <c r="L37" s="8">
        <v>244755</v>
      </c>
      <c r="M37" s="9">
        <v>177</v>
      </c>
      <c r="O37" s="32" t="s">
        <v>44</v>
      </c>
      <c r="P37" s="31">
        <f>SUM(P34:P35)</f>
        <v>99.987823133499148</v>
      </c>
      <c r="Q37" s="31">
        <f>SUM(Q34:Q36)</f>
        <v>100.00000000000001</v>
      </c>
    </row>
    <row r="38" spans="1:17" ht="6.75" customHeight="1" x14ac:dyDescent="0.25">
      <c r="A38" s="13">
        <v>25</v>
      </c>
      <c r="B38" s="8">
        <v>519490</v>
      </c>
      <c r="C38" s="9">
        <v>239589</v>
      </c>
      <c r="D38" s="9">
        <v>279795</v>
      </c>
      <c r="E38" s="9">
        <v>106</v>
      </c>
      <c r="F38" s="8">
        <v>420330</v>
      </c>
      <c r="G38" s="8">
        <v>191256</v>
      </c>
      <c r="H38" s="8">
        <v>229029</v>
      </c>
      <c r="I38" s="9">
        <v>45</v>
      </c>
      <c r="J38" s="8">
        <v>99160</v>
      </c>
      <c r="K38" s="8">
        <v>48333</v>
      </c>
      <c r="L38" s="8">
        <v>50766</v>
      </c>
      <c r="M38" s="9">
        <v>61</v>
      </c>
      <c r="O38" s="29"/>
      <c r="P38" s="29"/>
      <c r="Q38" s="29"/>
    </row>
    <row r="39" spans="1:17" ht="6.75" customHeight="1" x14ac:dyDescent="0.25">
      <c r="A39" s="13">
        <v>26</v>
      </c>
      <c r="B39" s="8">
        <v>478746</v>
      </c>
      <c r="C39" s="9">
        <v>224441</v>
      </c>
      <c r="D39" s="9">
        <v>254231</v>
      </c>
      <c r="E39" s="9">
        <v>74</v>
      </c>
      <c r="F39" s="8">
        <v>379798</v>
      </c>
      <c r="G39" s="8">
        <v>175248</v>
      </c>
      <c r="H39" s="8">
        <v>204518</v>
      </c>
      <c r="I39" s="9">
        <v>32</v>
      </c>
      <c r="J39" s="8">
        <v>98948</v>
      </c>
      <c r="K39" s="8">
        <v>49193</v>
      </c>
      <c r="L39" s="8">
        <v>49713</v>
      </c>
      <c r="M39" s="9">
        <v>42</v>
      </c>
      <c r="O39" s="29"/>
      <c r="P39" s="29"/>
      <c r="Q39" s="29"/>
    </row>
    <row r="40" spans="1:17" x14ac:dyDescent="0.25">
      <c r="A40" s="13">
        <v>27</v>
      </c>
      <c r="B40" s="8">
        <v>476721</v>
      </c>
      <c r="C40" s="9">
        <v>217777</v>
      </c>
      <c r="D40" s="9">
        <v>258884</v>
      </c>
      <c r="E40" s="9">
        <v>60</v>
      </c>
      <c r="F40" s="8">
        <v>376932</v>
      </c>
      <c r="G40" s="8">
        <v>168800</v>
      </c>
      <c r="H40" s="8">
        <v>208101</v>
      </c>
      <c r="I40" s="9">
        <v>31</v>
      </c>
      <c r="J40" s="8">
        <v>99789</v>
      </c>
      <c r="K40" s="8">
        <v>48977</v>
      </c>
      <c r="L40" s="8">
        <v>50783</v>
      </c>
      <c r="M40" s="9">
        <v>29</v>
      </c>
      <c r="O40" s="35" t="s">
        <v>30</v>
      </c>
      <c r="P40" s="31">
        <f>SUM(P6,P11,P16,P21,P27,P33)</f>
        <v>30508920</v>
      </c>
      <c r="Q40" s="31">
        <f>SUM(Q33,Q27,Q21,Q16,Q11,Q6)</f>
        <v>24773492</v>
      </c>
    </row>
    <row r="41" spans="1:17" ht="6.75" customHeight="1" x14ac:dyDescent="0.25">
      <c r="A41" s="13">
        <v>28</v>
      </c>
      <c r="B41" s="8">
        <v>451669</v>
      </c>
      <c r="C41" s="9">
        <v>214312</v>
      </c>
      <c r="D41" s="9">
        <v>237305</v>
      </c>
      <c r="E41" s="9">
        <v>52</v>
      </c>
      <c r="F41" s="8">
        <v>357967</v>
      </c>
      <c r="G41" s="8">
        <v>167416</v>
      </c>
      <c r="H41" s="8">
        <v>190527</v>
      </c>
      <c r="I41" s="9">
        <v>24</v>
      </c>
      <c r="J41" s="8">
        <v>93702</v>
      </c>
      <c r="K41" s="8">
        <v>46896</v>
      </c>
      <c r="L41" s="8">
        <v>46778</v>
      </c>
      <c r="M41" s="9">
        <v>28</v>
      </c>
    </row>
    <row r="42" spans="1:17" ht="6.75" customHeight="1" x14ac:dyDescent="0.25">
      <c r="A42" s="13">
        <v>29</v>
      </c>
      <c r="B42" s="8">
        <v>442973</v>
      </c>
      <c r="C42" s="9">
        <v>202292</v>
      </c>
      <c r="D42" s="9">
        <v>240643</v>
      </c>
      <c r="E42" s="9">
        <v>38</v>
      </c>
      <c r="F42" s="8">
        <v>350774</v>
      </c>
      <c r="G42" s="8">
        <v>156825</v>
      </c>
      <c r="H42" s="8">
        <v>193928</v>
      </c>
      <c r="I42" s="9">
        <v>21</v>
      </c>
      <c r="J42" s="8">
        <v>92199</v>
      </c>
      <c r="K42" s="8">
        <v>45467</v>
      </c>
      <c r="L42" s="8">
        <v>46715</v>
      </c>
      <c r="M42" s="9">
        <v>17</v>
      </c>
    </row>
    <row r="43" spans="1:17" ht="6.75" customHeight="1" x14ac:dyDescent="0.25">
      <c r="A43" s="7" t="s">
        <v>19</v>
      </c>
      <c r="B43" s="8">
        <v>1899813</v>
      </c>
      <c r="C43" s="8">
        <v>907108</v>
      </c>
      <c r="D43" s="8">
        <v>992491</v>
      </c>
      <c r="E43" s="9">
        <v>214</v>
      </c>
      <c r="F43" s="8">
        <v>1499675</v>
      </c>
      <c r="G43" s="8">
        <v>704490</v>
      </c>
      <c r="H43" s="8">
        <v>795088</v>
      </c>
      <c r="I43" s="9">
        <v>97</v>
      </c>
      <c r="J43" s="8">
        <v>400138</v>
      </c>
      <c r="K43" s="8">
        <v>202618</v>
      </c>
      <c r="L43" s="8">
        <v>197403</v>
      </c>
      <c r="M43" s="9">
        <v>117</v>
      </c>
    </row>
    <row r="44" spans="1:17" ht="6.75" customHeight="1" x14ac:dyDescent="0.25">
      <c r="A44" s="13">
        <v>30</v>
      </c>
      <c r="B44" s="8">
        <v>453902</v>
      </c>
      <c r="C44" s="9">
        <v>214931</v>
      </c>
      <c r="D44" s="9">
        <v>238894</v>
      </c>
      <c r="E44" s="9">
        <v>77</v>
      </c>
      <c r="F44" s="8">
        <v>364241</v>
      </c>
      <c r="G44" s="8">
        <v>170736</v>
      </c>
      <c r="H44" s="8">
        <v>193475</v>
      </c>
      <c r="I44" s="9">
        <v>30</v>
      </c>
      <c r="J44" s="8">
        <v>89661</v>
      </c>
      <c r="K44" s="8">
        <v>44195</v>
      </c>
      <c r="L44" s="8">
        <v>45419</v>
      </c>
      <c r="M44" s="9">
        <v>47</v>
      </c>
    </row>
    <row r="45" spans="1:17" ht="6.75" customHeight="1" x14ac:dyDescent="0.25">
      <c r="A45" s="13">
        <v>31</v>
      </c>
      <c r="B45" s="8">
        <v>407717</v>
      </c>
      <c r="C45" s="9">
        <v>191023</v>
      </c>
      <c r="D45" s="9">
        <v>216655</v>
      </c>
      <c r="E45" s="9">
        <v>39</v>
      </c>
      <c r="F45" s="8">
        <v>322247</v>
      </c>
      <c r="G45" s="8">
        <v>148047</v>
      </c>
      <c r="H45" s="8">
        <v>174179</v>
      </c>
      <c r="I45" s="9">
        <v>21</v>
      </c>
      <c r="J45" s="8">
        <v>85470</v>
      </c>
      <c r="K45" s="8">
        <v>42976</v>
      </c>
      <c r="L45" s="8">
        <v>42476</v>
      </c>
      <c r="M45" s="9">
        <v>18</v>
      </c>
    </row>
    <row r="46" spans="1:17" ht="6.75" customHeight="1" x14ac:dyDescent="0.25">
      <c r="A46" s="13">
        <v>32</v>
      </c>
      <c r="B46" s="8">
        <v>361576</v>
      </c>
      <c r="C46" s="9">
        <v>172585</v>
      </c>
      <c r="D46" s="9">
        <v>188943</v>
      </c>
      <c r="E46" s="9">
        <v>48</v>
      </c>
      <c r="F46" s="8">
        <v>283435</v>
      </c>
      <c r="G46" s="8">
        <v>132474</v>
      </c>
      <c r="H46" s="8">
        <v>150937</v>
      </c>
      <c r="I46" s="9">
        <v>24</v>
      </c>
      <c r="J46" s="8">
        <v>78141</v>
      </c>
      <c r="K46" s="8">
        <v>40111</v>
      </c>
      <c r="L46" s="8">
        <v>38006</v>
      </c>
      <c r="M46" s="9">
        <v>24</v>
      </c>
    </row>
    <row r="47" spans="1:17" ht="6.75" customHeight="1" x14ac:dyDescent="0.25">
      <c r="A47" s="13">
        <v>33</v>
      </c>
      <c r="B47" s="8">
        <v>358016</v>
      </c>
      <c r="C47" s="9">
        <v>172867</v>
      </c>
      <c r="D47" s="9">
        <v>185115</v>
      </c>
      <c r="E47" s="9">
        <v>34</v>
      </c>
      <c r="F47" s="8">
        <v>279669</v>
      </c>
      <c r="G47" s="8">
        <v>132905</v>
      </c>
      <c r="H47" s="8">
        <v>146750</v>
      </c>
      <c r="I47" s="9">
        <v>14</v>
      </c>
      <c r="J47" s="8">
        <v>78347</v>
      </c>
      <c r="K47" s="8">
        <v>39962</v>
      </c>
      <c r="L47" s="8">
        <v>38365</v>
      </c>
      <c r="M47" s="9">
        <v>20</v>
      </c>
    </row>
    <row r="48" spans="1:17" ht="6.75" customHeight="1" x14ac:dyDescent="0.25">
      <c r="A48" s="13">
        <v>34</v>
      </c>
      <c r="B48" s="8">
        <v>318602</v>
      </c>
      <c r="C48" s="9">
        <v>155702</v>
      </c>
      <c r="D48" s="9">
        <v>162884</v>
      </c>
      <c r="E48" s="9">
        <v>16</v>
      </c>
      <c r="F48" s="8">
        <v>250083</v>
      </c>
      <c r="G48" s="8">
        <v>120328</v>
      </c>
      <c r="H48" s="8">
        <v>129747</v>
      </c>
      <c r="I48" s="9">
        <v>8</v>
      </c>
      <c r="J48" s="8">
        <v>68519</v>
      </c>
      <c r="K48" s="8">
        <v>35374</v>
      </c>
      <c r="L48" s="8">
        <v>33137</v>
      </c>
      <c r="M48" s="9">
        <v>8</v>
      </c>
    </row>
    <row r="49" spans="1:13" ht="6.75" customHeight="1" x14ac:dyDescent="0.25">
      <c r="A49" s="7" t="s">
        <v>20</v>
      </c>
      <c r="B49" s="8">
        <v>1501638</v>
      </c>
      <c r="C49" s="8">
        <v>725333</v>
      </c>
      <c r="D49" s="8">
        <v>776132</v>
      </c>
      <c r="E49" s="9">
        <v>173</v>
      </c>
      <c r="F49" s="8">
        <v>1187265</v>
      </c>
      <c r="G49" s="8">
        <v>564747</v>
      </c>
      <c r="H49" s="8">
        <v>622425</v>
      </c>
      <c r="I49" s="9">
        <v>93</v>
      </c>
      <c r="J49" s="8">
        <v>314373</v>
      </c>
      <c r="K49" s="8">
        <v>160586</v>
      </c>
      <c r="L49" s="8">
        <v>153707</v>
      </c>
      <c r="M49" s="9">
        <v>80</v>
      </c>
    </row>
    <row r="50" spans="1:13" ht="6.75" customHeight="1" x14ac:dyDescent="0.25">
      <c r="A50" s="13">
        <v>35</v>
      </c>
      <c r="B50" s="8">
        <v>334065</v>
      </c>
      <c r="C50" s="9">
        <v>159442</v>
      </c>
      <c r="D50" s="9">
        <v>174565</v>
      </c>
      <c r="E50" s="9">
        <v>58</v>
      </c>
      <c r="F50" s="8">
        <v>267144</v>
      </c>
      <c r="G50" s="8">
        <v>126505</v>
      </c>
      <c r="H50" s="8">
        <v>140606</v>
      </c>
      <c r="I50" s="9">
        <v>33</v>
      </c>
      <c r="J50" s="8">
        <v>66921</v>
      </c>
      <c r="K50" s="8">
        <v>32937</v>
      </c>
      <c r="L50" s="8">
        <v>33959</v>
      </c>
      <c r="M50" s="9">
        <v>25</v>
      </c>
    </row>
    <row r="51" spans="1:13" ht="6.75" customHeight="1" x14ac:dyDescent="0.25">
      <c r="A51" s="13">
        <v>36</v>
      </c>
      <c r="B51" s="8">
        <v>297877</v>
      </c>
      <c r="C51" s="9">
        <v>143954</v>
      </c>
      <c r="D51" s="9">
        <v>153890</v>
      </c>
      <c r="E51" s="9">
        <v>33</v>
      </c>
      <c r="F51" s="8">
        <v>236026</v>
      </c>
      <c r="G51" s="8">
        <v>112091</v>
      </c>
      <c r="H51" s="8">
        <v>123920</v>
      </c>
      <c r="I51" s="9">
        <v>15</v>
      </c>
      <c r="J51" s="8">
        <v>61851</v>
      </c>
      <c r="K51" s="8">
        <v>31863</v>
      </c>
      <c r="L51" s="8">
        <v>29970</v>
      </c>
      <c r="M51" s="9">
        <v>18</v>
      </c>
    </row>
    <row r="52" spans="1:13" ht="6.75" customHeight="1" x14ac:dyDescent="0.25">
      <c r="A52" s="13">
        <v>37</v>
      </c>
      <c r="B52" s="8">
        <v>292089</v>
      </c>
      <c r="C52" s="9">
        <v>136044</v>
      </c>
      <c r="D52" s="9">
        <v>156023</v>
      </c>
      <c r="E52" s="9">
        <v>22</v>
      </c>
      <c r="F52" s="8">
        <v>232280</v>
      </c>
      <c r="G52" s="8">
        <v>105640</v>
      </c>
      <c r="H52" s="8">
        <v>126629</v>
      </c>
      <c r="I52" s="9">
        <v>11</v>
      </c>
      <c r="J52" s="8">
        <v>59809</v>
      </c>
      <c r="K52" s="8">
        <v>30404</v>
      </c>
      <c r="L52" s="8">
        <v>29394</v>
      </c>
      <c r="M52" s="9">
        <v>11</v>
      </c>
    </row>
    <row r="53" spans="1:13" ht="6.75" customHeight="1" x14ac:dyDescent="0.25">
      <c r="A53" s="13">
        <v>38</v>
      </c>
      <c r="B53" s="8">
        <v>296379</v>
      </c>
      <c r="C53" s="9">
        <v>148697</v>
      </c>
      <c r="D53" s="9">
        <v>147645</v>
      </c>
      <c r="E53" s="9">
        <v>37</v>
      </c>
      <c r="F53" s="8">
        <v>230860</v>
      </c>
      <c r="G53" s="8">
        <v>114413</v>
      </c>
      <c r="H53" s="8">
        <v>116426</v>
      </c>
      <c r="I53" s="9">
        <v>21</v>
      </c>
      <c r="J53" s="8">
        <v>65519</v>
      </c>
      <c r="K53" s="8">
        <v>34284</v>
      </c>
      <c r="L53" s="8">
        <v>31219</v>
      </c>
      <c r="M53" s="9">
        <v>16</v>
      </c>
    </row>
    <row r="54" spans="1:13" ht="6.75" customHeight="1" x14ac:dyDescent="0.25">
      <c r="A54" s="13">
        <v>39</v>
      </c>
      <c r="B54" s="8">
        <v>281228</v>
      </c>
      <c r="C54" s="9">
        <v>137196</v>
      </c>
      <c r="D54" s="9">
        <v>144009</v>
      </c>
      <c r="E54" s="9">
        <v>23</v>
      </c>
      <c r="F54" s="8">
        <v>220955</v>
      </c>
      <c r="G54" s="8">
        <v>106098</v>
      </c>
      <c r="H54" s="8">
        <v>114844</v>
      </c>
      <c r="I54" s="9">
        <v>13</v>
      </c>
      <c r="J54" s="8">
        <v>60273</v>
      </c>
      <c r="K54" s="8">
        <v>31098</v>
      </c>
      <c r="L54" s="8">
        <v>29165</v>
      </c>
      <c r="M54" s="9">
        <v>10</v>
      </c>
    </row>
    <row r="55" spans="1:13" ht="6.75" customHeight="1" x14ac:dyDescent="0.25">
      <c r="A55" s="7" t="s">
        <v>21</v>
      </c>
      <c r="B55" s="8">
        <v>1268337</v>
      </c>
      <c r="C55" s="8">
        <v>617980</v>
      </c>
      <c r="D55" s="8">
        <v>650221</v>
      </c>
      <c r="E55" s="9">
        <v>136</v>
      </c>
      <c r="F55" s="8">
        <v>1002752</v>
      </c>
      <c r="G55" s="8">
        <v>481032</v>
      </c>
      <c r="H55" s="8">
        <v>521637</v>
      </c>
      <c r="I55" s="9">
        <v>83</v>
      </c>
      <c r="J55" s="8">
        <v>265585</v>
      </c>
      <c r="K55" s="8">
        <v>136948</v>
      </c>
      <c r="L55" s="8">
        <v>128584</v>
      </c>
      <c r="M55" s="9">
        <v>53</v>
      </c>
    </row>
    <row r="56" spans="1:13" ht="6.75" customHeight="1" x14ac:dyDescent="0.25">
      <c r="A56" s="13">
        <v>40</v>
      </c>
      <c r="B56" s="8">
        <v>316280</v>
      </c>
      <c r="C56" s="9">
        <v>150389</v>
      </c>
      <c r="D56" s="9">
        <v>165818</v>
      </c>
      <c r="E56" s="9">
        <v>73</v>
      </c>
      <c r="F56" s="8">
        <v>251959</v>
      </c>
      <c r="G56" s="8">
        <v>118211</v>
      </c>
      <c r="H56" s="8">
        <v>133707</v>
      </c>
      <c r="I56" s="9">
        <v>41</v>
      </c>
      <c r="J56" s="8">
        <v>64321</v>
      </c>
      <c r="K56" s="8">
        <v>32178</v>
      </c>
      <c r="L56" s="8">
        <v>32111</v>
      </c>
      <c r="M56" s="9">
        <v>32</v>
      </c>
    </row>
    <row r="57" spans="1:13" ht="6.75" customHeight="1" x14ac:dyDescent="0.25">
      <c r="A57" s="13">
        <v>41</v>
      </c>
      <c r="B57" s="8">
        <v>261329</v>
      </c>
      <c r="C57" s="9">
        <v>125859</v>
      </c>
      <c r="D57" s="9">
        <v>135458</v>
      </c>
      <c r="E57" s="9">
        <v>12</v>
      </c>
      <c r="F57" s="8">
        <v>207504</v>
      </c>
      <c r="G57" s="8">
        <v>97918</v>
      </c>
      <c r="H57" s="8">
        <v>109578</v>
      </c>
      <c r="I57" s="9">
        <v>8</v>
      </c>
      <c r="J57" s="8">
        <v>53825</v>
      </c>
      <c r="K57" s="8">
        <v>27941</v>
      </c>
      <c r="L57" s="8">
        <v>25880</v>
      </c>
      <c r="M57" s="9">
        <v>4</v>
      </c>
    </row>
    <row r="58" spans="1:13" ht="6.75" customHeight="1" x14ac:dyDescent="0.25">
      <c r="A58" s="13">
        <v>42</v>
      </c>
      <c r="B58" s="8">
        <v>235516</v>
      </c>
      <c r="C58" s="9">
        <v>114093</v>
      </c>
      <c r="D58" s="9">
        <v>121404</v>
      </c>
      <c r="E58" s="9">
        <v>19</v>
      </c>
      <c r="F58" s="8">
        <v>185506</v>
      </c>
      <c r="G58" s="8">
        <v>88021</v>
      </c>
      <c r="H58" s="8">
        <v>97469</v>
      </c>
      <c r="I58" s="9">
        <v>16</v>
      </c>
      <c r="J58" s="8">
        <v>50010</v>
      </c>
      <c r="K58" s="8">
        <v>26072</v>
      </c>
      <c r="L58" s="8">
        <v>23935</v>
      </c>
      <c r="M58" s="9">
        <v>3</v>
      </c>
    </row>
    <row r="59" spans="1:13" ht="6.75" customHeight="1" x14ac:dyDescent="0.25">
      <c r="A59" s="13">
        <v>43</v>
      </c>
      <c r="B59" s="8">
        <v>238572</v>
      </c>
      <c r="C59" s="9">
        <v>118895</v>
      </c>
      <c r="D59" s="9">
        <v>119660</v>
      </c>
      <c r="E59" s="9">
        <v>17</v>
      </c>
      <c r="F59" s="8">
        <v>186692</v>
      </c>
      <c r="G59" s="8">
        <v>91993</v>
      </c>
      <c r="H59" s="8">
        <v>94691</v>
      </c>
      <c r="I59" s="9">
        <v>8</v>
      </c>
      <c r="J59" s="8">
        <v>51880</v>
      </c>
      <c r="K59" s="8">
        <v>26902</v>
      </c>
      <c r="L59" s="8">
        <v>24969</v>
      </c>
      <c r="M59" s="9">
        <v>9</v>
      </c>
    </row>
    <row r="60" spans="1:13" ht="6.75" customHeight="1" x14ac:dyDescent="0.25">
      <c r="A60" s="13">
        <v>44</v>
      </c>
      <c r="B60" s="8">
        <v>216640</v>
      </c>
      <c r="C60" s="9">
        <v>108744</v>
      </c>
      <c r="D60" s="9">
        <v>107881</v>
      </c>
      <c r="E60" s="9">
        <v>15</v>
      </c>
      <c r="F60" s="8">
        <v>171091</v>
      </c>
      <c r="G60" s="8">
        <v>84889</v>
      </c>
      <c r="H60" s="8">
        <v>86192</v>
      </c>
      <c r="I60" s="9">
        <v>10</v>
      </c>
      <c r="J60" s="8">
        <v>45549</v>
      </c>
      <c r="K60" s="8">
        <v>23855</v>
      </c>
      <c r="L60" s="8">
        <v>21689</v>
      </c>
      <c r="M60" s="9">
        <v>5</v>
      </c>
    </row>
    <row r="61" spans="1:13" ht="6.75" customHeight="1" x14ac:dyDescent="0.25">
      <c r="A61" s="7" t="s">
        <v>22</v>
      </c>
      <c r="B61" s="8">
        <v>1020227</v>
      </c>
      <c r="C61" s="8">
        <v>502017</v>
      </c>
      <c r="D61" s="8">
        <v>518104</v>
      </c>
      <c r="E61" s="9">
        <v>106</v>
      </c>
      <c r="F61" s="8">
        <v>813105</v>
      </c>
      <c r="G61" s="8">
        <v>395205</v>
      </c>
      <c r="H61" s="8">
        <v>417837</v>
      </c>
      <c r="I61" s="9">
        <v>63</v>
      </c>
      <c r="J61" s="8">
        <v>207122</v>
      </c>
      <c r="K61" s="8">
        <v>106812</v>
      </c>
      <c r="L61" s="8">
        <v>100267</v>
      </c>
      <c r="M61" s="9">
        <v>43</v>
      </c>
    </row>
    <row r="62" spans="1:13" ht="6.75" customHeight="1" x14ac:dyDescent="0.25">
      <c r="A62" s="13">
        <v>45</v>
      </c>
      <c r="B62" s="8">
        <v>222871</v>
      </c>
      <c r="C62" s="9">
        <v>106540</v>
      </c>
      <c r="D62" s="9">
        <v>116294</v>
      </c>
      <c r="E62" s="9">
        <v>37</v>
      </c>
      <c r="F62" s="8">
        <v>177614</v>
      </c>
      <c r="G62" s="8">
        <v>84010</v>
      </c>
      <c r="H62" s="8">
        <v>93582</v>
      </c>
      <c r="I62" s="9">
        <v>22</v>
      </c>
      <c r="J62" s="8">
        <v>45257</v>
      </c>
      <c r="K62" s="8">
        <v>22530</v>
      </c>
      <c r="L62" s="8">
        <v>22712</v>
      </c>
      <c r="M62" s="9">
        <v>15</v>
      </c>
    </row>
    <row r="63" spans="1:13" ht="6.75" customHeight="1" x14ac:dyDescent="0.25">
      <c r="A63" s="13">
        <v>46</v>
      </c>
      <c r="B63" s="8">
        <v>203596</v>
      </c>
      <c r="C63" s="9">
        <v>100664</v>
      </c>
      <c r="D63" s="9">
        <v>102911</v>
      </c>
      <c r="E63" s="9">
        <v>21</v>
      </c>
      <c r="F63" s="8">
        <v>162738</v>
      </c>
      <c r="G63" s="8">
        <v>79040</v>
      </c>
      <c r="H63" s="8">
        <v>83684</v>
      </c>
      <c r="I63" s="9">
        <v>14</v>
      </c>
      <c r="J63" s="8">
        <v>40858</v>
      </c>
      <c r="K63" s="8">
        <v>21624</v>
      </c>
      <c r="L63" s="8">
        <v>19227</v>
      </c>
      <c r="M63" s="9">
        <v>7</v>
      </c>
    </row>
    <row r="64" spans="1:13" ht="6.75" customHeight="1" x14ac:dyDescent="0.25">
      <c r="A64" s="13">
        <v>47</v>
      </c>
      <c r="B64" s="8">
        <v>198644</v>
      </c>
      <c r="C64" s="9">
        <v>96868</v>
      </c>
      <c r="D64" s="9">
        <v>101758</v>
      </c>
      <c r="E64" s="9">
        <v>18</v>
      </c>
      <c r="F64" s="8">
        <v>159401</v>
      </c>
      <c r="G64" s="8">
        <v>76245</v>
      </c>
      <c r="H64" s="8">
        <v>83145</v>
      </c>
      <c r="I64" s="9">
        <v>11</v>
      </c>
      <c r="J64" s="8">
        <v>39243</v>
      </c>
      <c r="K64" s="8">
        <v>20623</v>
      </c>
      <c r="L64" s="8">
        <v>18613</v>
      </c>
      <c r="M64" s="9">
        <v>7</v>
      </c>
    </row>
    <row r="65" spans="1:13" ht="6.75" customHeight="1" x14ac:dyDescent="0.25">
      <c r="A65" s="13">
        <v>48</v>
      </c>
      <c r="B65" s="8">
        <v>201377</v>
      </c>
      <c r="C65" s="9">
        <v>101911</v>
      </c>
      <c r="D65" s="9">
        <v>99449</v>
      </c>
      <c r="E65" s="9">
        <v>17</v>
      </c>
      <c r="F65" s="8">
        <v>159706</v>
      </c>
      <c r="G65" s="8">
        <v>80230</v>
      </c>
      <c r="H65" s="8">
        <v>79465</v>
      </c>
      <c r="I65" s="9">
        <v>11</v>
      </c>
      <c r="J65" s="8">
        <v>41671</v>
      </c>
      <c r="K65" s="8">
        <v>21681</v>
      </c>
      <c r="L65" s="8">
        <v>19984</v>
      </c>
      <c r="M65" s="9">
        <v>6</v>
      </c>
    </row>
    <row r="66" spans="1:13" ht="6.75" customHeight="1" x14ac:dyDescent="0.25">
      <c r="A66" s="13">
        <v>49</v>
      </c>
      <c r="B66" s="8">
        <v>193739</v>
      </c>
      <c r="C66" s="9">
        <v>96034</v>
      </c>
      <c r="D66" s="9">
        <v>97692</v>
      </c>
      <c r="E66" s="9">
        <v>13</v>
      </c>
      <c r="F66" s="8">
        <v>153646</v>
      </c>
      <c r="G66" s="8">
        <v>75680</v>
      </c>
      <c r="H66" s="8">
        <v>77961</v>
      </c>
      <c r="I66" s="9">
        <v>5</v>
      </c>
      <c r="J66" s="8">
        <v>40093</v>
      </c>
      <c r="K66" s="8">
        <v>20354</v>
      </c>
      <c r="L66" s="8">
        <v>19731</v>
      </c>
      <c r="M66" s="9">
        <v>8</v>
      </c>
    </row>
    <row r="67" spans="1:13" ht="6.75" customHeight="1" x14ac:dyDescent="0.25">
      <c r="A67" s="7" t="s">
        <v>23</v>
      </c>
      <c r="B67" s="8">
        <v>886748</v>
      </c>
      <c r="C67" s="8">
        <v>454998</v>
      </c>
      <c r="D67" s="8">
        <v>431662</v>
      </c>
      <c r="E67" s="9">
        <v>88</v>
      </c>
      <c r="F67" s="8">
        <v>704310</v>
      </c>
      <c r="G67" s="8">
        <v>358905</v>
      </c>
      <c r="H67" s="8">
        <v>345345</v>
      </c>
      <c r="I67" s="9">
        <v>60</v>
      </c>
      <c r="J67" s="8">
        <v>182438</v>
      </c>
      <c r="K67" s="8">
        <v>96093</v>
      </c>
      <c r="L67" s="8">
        <v>86317</v>
      </c>
      <c r="M67" s="9">
        <v>28</v>
      </c>
    </row>
    <row r="68" spans="1:13" ht="6.75" customHeight="1" x14ac:dyDescent="0.25">
      <c r="A68" s="13">
        <v>50</v>
      </c>
      <c r="B68" s="8">
        <v>222423</v>
      </c>
      <c r="C68" s="9">
        <v>108892</v>
      </c>
      <c r="D68" s="9">
        <v>113485</v>
      </c>
      <c r="E68" s="9">
        <v>46</v>
      </c>
      <c r="F68" s="8">
        <v>179122</v>
      </c>
      <c r="G68" s="8">
        <v>87178</v>
      </c>
      <c r="H68" s="8">
        <v>91914</v>
      </c>
      <c r="I68" s="9">
        <v>30</v>
      </c>
      <c r="J68" s="8">
        <v>43301</v>
      </c>
      <c r="K68" s="8">
        <v>21714</v>
      </c>
      <c r="L68" s="8">
        <v>21571</v>
      </c>
      <c r="M68" s="9">
        <v>16</v>
      </c>
    </row>
    <row r="69" spans="1:13" ht="6.75" customHeight="1" x14ac:dyDescent="0.25">
      <c r="A69" s="13">
        <v>51</v>
      </c>
      <c r="B69" s="8">
        <v>182587</v>
      </c>
      <c r="C69" s="9">
        <v>91966</v>
      </c>
      <c r="D69" s="9">
        <v>90606</v>
      </c>
      <c r="E69" s="9">
        <v>15</v>
      </c>
      <c r="F69" s="8">
        <v>145597</v>
      </c>
      <c r="G69" s="8">
        <v>72573</v>
      </c>
      <c r="H69" s="8">
        <v>73013</v>
      </c>
      <c r="I69" s="9">
        <v>11</v>
      </c>
      <c r="J69" s="8">
        <v>36990</v>
      </c>
      <c r="K69" s="8">
        <v>19393</v>
      </c>
      <c r="L69" s="8">
        <v>17593</v>
      </c>
      <c r="M69" s="9">
        <v>4</v>
      </c>
    </row>
    <row r="70" spans="1:13" ht="6.75" customHeight="1" x14ac:dyDescent="0.25">
      <c r="A70" s="13">
        <v>52</v>
      </c>
      <c r="B70" s="8">
        <v>165236</v>
      </c>
      <c r="C70" s="9">
        <v>85752</v>
      </c>
      <c r="D70" s="9">
        <v>79466</v>
      </c>
      <c r="E70" s="9">
        <v>18</v>
      </c>
      <c r="F70" s="8">
        <v>129997</v>
      </c>
      <c r="G70" s="8">
        <v>66948</v>
      </c>
      <c r="H70" s="8">
        <v>63037</v>
      </c>
      <c r="I70" s="9">
        <v>12</v>
      </c>
      <c r="J70" s="8">
        <v>35239</v>
      </c>
      <c r="K70" s="8">
        <v>18804</v>
      </c>
      <c r="L70" s="8">
        <v>16429</v>
      </c>
      <c r="M70" s="9">
        <v>6</v>
      </c>
    </row>
    <row r="71" spans="1:13" ht="6.75" customHeight="1" x14ac:dyDescent="0.25">
      <c r="A71" s="13">
        <v>53</v>
      </c>
      <c r="B71" s="8">
        <v>166158</v>
      </c>
      <c r="C71" s="9">
        <v>87978</v>
      </c>
      <c r="D71" s="9">
        <v>78177</v>
      </c>
      <c r="E71" s="9">
        <v>3</v>
      </c>
      <c r="F71" s="8">
        <v>130906</v>
      </c>
      <c r="G71" s="8">
        <v>68990</v>
      </c>
      <c r="H71" s="8">
        <v>61915</v>
      </c>
      <c r="I71" s="9">
        <v>1</v>
      </c>
      <c r="J71" s="8">
        <v>35252</v>
      </c>
      <c r="K71" s="8">
        <v>18988</v>
      </c>
      <c r="L71" s="8">
        <v>16262</v>
      </c>
      <c r="M71" s="9">
        <v>2</v>
      </c>
    </row>
    <row r="72" spans="1:13" ht="6.75" customHeight="1" x14ac:dyDescent="0.25">
      <c r="A72" s="13">
        <v>54</v>
      </c>
      <c r="B72" s="8">
        <v>150344</v>
      </c>
      <c r="C72" s="9">
        <v>80410</v>
      </c>
      <c r="D72" s="9">
        <v>69928</v>
      </c>
      <c r="E72" s="9">
        <v>6</v>
      </c>
      <c r="F72" s="8">
        <v>118688</v>
      </c>
      <c r="G72" s="8">
        <v>63216</v>
      </c>
      <c r="H72" s="8">
        <v>55466</v>
      </c>
      <c r="I72" s="9">
        <v>6</v>
      </c>
      <c r="J72" s="8">
        <v>31656</v>
      </c>
      <c r="K72" s="8">
        <v>17194</v>
      </c>
      <c r="L72" s="8">
        <v>14462</v>
      </c>
      <c r="M72" s="10" t="s">
        <v>12</v>
      </c>
    </row>
    <row r="73" spans="1:13" ht="6.75" customHeight="1" x14ac:dyDescent="0.25">
      <c r="A73" s="7" t="s">
        <v>24</v>
      </c>
      <c r="B73" s="8">
        <v>661924</v>
      </c>
      <c r="C73" s="8">
        <v>349367</v>
      </c>
      <c r="D73" s="8">
        <v>312487</v>
      </c>
      <c r="E73" s="9">
        <v>70</v>
      </c>
      <c r="F73" s="8">
        <v>528828</v>
      </c>
      <c r="G73" s="8">
        <v>275686</v>
      </c>
      <c r="H73" s="8">
        <v>253096</v>
      </c>
      <c r="I73" s="9">
        <v>46</v>
      </c>
      <c r="J73" s="8">
        <v>133096</v>
      </c>
      <c r="K73" s="8">
        <v>73681</v>
      </c>
      <c r="L73" s="8">
        <v>59391</v>
      </c>
      <c r="M73" s="9">
        <v>24</v>
      </c>
    </row>
    <row r="74" spans="1:13" ht="6.75" customHeight="1" x14ac:dyDescent="0.25">
      <c r="A74" s="13">
        <v>55</v>
      </c>
      <c r="B74" s="8">
        <v>156207</v>
      </c>
      <c r="C74" s="9">
        <v>80018</v>
      </c>
      <c r="D74" s="9">
        <v>76157</v>
      </c>
      <c r="E74" s="9">
        <v>32</v>
      </c>
      <c r="F74" s="8">
        <v>124641</v>
      </c>
      <c r="G74" s="8">
        <v>63035</v>
      </c>
      <c r="H74" s="8">
        <v>61587</v>
      </c>
      <c r="I74" s="9">
        <v>19</v>
      </c>
      <c r="J74" s="8">
        <v>31566</v>
      </c>
      <c r="K74" s="8">
        <v>16983</v>
      </c>
      <c r="L74" s="8">
        <v>14570</v>
      </c>
      <c r="M74" s="9">
        <v>13</v>
      </c>
    </row>
    <row r="75" spans="1:13" ht="6.75" customHeight="1" x14ac:dyDescent="0.25">
      <c r="A75" s="13">
        <v>56</v>
      </c>
      <c r="B75" s="8">
        <v>129344</v>
      </c>
      <c r="C75" s="9">
        <v>69160</v>
      </c>
      <c r="D75" s="9">
        <v>60174</v>
      </c>
      <c r="E75" s="9">
        <v>10</v>
      </c>
      <c r="F75" s="8">
        <v>102780</v>
      </c>
      <c r="G75" s="8">
        <v>54327</v>
      </c>
      <c r="H75" s="8">
        <v>48445</v>
      </c>
      <c r="I75" s="9">
        <v>8</v>
      </c>
      <c r="J75" s="8">
        <v>26564</v>
      </c>
      <c r="K75" s="8">
        <v>14833</v>
      </c>
      <c r="L75" s="8">
        <v>11729</v>
      </c>
      <c r="M75" s="9">
        <v>2</v>
      </c>
    </row>
    <row r="76" spans="1:13" ht="6.75" customHeight="1" x14ac:dyDescent="0.25">
      <c r="A76" s="13">
        <v>57</v>
      </c>
      <c r="B76" s="8">
        <v>121916</v>
      </c>
      <c r="C76" s="9">
        <v>64666</v>
      </c>
      <c r="D76" s="9">
        <v>57242</v>
      </c>
      <c r="E76" s="9">
        <v>8</v>
      </c>
      <c r="F76" s="8">
        <v>97770</v>
      </c>
      <c r="G76" s="8">
        <v>50951</v>
      </c>
      <c r="H76" s="8">
        <v>46814</v>
      </c>
      <c r="I76" s="9">
        <v>5</v>
      </c>
      <c r="J76" s="8">
        <v>24146</v>
      </c>
      <c r="K76" s="8">
        <v>13715</v>
      </c>
      <c r="L76" s="8">
        <v>10428</v>
      </c>
      <c r="M76" s="9">
        <v>3</v>
      </c>
    </row>
    <row r="77" spans="1:13" ht="6.75" customHeight="1" x14ac:dyDescent="0.25">
      <c r="A77" s="13">
        <v>58</v>
      </c>
      <c r="B77" s="8">
        <v>128258</v>
      </c>
      <c r="C77" s="9">
        <v>68774</v>
      </c>
      <c r="D77" s="9">
        <v>59475</v>
      </c>
      <c r="E77" s="9">
        <v>9</v>
      </c>
      <c r="F77" s="8">
        <v>102357</v>
      </c>
      <c r="G77" s="8">
        <v>54424</v>
      </c>
      <c r="H77" s="8">
        <v>47926</v>
      </c>
      <c r="I77" s="9">
        <v>7</v>
      </c>
      <c r="J77" s="8">
        <v>25901</v>
      </c>
      <c r="K77" s="8">
        <v>14350</v>
      </c>
      <c r="L77" s="8">
        <v>11549</v>
      </c>
      <c r="M77" s="9">
        <v>2</v>
      </c>
    </row>
    <row r="78" spans="1:13" ht="6.75" customHeight="1" x14ac:dyDescent="0.25">
      <c r="A78" s="13">
        <v>59</v>
      </c>
      <c r="B78" s="8">
        <v>126199</v>
      </c>
      <c r="C78" s="9">
        <v>66749</v>
      </c>
      <c r="D78" s="9">
        <v>59439</v>
      </c>
      <c r="E78" s="9">
        <v>11</v>
      </c>
      <c r="F78" s="8">
        <v>101280</v>
      </c>
      <c r="G78" s="8">
        <v>52949</v>
      </c>
      <c r="H78" s="8">
        <v>48324</v>
      </c>
      <c r="I78" s="9">
        <v>7</v>
      </c>
      <c r="J78" s="8">
        <v>24919</v>
      </c>
      <c r="K78" s="8">
        <v>13800</v>
      </c>
      <c r="L78" s="8">
        <v>11115</v>
      </c>
      <c r="M78" s="9">
        <v>4</v>
      </c>
    </row>
    <row r="79" spans="1:13" ht="6.75" customHeight="1" x14ac:dyDescent="0.25">
      <c r="A79" s="7" t="s">
        <v>25</v>
      </c>
      <c r="B79" s="8">
        <v>610031</v>
      </c>
      <c r="C79" s="8">
        <v>323040</v>
      </c>
      <c r="D79" s="8">
        <v>286914</v>
      </c>
      <c r="E79" s="9">
        <v>77</v>
      </c>
      <c r="F79" s="8">
        <v>492653</v>
      </c>
      <c r="G79" s="8">
        <v>258271</v>
      </c>
      <c r="H79" s="8">
        <v>234321</v>
      </c>
      <c r="I79" s="9">
        <v>61</v>
      </c>
      <c r="J79" s="8">
        <v>117378</v>
      </c>
      <c r="K79" s="8">
        <v>64769</v>
      </c>
      <c r="L79" s="8">
        <v>52593</v>
      </c>
      <c r="M79" s="9">
        <v>16</v>
      </c>
    </row>
    <row r="80" spans="1:13" ht="6.75" customHeight="1" x14ac:dyDescent="0.25">
      <c r="A80" s="13">
        <v>60</v>
      </c>
      <c r="B80" s="8">
        <v>146686</v>
      </c>
      <c r="C80" s="9">
        <v>76322</v>
      </c>
      <c r="D80" s="9">
        <v>70323</v>
      </c>
      <c r="E80" s="9">
        <v>41</v>
      </c>
      <c r="F80" s="8">
        <v>120362</v>
      </c>
      <c r="G80" s="8">
        <v>62126</v>
      </c>
      <c r="H80" s="8">
        <v>58205</v>
      </c>
      <c r="I80" s="9">
        <v>31</v>
      </c>
      <c r="J80" s="8">
        <v>26324</v>
      </c>
      <c r="K80" s="8">
        <v>14196</v>
      </c>
      <c r="L80" s="8">
        <v>12118</v>
      </c>
      <c r="M80" s="9">
        <v>10</v>
      </c>
    </row>
    <row r="81" spans="1:13" ht="6.75" customHeight="1" x14ac:dyDescent="0.25">
      <c r="A81" s="13">
        <v>61</v>
      </c>
      <c r="B81" s="8">
        <v>127427</v>
      </c>
      <c r="C81" s="9">
        <v>66797</v>
      </c>
      <c r="D81" s="9">
        <v>60622</v>
      </c>
      <c r="E81" s="9">
        <v>8</v>
      </c>
      <c r="F81" s="8">
        <v>102635</v>
      </c>
      <c r="G81" s="8">
        <v>52974</v>
      </c>
      <c r="H81" s="8">
        <v>49655</v>
      </c>
      <c r="I81" s="9">
        <v>6</v>
      </c>
      <c r="J81" s="8">
        <v>24792</v>
      </c>
      <c r="K81" s="8">
        <v>13823</v>
      </c>
      <c r="L81" s="8">
        <v>10967</v>
      </c>
      <c r="M81" s="9">
        <v>2</v>
      </c>
    </row>
    <row r="82" spans="1:13" ht="6.75" customHeight="1" x14ac:dyDescent="0.25">
      <c r="A82" s="13">
        <v>62</v>
      </c>
      <c r="B82" s="8">
        <v>115024</v>
      </c>
      <c r="C82" s="9">
        <v>61470</v>
      </c>
      <c r="D82" s="9">
        <v>53543</v>
      </c>
      <c r="E82" s="9">
        <v>11</v>
      </c>
      <c r="F82" s="8">
        <v>91856</v>
      </c>
      <c r="G82" s="8">
        <v>48410</v>
      </c>
      <c r="H82" s="8">
        <v>43438</v>
      </c>
      <c r="I82" s="9">
        <v>8</v>
      </c>
      <c r="J82" s="8">
        <v>23168</v>
      </c>
      <c r="K82" s="8">
        <v>13060</v>
      </c>
      <c r="L82" s="8">
        <v>10105</v>
      </c>
      <c r="M82" s="9">
        <v>3</v>
      </c>
    </row>
    <row r="83" spans="1:13" ht="6.75" customHeight="1" x14ac:dyDescent="0.25">
      <c r="A83" s="13">
        <v>63</v>
      </c>
      <c r="B83" s="8">
        <v>115713</v>
      </c>
      <c r="C83" s="9">
        <v>61780</v>
      </c>
      <c r="D83" s="9">
        <v>53923</v>
      </c>
      <c r="E83" s="9">
        <v>10</v>
      </c>
      <c r="F83" s="8">
        <v>92424</v>
      </c>
      <c r="G83" s="8">
        <v>49091</v>
      </c>
      <c r="H83" s="8">
        <v>43324</v>
      </c>
      <c r="I83" s="9">
        <v>9</v>
      </c>
      <c r="J83" s="8">
        <v>23289</v>
      </c>
      <c r="K83" s="8">
        <v>12689</v>
      </c>
      <c r="L83" s="8">
        <v>10599</v>
      </c>
      <c r="M83" s="9">
        <v>1</v>
      </c>
    </row>
    <row r="84" spans="1:13" ht="6.75" customHeight="1" x14ac:dyDescent="0.25">
      <c r="A84" s="13">
        <v>64</v>
      </c>
      <c r="B84" s="8">
        <v>105181</v>
      </c>
      <c r="C84" s="9">
        <v>56671</v>
      </c>
      <c r="D84" s="9">
        <v>48503</v>
      </c>
      <c r="E84" s="9">
        <v>7</v>
      </c>
      <c r="F84" s="8">
        <v>85376</v>
      </c>
      <c r="G84" s="8">
        <v>45670</v>
      </c>
      <c r="H84" s="8">
        <v>39699</v>
      </c>
      <c r="I84" s="9">
        <v>7</v>
      </c>
      <c r="J84" s="8">
        <v>19805</v>
      </c>
      <c r="K84" s="8">
        <v>11001</v>
      </c>
      <c r="L84" s="8">
        <v>8804</v>
      </c>
      <c r="M84" s="10" t="s">
        <v>12</v>
      </c>
    </row>
    <row r="85" spans="1:13" ht="6.75" customHeight="1" x14ac:dyDescent="0.25">
      <c r="A85" s="7" t="s">
        <v>26</v>
      </c>
      <c r="B85" s="8">
        <v>408619</v>
      </c>
      <c r="C85" s="8">
        <v>224165</v>
      </c>
      <c r="D85" s="8">
        <v>184402</v>
      </c>
      <c r="E85" s="9">
        <v>52</v>
      </c>
      <c r="F85" s="8">
        <v>335500</v>
      </c>
      <c r="G85" s="8">
        <v>182541</v>
      </c>
      <c r="H85" s="8">
        <v>152923</v>
      </c>
      <c r="I85" s="9">
        <v>36</v>
      </c>
      <c r="J85" s="8">
        <v>73119</v>
      </c>
      <c r="K85" s="8">
        <v>41624</v>
      </c>
      <c r="L85" s="8">
        <v>31479</v>
      </c>
      <c r="M85" s="9">
        <v>16</v>
      </c>
    </row>
    <row r="86" spans="1:13" ht="6.75" customHeight="1" x14ac:dyDescent="0.25">
      <c r="A86" s="13">
        <v>65</v>
      </c>
      <c r="B86" s="8">
        <v>94297</v>
      </c>
      <c r="C86" s="9">
        <v>50462</v>
      </c>
      <c r="D86" s="9">
        <v>43814</v>
      </c>
      <c r="E86" s="9">
        <v>21</v>
      </c>
      <c r="F86" s="8">
        <v>76952</v>
      </c>
      <c r="G86" s="8">
        <v>40656</v>
      </c>
      <c r="H86" s="8">
        <v>36282</v>
      </c>
      <c r="I86" s="9">
        <v>14</v>
      </c>
      <c r="J86" s="8">
        <v>17345</v>
      </c>
      <c r="K86" s="8">
        <v>9806</v>
      </c>
      <c r="L86" s="8">
        <v>7532</v>
      </c>
      <c r="M86" s="9">
        <v>7</v>
      </c>
    </row>
    <row r="87" spans="1:13" ht="6.75" customHeight="1" x14ac:dyDescent="0.25">
      <c r="A87" s="13">
        <v>66</v>
      </c>
      <c r="B87" s="8">
        <v>85977</v>
      </c>
      <c r="C87" s="9">
        <v>47149</v>
      </c>
      <c r="D87" s="9">
        <v>38820</v>
      </c>
      <c r="E87" s="9">
        <v>8</v>
      </c>
      <c r="F87" s="8">
        <v>71017</v>
      </c>
      <c r="G87" s="8">
        <v>38549</v>
      </c>
      <c r="H87" s="8">
        <v>32463</v>
      </c>
      <c r="I87" s="9">
        <v>5</v>
      </c>
      <c r="J87" s="8">
        <v>14960</v>
      </c>
      <c r="K87" s="8">
        <v>8600</v>
      </c>
      <c r="L87" s="8">
        <v>6357</v>
      </c>
      <c r="M87" s="9">
        <v>3</v>
      </c>
    </row>
    <row r="88" spans="1:13" ht="6.75" customHeight="1" x14ac:dyDescent="0.25">
      <c r="A88" s="13">
        <v>67</v>
      </c>
      <c r="B88" s="8">
        <v>80783</v>
      </c>
      <c r="C88" s="9">
        <v>44619</v>
      </c>
      <c r="D88" s="9">
        <v>36156</v>
      </c>
      <c r="E88" s="9">
        <v>8</v>
      </c>
      <c r="F88" s="8">
        <v>65967</v>
      </c>
      <c r="G88" s="8">
        <v>35947</v>
      </c>
      <c r="H88" s="8">
        <v>30015</v>
      </c>
      <c r="I88" s="9">
        <v>5</v>
      </c>
      <c r="J88" s="8">
        <v>14816</v>
      </c>
      <c r="K88" s="8">
        <v>8672</v>
      </c>
      <c r="L88" s="8">
        <v>6141</v>
      </c>
      <c r="M88" s="9">
        <v>3</v>
      </c>
    </row>
    <row r="89" spans="1:13" ht="6.75" customHeight="1" x14ac:dyDescent="0.25">
      <c r="A89" s="13">
        <v>68</v>
      </c>
      <c r="B89" s="8">
        <v>75913</v>
      </c>
      <c r="C89" s="9">
        <v>42329</v>
      </c>
      <c r="D89" s="9">
        <v>33574</v>
      </c>
      <c r="E89" s="9">
        <v>10</v>
      </c>
      <c r="F89" s="8">
        <v>62003</v>
      </c>
      <c r="G89" s="8">
        <v>34525</v>
      </c>
      <c r="H89" s="8">
        <v>27469</v>
      </c>
      <c r="I89" s="9">
        <v>9</v>
      </c>
      <c r="J89" s="8">
        <v>13910</v>
      </c>
      <c r="K89" s="8">
        <v>7804</v>
      </c>
      <c r="L89" s="8">
        <v>6105</v>
      </c>
      <c r="M89" s="9">
        <v>1</v>
      </c>
    </row>
    <row r="90" spans="1:13" ht="6.75" customHeight="1" x14ac:dyDescent="0.25">
      <c r="A90" s="13">
        <v>69</v>
      </c>
      <c r="B90" s="8">
        <v>71649</v>
      </c>
      <c r="C90" s="9">
        <v>39606</v>
      </c>
      <c r="D90" s="9">
        <v>32038</v>
      </c>
      <c r="E90" s="9">
        <v>5</v>
      </c>
      <c r="F90" s="8">
        <v>59561</v>
      </c>
      <c r="G90" s="8">
        <v>32864</v>
      </c>
      <c r="H90" s="8">
        <v>26694</v>
      </c>
      <c r="I90" s="9">
        <v>3</v>
      </c>
      <c r="J90" s="8">
        <v>12088</v>
      </c>
      <c r="K90" s="8">
        <v>6742</v>
      </c>
      <c r="L90" s="8">
        <v>5344</v>
      </c>
      <c r="M90" s="9">
        <v>2</v>
      </c>
    </row>
    <row r="91" spans="1:13" ht="6.75" customHeight="1" x14ac:dyDescent="0.25">
      <c r="A91" s="7" t="s">
        <v>27</v>
      </c>
      <c r="B91" s="8">
        <v>294097</v>
      </c>
      <c r="C91" s="8">
        <v>162395</v>
      </c>
      <c r="D91" s="8">
        <v>131654</v>
      </c>
      <c r="E91" s="9">
        <v>48</v>
      </c>
      <c r="F91" s="8">
        <v>244036</v>
      </c>
      <c r="G91" s="8">
        <v>134220</v>
      </c>
      <c r="H91" s="8">
        <v>109776</v>
      </c>
      <c r="I91" s="9">
        <v>40</v>
      </c>
      <c r="J91" s="8">
        <v>50061</v>
      </c>
      <c r="K91" s="8">
        <v>28175</v>
      </c>
      <c r="L91" s="8">
        <v>21878</v>
      </c>
      <c r="M91" s="9">
        <v>8</v>
      </c>
    </row>
    <row r="92" spans="1:13" ht="6.75" customHeight="1" x14ac:dyDescent="0.25">
      <c r="A92" s="13">
        <v>70</v>
      </c>
      <c r="B92" s="8">
        <v>73596</v>
      </c>
      <c r="C92" s="9">
        <v>40262</v>
      </c>
      <c r="D92" s="9">
        <v>33308</v>
      </c>
      <c r="E92" s="9">
        <v>26</v>
      </c>
      <c r="F92" s="8">
        <v>61772</v>
      </c>
      <c r="G92" s="8">
        <v>33728</v>
      </c>
      <c r="H92" s="8">
        <v>28023</v>
      </c>
      <c r="I92" s="9">
        <v>21</v>
      </c>
      <c r="J92" s="8">
        <v>11824</v>
      </c>
      <c r="K92" s="8">
        <v>6534</v>
      </c>
      <c r="L92" s="8">
        <v>5285</v>
      </c>
      <c r="M92" s="9">
        <v>5</v>
      </c>
    </row>
    <row r="93" spans="1:13" ht="6.75" customHeight="1" x14ac:dyDescent="0.25">
      <c r="A93" s="13">
        <v>71</v>
      </c>
      <c r="B93" s="8">
        <v>66047</v>
      </c>
      <c r="C93" s="9">
        <v>36394</v>
      </c>
      <c r="D93" s="9">
        <v>29649</v>
      </c>
      <c r="E93" s="9">
        <v>4</v>
      </c>
      <c r="F93" s="8">
        <v>55132</v>
      </c>
      <c r="G93" s="8">
        <v>30202</v>
      </c>
      <c r="H93" s="8">
        <v>24926</v>
      </c>
      <c r="I93" s="9">
        <v>4</v>
      </c>
      <c r="J93" s="8">
        <v>10915</v>
      </c>
      <c r="K93" s="8">
        <v>6192</v>
      </c>
      <c r="L93" s="8">
        <v>4723</v>
      </c>
      <c r="M93" s="10" t="s">
        <v>12</v>
      </c>
    </row>
    <row r="94" spans="1:13" ht="6.75" customHeight="1" x14ac:dyDescent="0.25">
      <c r="A94" s="13">
        <v>72</v>
      </c>
      <c r="B94" s="8">
        <v>57047</v>
      </c>
      <c r="C94" s="9">
        <v>31703</v>
      </c>
      <c r="D94" s="9">
        <v>25333</v>
      </c>
      <c r="E94" s="9">
        <v>11</v>
      </c>
      <c r="F94" s="8">
        <v>46998</v>
      </c>
      <c r="G94" s="8">
        <v>25953</v>
      </c>
      <c r="H94" s="8">
        <v>21037</v>
      </c>
      <c r="I94" s="9">
        <v>8</v>
      </c>
      <c r="J94" s="8">
        <v>10049</v>
      </c>
      <c r="K94" s="8">
        <v>5750</v>
      </c>
      <c r="L94" s="8">
        <v>4296</v>
      </c>
      <c r="M94" s="9">
        <v>3</v>
      </c>
    </row>
    <row r="95" spans="1:13" ht="6.75" customHeight="1" x14ac:dyDescent="0.25">
      <c r="A95" s="13">
        <v>73</v>
      </c>
      <c r="B95" s="8">
        <v>52698</v>
      </c>
      <c r="C95" s="9">
        <v>29381</v>
      </c>
      <c r="D95" s="9">
        <v>23312</v>
      </c>
      <c r="E95" s="9">
        <v>5</v>
      </c>
      <c r="F95" s="8">
        <v>42963</v>
      </c>
      <c r="G95" s="8">
        <v>23844</v>
      </c>
      <c r="H95" s="8">
        <v>19114</v>
      </c>
      <c r="I95" s="9">
        <v>5</v>
      </c>
      <c r="J95" s="8">
        <v>9735</v>
      </c>
      <c r="K95" s="8">
        <v>5537</v>
      </c>
      <c r="L95" s="8">
        <v>4198</v>
      </c>
      <c r="M95" s="10" t="s">
        <v>12</v>
      </c>
    </row>
    <row r="96" spans="1:13" ht="6.75" customHeight="1" x14ac:dyDescent="0.25">
      <c r="A96" s="13">
        <v>74</v>
      </c>
      <c r="B96" s="8">
        <v>44709</v>
      </c>
      <c r="C96" s="9">
        <v>24655</v>
      </c>
      <c r="D96" s="9">
        <v>20052</v>
      </c>
      <c r="E96" s="9">
        <v>2</v>
      </c>
      <c r="F96" s="8">
        <v>37171</v>
      </c>
      <c r="G96" s="8">
        <v>20493</v>
      </c>
      <c r="H96" s="8">
        <v>16676</v>
      </c>
      <c r="I96" s="9">
        <v>2</v>
      </c>
      <c r="J96" s="8">
        <v>7538</v>
      </c>
      <c r="K96" s="8">
        <v>4162</v>
      </c>
      <c r="L96" s="8">
        <v>3376</v>
      </c>
      <c r="M96" s="10" t="s">
        <v>12</v>
      </c>
    </row>
    <row r="97" spans="1:13" ht="9" customHeight="1" x14ac:dyDescent="0.25">
      <c r="A97" s="14" t="s">
        <v>28</v>
      </c>
      <c r="B97" s="15">
        <v>357800</v>
      </c>
      <c r="C97" s="15">
        <v>185066</v>
      </c>
      <c r="D97" s="15">
        <v>172677</v>
      </c>
      <c r="E97" s="16">
        <v>57</v>
      </c>
      <c r="F97" s="15">
        <v>297668</v>
      </c>
      <c r="G97" s="15">
        <v>154419</v>
      </c>
      <c r="H97" s="15">
        <v>143206</v>
      </c>
      <c r="I97" s="16">
        <v>43</v>
      </c>
      <c r="J97" s="15">
        <v>60132</v>
      </c>
      <c r="K97" s="15">
        <v>30647</v>
      </c>
      <c r="L97" s="15">
        <v>29471</v>
      </c>
      <c r="M97" s="16">
        <v>14</v>
      </c>
    </row>
  </sheetData>
  <mergeCells count="7">
    <mergeCell ref="A5:M5"/>
    <mergeCell ref="O2:O3"/>
    <mergeCell ref="A1:M1"/>
    <mergeCell ref="A2:A3"/>
    <mergeCell ref="B2:E2"/>
    <mergeCell ref="F2:I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cp:lastModifiedBy>Z Book</cp:lastModifiedBy>
  <dcterms:created xsi:type="dcterms:W3CDTF">2021-07-28T10:39:48Z</dcterms:created>
  <dcterms:modified xsi:type="dcterms:W3CDTF">2021-07-29T06:51:00Z</dcterms:modified>
</cp:coreProperties>
</file>