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demographic\Excel\"/>
    </mc:Choice>
  </mc:AlternateContent>
  <xr:revisionPtr revIDLastSave="0" documentId="13_ncr:1_{A43B7037-C56E-431D-A10A-DA42994DF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P21" i="1" l="1"/>
  <c r="P22" i="1" s="1"/>
  <c r="P25" i="1" s="1"/>
  <c r="P37" i="1"/>
  <c r="Q36" i="1"/>
  <c r="P36" i="1"/>
  <c r="P35" i="1"/>
  <c r="P34" i="1"/>
  <c r="Q33" i="1"/>
  <c r="Q35" i="1" s="1"/>
  <c r="P33" i="1"/>
  <c r="P30" i="1"/>
  <c r="Q29" i="1"/>
  <c r="P29" i="1"/>
  <c r="Q27" i="1"/>
  <c r="Q28" i="1" s="1"/>
  <c r="P27" i="1"/>
  <c r="P28" i="1" s="1"/>
  <c r="P31" i="1" s="1"/>
  <c r="Q24" i="1"/>
  <c r="Q23" i="1"/>
  <c r="P23" i="1"/>
  <c r="Q22" i="1"/>
  <c r="Q25" i="1" s="1"/>
  <c r="Q21" i="1"/>
  <c r="Q18" i="1"/>
  <c r="Q16" i="1"/>
  <c r="Q17" i="1" s="1"/>
  <c r="Q19" i="1" s="1"/>
  <c r="P16" i="1"/>
  <c r="P18" i="1" s="1"/>
  <c r="P14" i="1"/>
  <c r="P13" i="1"/>
  <c r="P12" i="1"/>
  <c r="Q11" i="1"/>
  <c r="Q13" i="1" s="1"/>
  <c r="P11" i="1"/>
  <c r="Q8" i="1"/>
  <c r="P8" i="1"/>
  <c r="Q7" i="1"/>
  <c r="Q9" i="1" s="1"/>
  <c r="P7" i="1"/>
  <c r="P9" i="1" s="1"/>
  <c r="Q6" i="1"/>
  <c r="P6" i="1"/>
  <c r="P24" i="1" l="1"/>
  <c r="Q30" i="1"/>
  <c r="Q31" i="1" s="1"/>
  <c r="P17" i="1"/>
  <c r="P19" i="1" s="1"/>
  <c r="P40" i="1"/>
  <c r="Q40" i="1"/>
  <c r="Q12" i="1"/>
  <c r="Q14" i="1" s="1"/>
  <c r="Q34" i="1"/>
  <c r="Q37" i="1" s="1"/>
</calcChain>
</file>

<file path=xl/sharedStrings.xml><?xml version="1.0" encoding="utf-8"?>
<sst xmlns="http://schemas.openxmlformats.org/spreadsheetml/2006/main" count="123" uniqueCount="48">
  <si>
    <r>
      <rPr>
        <b/>
        <sz val="5.5"/>
        <rFont val="Arial"/>
        <family val="2"/>
      </rPr>
      <t>TABLE - 4  POPULATION BY SINGLE YEAR AGE, SEX AND RURAL /URBAN</t>
    </r>
  </si>
  <si>
    <r>
      <rPr>
        <b/>
        <sz val="4"/>
        <rFont val="Arial"/>
        <family val="2"/>
      </rPr>
      <t>AGE</t>
    </r>
  </si>
  <si>
    <r>
      <rPr>
        <b/>
        <sz val="4"/>
        <rFont val="Arial"/>
        <family val="2"/>
      </rPr>
      <t>TOTAL</t>
    </r>
  </si>
  <si>
    <r>
      <rPr>
        <b/>
        <sz val="4"/>
        <rFont val="Arial"/>
        <family val="2"/>
      </rPr>
      <t>RURAL</t>
    </r>
  </si>
  <si>
    <r>
      <rPr>
        <b/>
        <sz val="4"/>
        <rFont val="Arial"/>
        <family val="2"/>
      </rPr>
      <t>URBAN</t>
    </r>
  </si>
  <si>
    <r>
      <rPr>
        <b/>
        <sz val="4"/>
        <rFont val="Arial"/>
        <family val="2"/>
      </rPr>
      <t>GROUP</t>
    </r>
  </si>
  <si>
    <r>
      <rPr>
        <b/>
        <sz val="4"/>
        <rFont val="Arial"/>
        <family val="2"/>
      </rPr>
      <t>(IN YEARS)</t>
    </r>
  </si>
  <si>
    <r>
      <rPr>
        <b/>
        <sz val="4"/>
        <rFont val="Arial"/>
        <family val="2"/>
      </rPr>
      <t>ALL SEXES</t>
    </r>
  </si>
  <si>
    <r>
      <rPr>
        <b/>
        <sz val="4"/>
        <rFont val="Arial"/>
        <family val="2"/>
      </rPr>
      <t>MALE</t>
    </r>
  </si>
  <si>
    <r>
      <rPr>
        <b/>
        <sz val="4"/>
        <rFont val="Arial"/>
        <family val="2"/>
      </rPr>
      <t>FEMALE</t>
    </r>
  </si>
  <si>
    <r>
      <rPr>
        <b/>
        <sz val="4"/>
        <rFont val="Arial"/>
        <family val="2"/>
      </rPr>
      <t>TRANSGENDER</t>
    </r>
  </si>
  <si>
    <r>
      <rPr>
        <b/>
        <sz val="5.5"/>
        <rFont val="Arial"/>
        <family val="2"/>
      </rPr>
      <t>PUNJAB</t>
    </r>
  </si>
  <si>
    <r>
      <rPr>
        <b/>
        <sz val="5.5"/>
        <rFont val="Arial"/>
        <family val="2"/>
      </rPr>
      <t>All Ages</t>
    </r>
  </si>
  <si>
    <r>
      <rPr>
        <b/>
        <sz val="5.5"/>
        <rFont val="Arial"/>
        <family val="2"/>
      </rPr>
      <t>00 - 04</t>
    </r>
  </si>
  <si>
    <r>
      <rPr>
        <b/>
        <sz val="5.5"/>
        <rFont val="Arial"/>
        <family val="2"/>
      </rPr>
      <t>-</t>
    </r>
  </si>
  <si>
    <r>
      <rPr>
        <sz val="5.5"/>
        <rFont val="Arial"/>
        <family val="2"/>
      </rPr>
      <t>Below 1</t>
    </r>
  </si>
  <si>
    <r>
      <rPr>
        <sz val="5.5"/>
        <rFont val="Arial"/>
        <family val="2"/>
      </rPr>
      <t>-</t>
    </r>
  </si>
  <si>
    <r>
      <rPr>
        <b/>
        <sz val="5.5"/>
        <rFont val="Arial"/>
        <family val="2"/>
      </rPr>
      <t>05 - 09</t>
    </r>
  </si>
  <si>
    <r>
      <rPr>
        <b/>
        <sz val="5.5"/>
        <rFont val="Arial"/>
        <family val="2"/>
      </rPr>
      <t>10 - 14</t>
    </r>
  </si>
  <si>
    <r>
      <rPr>
        <b/>
        <sz val="5.5"/>
        <rFont val="Arial"/>
        <family val="2"/>
      </rPr>
      <t>15 - 19</t>
    </r>
  </si>
  <si>
    <r>
      <rPr>
        <b/>
        <sz val="5.5"/>
        <rFont val="Arial"/>
        <family val="2"/>
      </rPr>
      <t>20 - 24</t>
    </r>
  </si>
  <si>
    <r>
      <rPr>
        <b/>
        <sz val="5.5"/>
        <rFont val="Arial"/>
        <family val="2"/>
      </rPr>
      <t>25 - 29</t>
    </r>
  </si>
  <si>
    <r>
      <rPr>
        <b/>
        <sz val="5.5"/>
        <rFont val="Arial"/>
        <family val="2"/>
      </rPr>
      <t>30 - 34</t>
    </r>
  </si>
  <si>
    <r>
      <rPr>
        <b/>
        <sz val="5.5"/>
        <rFont val="Arial"/>
        <family val="2"/>
      </rPr>
      <t>35 - 39</t>
    </r>
  </si>
  <si>
    <r>
      <rPr>
        <b/>
        <sz val="5.5"/>
        <rFont val="Arial"/>
        <family val="2"/>
      </rPr>
      <t>40 - 44</t>
    </r>
  </si>
  <si>
    <r>
      <rPr>
        <b/>
        <sz val="5.5"/>
        <rFont val="Arial"/>
        <family val="2"/>
      </rPr>
      <t>45 - 49</t>
    </r>
  </si>
  <si>
    <r>
      <rPr>
        <b/>
        <sz val="5.5"/>
        <rFont val="Arial"/>
        <family val="2"/>
      </rPr>
      <t>50 - 54</t>
    </r>
  </si>
  <si>
    <r>
      <rPr>
        <b/>
        <sz val="5.5"/>
        <rFont val="Arial"/>
        <family val="2"/>
      </rPr>
      <t>55 - 59</t>
    </r>
  </si>
  <si>
    <r>
      <rPr>
        <b/>
        <sz val="5.5"/>
        <rFont val="Arial"/>
        <family val="2"/>
      </rPr>
      <t>60 - 64</t>
    </r>
  </si>
  <si>
    <r>
      <rPr>
        <b/>
        <sz val="5.5"/>
        <rFont val="Arial"/>
        <family val="2"/>
      </rPr>
      <t>65 - 69</t>
    </r>
  </si>
  <si>
    <r>
      <rPr>
        <b/>
        <sz val="5.5"/>
        <rFont val="Arial"/>
        <family val="2"/>
      </rPr>
      <t>70 - 74</t>
    </r>
  </si>
  <si>
    <r>
      <rPr>
        <b/>
        <sz val="5.5"/>
        <rFont val="Arial"/>
        <family val="2"/>
      </rPr>
      <t>75 &amp; ABOVE</t>
    </r>
  </si>
  <si>
    <r>
      <rPr>
        <b/>
        <sz val="6"/>
        <rFont val="Arial"/>
        <family val="2"/>
      </rPr>
      <t>AGE GROUP (IN YEARS)</t>
    </r>
  </si>
  <si>
    <t>TOTAL</t>
  </si>
  <si>
    <t xml:space="preserve">RURAL </t>
  </si>
  <si>
    <t>&lt; 1 Year</t>
  </si>
  <si>
    <t>Male</t>
  </si>
  <si>
    <t>Female</t>
  </si>
  <si>
    <t>All Sexes</t>
  </si>
  <si>
    <t>1.1 to 4.99 years</t>
  </si>
  <si>
    <t xml:space="preserve">Male </t>
  </si>
  <si>
    <t>Total</t>
  </si>
  <si>
    <t>5.1 to 14.99 years</t>
  </si>
  <si>
    <t>15.1 to 34.99 years</t>
  </si>
  <si>
    <t>Transgender</t>
  </si>
  <si>
    <t>35.1 to 49.99 years</t>
  </si>
  <si>
    <t>50 +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</si>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</sst>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00"/>
  </numFmts>
  <fonts count="13" x14ac:knownFonts="1">
    <font>
      <sz val="10"/>
      <color rgb="FF000000"/>
      <name val="Times New Roman"/>
      <charset val="204"/>
    </font>
    <font>
      <b/>
      <sz val="5.5"/>
      <name val="Arial"/>
    </font>
    <font>
      <b/>
      <sz val="4"/>
      <name val="Arial"/>
    </font>
    <font>
      <b/>
      <sz val="5.5"/>
      <color rgb="FF000000"/>
      <name val="Arial"/>
      <family val="2"/>
    </font>
    <font>
      <sz val="5.5"/>
      <name val="Arial"/>
    </font>
    <font>
      <sz val="5.5"/>
      <color rgb="FF000000"/>
      <name val="Arial"/>
      <family val="2"/>
    </font>
    <font>
      <b/>
      <sz val="5.5"/>
      <name val="Arial"/>
      <family val="2"/>
    </font>
    <font>
      <b/>
      <sz val="4"/>
      <name val="Arial"/>
      <family val="2"/>
    </font>
    <font>
      <sz val="5.5"/>
      <name val="Arial"/>
      <family val="2"/>
    </font>
    <font>
      <b/>
      <sz val="11"/>
      <color theme="1"/>
      <name val="Calibri"/>
      <family val="2"/>
      <scheme val="minor"/>
    </font>
    <font>
      <b/>
      <sz val="6"/>
      <name val="Arial"/>
      <family val="2"/>
    </font>
    <font>
      <b/>
      <sz val="6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left" vertical="top" wrapText="1" indent="1"/>
    </xf>
    <xf numFmtId="0" fontId="2" fillId="0" borderId="10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 indent="2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right" vertical="top" wrapText="1"/>
    </xf>
    <xf numFmtId="0" fontId="0" fillId="0" borderId="5" xfId="0" applyFill="1" applyBorder="1" applyAlignment="1">
      <alignment horizontal="left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left" vertical="top" shrinkToFit="1"/>
    </xf>
    <xf numFmtId="3" fontId="3" fillId="0" borderId="0" xfId="0" applyNumberFormat="1" applyFont="1" applyFill="1" applyBorder="1" applyAlignment="1">
      <alignment horizontal="right" vertical="top" shrinkToFit="1"/>
    </xf>
    <xf numFmtId="3" fontId="3" fillId="0" borderId="0" xfId="0" applyNumberFormat="1" applyFont="1" applyFill="1" applyBorder="1" applyAlignment="1">
      <alignment horizontal="left" vertical="top" indent="1" shrinkToFit="1"/>
    </xf>
    <xf numFmtId="0" fontId="1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left" vertical="top" shrinkToFit="1"/>
    </xf>
    <xf numFmtId="1" fontId="5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 indent="1"/>
    </xf>
    <xf numFmtId="0" fontId="10" fillId="0" borderId="1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 wrapText="1" indent="1"/>
    </xf>
    <xf numFmtId="0" fontId="10" fillId="0" borderId="3" xfId="0" applyFont="1" applyBorder="1" applyAlignment="1">
      <alignment horizontal="left" vertical="center" wrapText="1" indent="1"/>
    </xf>
    <xf numFmtId="1" fontId="11" fillId="0" borderId="3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workbookViewId="0">
      <selection activeCell="R25" sqref="R25"/>
    </sheetView>
  </sheetViews>
  <sheetFormatPr defaultRowHeight="13.2" x14ac:dyDescent="0.25"/>
  <cols>
    <col min="1" max="1" width="8.21875" customWidth="1"/>
    <col min="2" max="2" width="8" customWidth="1"/>
    <col min="3" max="3" width="8.6640625" customWidth="1"/>
    <col min="4" max="4" width="9.33203125" customWidth="1"/>
    <col min="5" max="5" width="10.21875" customWidth="1"/>
    <col min="6" max="6" width="7.33203125" customWidth="1"/>
    <col min="7" max="7" width="7.5546875" customWidth="1"/>
    <col min="8" max="8" width="8.21875" customWidth="1"/>
    <col min="9" max="9" width="8.88671875" customWidth="1"/>
    <col min="10" max="10" width="8.44140625" customWidth="1"/>
    <col min="11" max="11" width="8" customWidth="1"/>
    <col min="12" max="12" width="7.5546875" customWidth="1"/>
    <col min="13" max="13" width="8.6640625" customWidth="1"/>
    <col min="16" max="16" width="10.88671875" bestFit="1" customWidth="1"/>
    <col min="17" max="17" width="12" bestFit="1" customWidth="1"/>
  </cols>
  <sheetData>
    <row r="1" spans="1:17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x14ac:dyDescent="0.25">
      <c r="A2" s="1" t="s">
        <v>1</v>
      </c>
      <c r="B2" s="26" t="s">
        <v>2</v>
      </c>
      <c r="C2" s="27"/>
      <c r="D2" s="27"/>
      <c r="E2" s="28"/>
      <c r="F2" s="26" t="s">
        <v>3</v>
      </c>
      <c r="G2" s="27"/>
      <c r="H2" s="27"/>
      <c r="I2" s="28"/>
      <c r="J2" s="26" t="s">
        <v>4</v>
      </c>
      <c r="K2" s="27"/>
      <c r="L2" s="27"/>
      <c r="M2" s="28"/>
      <c r="O2" s="32" t="s">
        <v>32</v>
      </c>
      <c r="P2" s="33" t="s">
        <v>33</v>
      </c>
      <c r="Q2" s="33" t="s">
        <v>34</v>
      </c>
    </row>
    <row r="3" spans="1:17" x14ac:dyDescent="0.25">
      <c r="A3" s="2" t="s">
        <v>5</v>
      </c>
      <c r="B3" s="29"/>
      <c r="C3" s="30"/>
      <c r="D3" s="30"/>
      <c r="E3" s="31"/>
      <c r="F3" s="29"/>
      <c r="G3" s="30"/>
      <c r="H3" s="30"/>
      <c r="I3" s="31"/>
      <c r="J3" s="29"/>
      <c r="K3" s="30"/>
      <c r="L3" s="30"/>
      <c r="M3" s="31"/>
      <c r="O3" s="34"/>
      <c r="P3" s="35"/>
      <c r="Q3" s="35"/>
    </row>
    <row r="4" spans="1:17" x14ac:dyDescent="0.25">
      <c r="A4" s="3" t="s">
        <v>6</v>
      </c>
      <c r="B4" s="4" t="s">
        <v>7</v>
      </c>
      <c r="C4" s="5" t="s">
        <v>8</v>
      </c>
      <c r="D4" s="6" t="s">
        <v>9</v>
      </c>
      <c r="E4" s="4" t="s">
        <v>10</v>
      </c>
      <c r="F4" s="7" t="s">
        <v>7</v>
      </c>
      <c r="G4" s="6" t="s">
        <v>8</v>
      </c>
      <c r="H4" s="6" t="s">
        <v>9</v>
      </c>
      <c r="I4" s="7" t="s">
        <v>10</v>
      </c>
      <c r="J4" s="6" t="s">
        <v>7</v>
      </c>
      <c r="K4" s="6" t="s">
        <v>8</v>
      </c>
      <c r="L4" s="6" t="s">
        <v>9</v>
      </c>
      <c r="M4" s="7" t="s">
        <v>10</v>
      </c>
      <c r="O4" s="36">
        <v>1</v>
      </c>
      <c r="P4" s="36">
        <v>3</v>
      </c>
      <c r="Q4" s="36">
        <v>7</v>
      </c>
    </row>
    <row r="5" spans="1:17" x14ac:dyDescent="0.25">
      <c r="A5" s="8"/>
      <c r="B5" s="8"/>
      <c r="C5" s="8"/>
      <c r="D5" s="8"/>
      <c r="E5" s="8"/>
      <c r="F5" s="8"/>
      <c r="G5" s="9" t="s">
        <v>11</v>
      </c>
      <c r="H5" s="8"/>
      <c r="I5" s="8"/>
      <c r="J5" s="8"/>
      <c r="K5" s="8"/>
      <c r="L5" s="8"/>
      <c r="M5" s="8"/>
      <c r="O5" s="37"/>
      <c r="P5" s="37"/>
      <c r="Q5" s="37"/>
    </row>
    <row r="6" spans="1:17" ht="8.25" customHeight="1" x14ac:dyDescent="0.25">
      <c r="A6" s="10" t="s">
        <v>12</v>
      </c>
      <c r="B6" s="11">
        <v>109989655</v>
      </c>
      <c r="C6" s="12">
        <v>55909774</v>
      </c>
      <c r="D6" s="12">
        <v>54067446</v>
      </c>
      <c r="E6" s="12">
        <v>12435</v>
      </c>
      <c r="F6" s="12">
        <v>69442450</v>
      </c>
      <c r="G6" s="12">
        <v>35088081</v>
      </c>
      <c r="H6" s="12">
        <v>34348752</v>
      </c>
      <c r="I6" s="12">
        <v>5617</v>
      </c>
      <c r="J6" s="12">
        <v>40547205</v>
      </c>
      <c r="K6" s="12">
        <v>20821693</v>
      </c>
      <c r="L6" s="12">
        <v>19718694</v>
      </c>
      <c r="M6" s="12">
        <v>6818</v>
      </c>
      <c r="O6" s="38" t="s">
        <v>35</v>
      </c>
      <c r="P6" s="39">
        <f>B8</f>
        <v>2593846</v>
      </c>
      <c r="Q6" s="39">
        <f>F8</f>
        <v>1692606</v>
      </c>
    </row>
    <row r="7" spans="1:17" ht="8.25" customHeight="1" x14ac:dyDescent="0.25">
      <c r="A7" s="10" t="s">
        <v>13</v>
      </c>
      <c r="B7" s="13">
        <v>14383296</v>
      </c>
      <c r="C7" s="12">
        <v>7356653</v>
      </c>
      <c r="D7" s="12">
        <v>7026643</v>
      </c>
      <c r="E7" s="14" t="s">
        <v>14</v>
      </c>
      <c r="F7" s="12">
        <v>9533926</v>
      </c>
      <c r="G7" s="12">
        <v>4875540</v>
      </c>
      <c r="H7" s="12">
        <v>4658386</v>
      </c>
      <c r="I7" s="14" t="s">
        <v>14</v>
      </c>
      <c r="J7" s="12">
        <v>4849370</v>
      </c>
      <c r="K7" s="12">
        <v>2481113</v>
      </c>
      <c r="L7" s="12">
        <v>2368257</v>
      </c>
      <c r="M7" s="14" t="s">
        <v>14</v>
      </c>
      <c r="O7" s="40" t="s">
        <v>36</v>
      </c>
      <c r="P7" s="39">
        <f>(C8/$P$6)*100</f>
        <v>51.27771656451462</v>
      </c>
      <c r="Q7" s="39">
        <f>(G8/$Q$6)*100</f>
        <v>51.315368136471221</v>
      </c>
    </row>
    <row r="8" spans="1:17" ht="8.25" customHeight="1" x14ac:dyDescent="0.25">
      <c r="A8" s="15" t="s">
        <v>15</v>
      </c>
      <c r="B8" s="16">
        <v>2593846</v>
      </c>
      <c r="C8" s="17">
        <v>1330065</v>
      </c>
      <c r="D8" s="17">
        <v>1263781</v>
      </c>
      <c r="E8" s="18" t="s">
        <v>16</v>
      </c>
      <c r="F8" s="16">
        <v>1692606</v>
      </c>
      <c r="G8" s="16">
        <v>868567</v>
      </c>
      <c r="H8" s="16">
        <v>824039</v>
      </c>
      <c r="I8" s="18" t="s">
        <v>16</v>
      </c>
      <c r="J8" s="16">
        <v>901240</v>
      </c>
      <c r="K8" s="16">
        <v>461498</v>
      </c>
      <c r="L8" s="16">
        <v>439742</v>
      </c>
      <c r="M8" s="18" t="s">
        <v>16</v>
      </c>
      <c r="O8" s="40" t="s">
        <v>37</v>
      </c>
      <c r="P8" s="39">
        <f>(D8/$P$6)*100</f>
        <v>48.722283435485373</v>
      </c>
      <c r="Q8" s="39">
        <f>(H8/$Q$6)*100</f>
        <v>48.684631863528779</v>
      </c>
    </row>
    <row r="9" spans="1:17" ht="8.25" customHeight="1" x14ac:dyDescent="0.25">
      <c r="A9" s="19">
        <v>1</v>
      </c>
      <c r="B9" s="16">
        <v>2808375</v>
      </c>
      <c r="C9" s="17">
        <v>1437243</v>
      </c>
      <c r="D9" s="17">
        <v>1371132</v>
      </c>
      <c r="E9" s="18" t="s">
        <v>16</v>
      </c>
      <c r="F9" s="16">
        <v>1840950</v>
      </c>
      <c r="G9" s="16">
        <v>941863</v>
      </c>
      <c r="H9" s="16">
        <v>899087</v>
      </c>
      <c r="I9" s="18" t="s">
        <v>16</v>
      </c>
      <c r="J9" s="16">
        <v>967425</v>
      </c>
      <c r="K9" s="16">
        <v>495380</v>
      </c>
      <c r="L9" s="16">
        <v>472045</v>
      </c>
      <c r="M9" s="18" t="s">
        <v>16</v>
      </c>
      <c r="O9" s="40" t="s">
        <v>38</v>
      </c>
      <c r="P9" s="39">
        <f>SUM(P7:P8)</f>
        <v>100</v>
      </c>
      <c r="Q9" s="39">
        <f>SUM(Q7:Q8)</f>
        <v>100</v>
      </c>
    </row>
    <row r="10" spans="1:17" ht="8.25" customHeight="1" x14ac:dyDescent="0.25">
      <c r="A10" s="19">
        <v>2</v>
      </c>
      <c r="B10" s="16">
        <v>2862203</v>
      </c>
      <c r="C10" s="17">
        <v>1463522</v>
      </c>
      <c r="D10" s="17">
        <v>1398681</v>
      </c>
      <c r="E10" s="18" t="s">
        <v>16</v>
      </c>
      <c r="F10" s="16">
        <v>1899521</v>
      </c>
      <c r="G10" s="16">
        <v>969964</v>
      </c>
      <c r="H10" s="16">
        <v>929557</v>
      </c>
      <c r="I10" s="18" t="s">
        <v>16</v>
      </c>
      <c r="J10" s="16">
        <v>962682</v>
      </c>
      <c r="K10" s="16">
        <v>493558</v>
      </c>
      <c r="L10" s="16">
        <v>469124</v>
      </c>
      <c r="M10" s="18" t="s">
        <v>16</v>
      </c>
      <c r="O10" s="38"/>
      <c r="P10" s="37"/>
      <c r="Q10" s="37"/>
    </row>
    <row r="11" spans="1:17" ht="8.25" customHeight="1" x14ac:dyDescent="0.25">
      <c r="A11" s="19">
        <v>3</v>
      </c>
      <c r="B11" s="16">
        <v>3081903</v>
      </c>
      <c r="C11" s="17">
        <v>1569383</v>
      </c>
      <c r="D11" s="17">
        <v>1512520</v>
      </c>
      <c r="E11" s="18" t="s">
        <v>16</v>
      </c>
      <c r="F11" s="16">
        <v>2041768</v>
      </c>
      <c r="G11" s="16">
        <v>1039891</v>
      </c>
      <c r="H11" s="16">
        <v>1001877</v>
      </c>
      <c r="I11" s="18" t="s">
        <v>16</v>
      </c>
      <c r="J11" s="16">
        <v>1040135</v>
      </c>
      <c r="K11" s="16">
        <v>529492</v>
      </c>
      <c r="L11" s="16">
        <v>510643</v>
      </c>
      <c r="M11" s="18" t="s">
        <v>16</v>
      </c>
      <c r="O11" s="38" t="s">
        <v>39</v>
      </c>
      <c r="P11" s="39">
        <f>SUM(B9:B12)</f>
        <v>11789450</v>
      </c>
      <c r="Q11" s="39">
        <f>SUM(F9:F12)</f>
        <v>7841320</v>
      </c>
    </row>
    <row r="12" spans="1:17" ht="8.25" customHeight="1" x14ac:dyDescent="0.25">
      <c r="A12" s="19">
        <v>4</v>
      </c>
      <c r="B12" s="16">
        <v>3036969</v>
      </c>
      <c r="C12" s="17">
        <v>1556440</v>
      </c>
      <c r="D12" s="17">
        <v>1480529</v>
      </c>
      <c r="E12" s="18" t="s">
        <v>16</v>
      </c>
      <c r="F12" s="16">
        <v>2059081</v>
      </c>
      <c r="G12" s="16">
        <v>1055255</v>
      </c>
      <c r="H12" s="16">
        <v>1003826</v>
      </c>
      <c r="I12" s="18" t="s">
        <v>16</v>
      </c>
      <c r="J12" s="16">
        <v>977888</v>
      </c>
      <c r="K12" s="16">
        <v>501185</v>
      </c>
      <c r="L12" s="16">
        <v>476703</v>
      </c>
      <c r="M12" s="18" t="s">
        <v>16</v>
      </c>
      <c r="O12" s="40" t="s">
        <v>40</v>
      </c>
      <c r="P12" s="39">
        <f>(SUM(C9:C12)/$P$11)*100</f>
        <v>51.118483050523992</v>
      </c>
      <c r="Q12" s="37">
        <f>(SUM(G9:G12)/$Q$11)*100</f>
        <v>51.100745792800197</v>
      </c>
    </row>
    <row r="13" spans="1:17" ht="8.25" customHeight="1" x14ac:dyDescent="0.25">
      <c r="A13" s="10" t="s">
        <v>17</v>
      </c>
      <c r="B13" s="13">
        <v>14846024</v>
      </c>
      <c r="C13" s="12">
        <v>7674107</v>
      </c>
      <c r="D13" s="12">
        <v>7171917</v>
      </c>
      <c r="E13" s="14" t="s">
        <v>14</v>
      </c>
      <c r="F13" s="12">
        <v>9914716</v>
      </c>
      <c r="G13" s="12">
        <v>5133331</v>
      </c>
      <c r="H13" s="12">
        <v>4781385</v>
      </c>
      <c r="I13" s="14" t="s">
        <v>14</v>
      </c>
      <c r="J13" s="12">
        <v>4931308</v>
      </c>
      <c r="K13" s="12">
        <v>2540776</v>
      </c>
      <c r="L13" s="12">
        <v>2390532</v>
      </c>
      <c r="M13" s="14" t="s">
        <v>14</v>
      </c>
      <c r="O13" s="40" t="s">
        <v>37</v>
      </c>
      <c r="P13" s="39">
        <f>(SUM(D9:D12)/$P$11)*100</f>
        <v>48.881516949476016</v>
      </c>
      <c r="Q13" s="37">
        <f>(SUM(H9:H12)/$Q$11)*100</f>
        <v>48.89925420719981</v>
      </c>
    </row>
    <row r="14" spans="1:17" ht="8.25" customHeight="1" x14ac:dyDescent="0.25">
      <c r="A14" s="19">
        <v>5</v>
      </c>
      <c r="B14" s="16">
        <v>2984194</v>
      </c>
      <c r="C14" s="17">
        <v>1531504</v>
      </c>
      <c r="D14" s="17">
        <v>1452690</v>
      </c>
      <c r="E14" s="18" t="s">
        <v>16</v>
      </c>
      <c r="F14" s="16">
        <v>1994323</v>
      </c>
      <c r="G14" s="16">
        <v>1024458</v>
      </c>
      <c r="H14" s="16">
        <v>969865</v>
      </c>
      <c r="I14" s="18" t="s">
        <v>16</v>
      </c>
      <c r="J14" s="16">
        <v>989871</v>
      </c>
      <c r="K14" s="16">
        <v>507046</v>
      </c>
      <c r="L14" s="16">
        <v>482825</v>
      </c>
      <c r="M14" s="18" t="s">
        <v>16</v>
      </c>
      <c r="O14" s="40" t="s">
        <v>41</v>
      </c>
      <c r="P14" s="39">
        <f>SUM(P12:P13)</f>
        <v>100</v>
      </c>
      <c r="Q14" s="37">
        <f>SUM(Q12:Q13)</f>
        <v>100</v>
      </c>
    </row>
    <row r="15" spans="1:17" ht="8.25" customHeight="1" x14ac:dyDescent="0.25">
      <c r="A15" s="19">
        <v>6</v>
      </c>
      <c r="B15" s="16">
        <v>2914986</v>
      </c>
      <c r="C15" s="17">
        <v>1505683</v>
      </c>
      <c r="D15" s="17">
        <v>1409303</v>
      </c>
      <c r="E15" s="18" t="s">
        <v>16</v>
      </c>
      <c r="F15" s="16">
        <v>1950813</v>
      </c>
      <c r="G15" s="16">
        <v>1008065</v>
      </c>
      <c r="H15" s="16">
        <v>942748</v>
      </c>
      <c r="I15" s="18" t="s">
        <v>16</v>
      </c>
      <c r="J15" s="16">
        <v>964173</v>
      </c>
      <c r="K15" s="16">
        <v>497618</v>
      </c>
      <c r="L15" s="16">
        <v>466555</v>
      </c>
      <c r="M15" s="18" t="s">
        <v>16</v>
      </c>
      <c r="O15" s="38"/>
      <c r="P15" s="37"/>
      <c r="Q15" s="37"/>
    </row>
    <row r="16" spans="1:17" ht="8.25" customHeight="1" x14ac:dyDescent="0.25">
      <c r="A16" s="19">
        <v>7</v>
      </c>
      <c r="B16" s="16">
        <v>3099702</v>
      </c>
      <c r="C16" s="17">
        <v>1601849</v>
      </c>
      <c r="D16" s="17">
        <v>1497853</v>
      </c>
      <c r="E16" s="18" t="s">
        <v>16</v>
      </c>
      <c r="F16" s="16">
        <v>2062925</v>
      </c>
      <c r="G16" s="16">
        <v>1066957</v>
      </c>
      <c r="H16" s="16">
        <v>995968</v>
      </c>
      <c r="I16" s="18" t="s">
        <v>16</v>
      </c>
      <c r="J16" s="16">
        <v>1036777</v>
      </c>
      <c r="K16" s="16">
        <v>534892</v>
      </c>
      <c r="L16" s="16">
        <v>501885</v>
      </c>
      <c r="M16" s="18" t="s">
        <v>16</v>
      </c>
      <c r="O16" s="38" t="s">
        <v>42</v>
      </c>
      <c r="P16" s="39">
        <f>SUM(B13,B19)</f>
        <v>27413390</v>
      </c>
      <c r="Q16" s="39">
        <f>SUM(F13,F19)</f>
        <v>18067375</v>
      </c>
    </row>
    <row r="17" spans="1:17" ht="8.25" customHeight="1" x14ac:dyDescent="0.25">
      <c r="A17" s="19">
        <v>8</v>
      </c>
      <c r="B17" s="16">
        <v>2895180</v>
      </c>
      <c r="C17" s="17">
        <v>1500425</v>
      </c>
      <c r="D17" s="17">
        <v>1394755</v>
      </c>
      <c r="E17" s="18" t="s">
        <v>16</v>
      </c>
      <c r="F17" s="16">
        <v>1971295</v>
      </c>
      <c r="G17" s="16">
        <v>1024837</v>
      </c>
      <c r="H17" s="16">
        <v>946458</v>
      </c>
      <c r="I17" s="18" t="s">
        <v>16</v>
      </c>
      <c r="J17" s="16">
        <v>923885</v>
      </c>
      <c r="K17" s="16">
        <v>475588</v>
      </c>
      <c r="L17" s="16">
        <v>448297</v>
      </c>
      <c r="M17" s="18" t="s">
        <v>16</v>
      </c>
      <c r="O17" s="40" t="s">
        <v>36</v>
      </c>
      <c r="P17" s="39">
        <f>(SUM(C13,C19)/$P$16)*100</f>
        <v>51.928010362819045</v>
      </c>
      <c r="Q17" s="37">
        <f>(SUM(G13,G19)/$Q$16)*100</f>
        <v>52.024917842243269</v>
      </c>
    </row>
    <row r="18" spans="1:17" ht="8.25" customHeight="1" x14ac:dyDescent="0.25">
      <c r="A18" s="19">
        <v>9</v>
      </c>
      <c r="B18" s="16">
        <v>2951962</v>
      </c>
      <c r="C18" s="17">
        <v>1534646</v>
      </c>
      <c r="D18" s="17">
        <v>1417316</v>
      </c>
      <c r="E18" s="18" t="s">
        <v>16</v>
      </c>
      <c r="F18" s="16">
        <v>1935360</v>
      </c>
      <c r="G18" s="16">
        <v>1009014</v>
      </c>
      <c r="H18" s="16">
        <v>926346</v>
      </c>
      <c r="I18" s="18" t="s">
        <v>16</v>
      </c>
      <c r="J18" s="16">
        <v>1016602</v>
      </c>
      <c r="K18" s="16">
        <v>525632</v>
      </c>
      <c r="L18" s="16">
        <v>490970</v>
      </c>
      <c r="M18" s="18" t="s">
        <v>16</v>
      </c>
      <c r="O18" s="40" t="s">
        <v>37</v>
      </c>
      <c r="P18" s="39">
        <f>(SUM(D13,D19)/$P$16)*100</f>
        <v>48.071989637180955</v>
      </c>
      <c r="Q18" s="37">
        <f>(SUM(H13,H19)/$Q$16)*100</f>
        <v>47.975082157756731</v>
      </c>
    </row>
    <row r="19" spans="1:17" ht="8.25" customHeight="1" x14ac:dyDescent="0.25">
      <c r="A19" s="10" t="s">
        <v>18</v>
      </c>
      <c r="B19" s="13">
        <v>12567366</v>
      </c>
      <c r="C19" s="12">
        <v>6561121</v>
      </c>
      <c r="D19" s="12">
        <v>6006245</v>
      </c>
      <c r="E19" s="14" t="s">
        <v>14</v>
      </c>
      <c r="F19" s="12">
        <v>8152659</v>
      </c>
      <c r="G19" s="12">
        <v>4266206</v>
      </c>
      <c r="H19" s="12">
        <v>3886453</v>
      </c>
      <c r="I19" s="14" t="s">
        <v>14</v>
      </c>
      <c r="J19" s="12">
        <v>4414707</v>
      </c>
      <c r="K19" s="12">
        <v>2294915</v>
      </c>
      <c r="L19" s="12">
        <v>2119792</v>
      </c>
      <c r="M19" s="14" t="s">
        <v>14</v>
      </c>
      <c r="O19" s="40" t="s">
        <v>41</v>
      </c>
      <c r="P19" s="39">
        <f>SUM(P17:P18)</f>
        <v>100</v>
      </c>
      <c r="Q19" s="37">
        <f>SUM(Q17:Q18)</f>
        <v>100</v>
      </c>
    </row>
    <row r="20" spans="1:17" ht="8.25" customHeight="1" x14ac:dyDescent="0.25">
      <c r="A20" s="20">
        <v>10</v>
      </c>
      <c r="B20" s="16">
        <v>2659064</v>
      </c>
      <c r="C20" s="17">
        <v>1382719</v>
      </c>
      <c r="D20" s="17">
        <v>1276345</v>
      </c>
      <c r="E20" s="18" t="s">
        <v>16</v>
      </c>
      <c r="F20" s="16">
        <v>1792434</v>
      </c>
      <c r="G20" s="16">
        <v>933906</v>
      </c>
      <c r="H20" s="16">
        <v>858528</v>
      </c>
      <c r="I20" s="18" t="s">
        <v>16</v>
      </c>
      <c r="J20" s="16">
        <v>866630</v>
      </c>
      <c r="K20" s="16">
        <v>448813</v>
      </c>
      <c r="L20" s="16">
        <v>417817</v>
      </c>
      <c r="M20" s="18" t="s">
        <v>16</v>
      </c>
      <c r="O20" s="38"/>
      <c r="P20" s="37"/>
      <c r="Q20" s="37"/>
    </row>
    <row r="21" spans="1:17" ht="8.25" customHeight="1" x14ac:dyDescent="0.25">
      <c r="A21" s="20">
        <v>11</v>
      </c>
      <c r="B21" s="16">
        <v>2705979</v>
      </c>
      <c r="C21" s="17">
        <v>1408425</v>
      </c>
      <c r="D21" s="17">
        <v>1297554</v>
      </c>
      <c r="E21" s="18" t="s">
        <v>16</v>
      </c>
      <c r="F21" s="16">
        <v>1718935</v>
      </c>
      <c r="G21" s="16">
        <v>897357</v>
      </c>
      <c r="H21" s="16">
        <v>821578</v>
      </c>
      <c r="I21" s="18" t="s">
        <v>16</v>
      </c>
      <c r="J21" s="16">
        <v>987044</v>
      </c>
      <c r="K21" s="16">
        <v>511068</v>
      </c>
      <c r="L21" s="16">
        <v>475976</v>
      </c>
      <c r="M21" s="18" t="s">
        <v>16</v>
      </c>
      <c r="O21" s="38" t="s">
        <v>43</v>
      </c>
      <c r="P21" s="39">
        <f>SUM(B25,B31,B37,B43)</f>
        <v>37754182</v>
      </c>
      <c r="Q21" s="39">
        <f>SUM(F25,F31,F37,F43)</f>
        <v>22922324</v>
      </c>
    </row>
    <row r="22" spans="1:17" ht="8.25" customHeight="1" x14ac:dyDescent="0.25">
      <c r="A22" s="20">
        <v>12</v>
      </c>
      <c r="B22" s="16">
        <v>2454614</v>
      </c>
      <c r="C22" s="17">
        <v>1284966</v>
      </c>
      <c r="D22" s="17">
        <v>1169648</v>
      </c>
      <c r="E22" s="18" t="s">
        <v>16</v>
      </c>
      <c r="F22" s="16">
        <v>1613357</v>
      </c>
      <c r="G22" s="16">
        <v>845725</v>
      </c>
      <c r="H22" s="16">
        <v>767632</v>
      </c>
      <c r="I22" s="18" t="s">
        <v>16</v>
      </c>
      <c r="J22" s="16">
        <v>841257</v>
      </c>
      <c r="K22" s="16">
        <v>439241</v>
      </c>
      <c r="L22" s="16">
        <v>402016</v>
      </c>
      <c r="M22" s="18" t="s">
        <v>16</v>
      </c>
      <c r="O22" s="40" t="s">
        <v>40</v>
      </c>
      <c r="P22" s="39">
        <f>(SUM(C25,C31,C37,C43)/$P$21)*100</f>
        <v>49.510647588656539</v>
      </c>
      <c r="Q22" s="37">
        <f>(SUM(G25,G31,G37,G43)/$Q$21)*100</f>
        <v>48.893118341752782</v>
      </c>
    </row>
    <row r="23" spans="1:17" ht="8.25" customHeight="1" x14ac:dyDescent="0.25">
      <c r="A23" s="20">
        <v>13</v>
      </c>
      <c r="B23" s="16">
        <v>2437582</v>
      </c>
      <c r="C23" s="17">
        <v>1277299</v>
      </c>
      <c r="D23" s="17">
        <v>1160283</v>
      </c>
      <c r="E23" s="18" t="s">
        <v>16</v>
      </c>
      <c r="F23" s="16">
        <v>1540896</v>
      </c>
      <c r="G23" s="16">
        <v>811802</v>
      </c>
      <c r="H23" s="16">
        <v>729094</v>
      </c>
      <c r="I23" s="18" t="s">
        <v>16</v>
      </c>
      <c r="J23" s="16">
        <v>896686</v>
      </c>
      <c r="K23" s="16">
        <v>465497</v>
      </c>
      <c r="L23" s="16">
        <v>431189</v>
      </c>
      <c r="M23" s="18" t="s">
        <v>16</v>
      </c>
      <c r="O23" s="40" t="s">
        <v>37</v>
      </c>
      <c r="P23" s="39">
        <f>(SUM(D25,D31,D37,D43)/$P$21)*100</f>
        <v>50.472927740826165</v>
      </c>
      <c r="Q23" s="41">
        <f>(SUM(H25,H31,H37,H43)/$Q$21)*100</f>
        <v>51.095325238400783</v>
      </c>
    </row>
    <row r="24" spans="1:17" ht="8.25" customHeight="1" x14ac:dyDescent="0.25">
      <c r="A24" s="20">
        <v>14</v>
      </c>
      <c r="B24" s="16">
        <v>2310127</v>
      </c>
      <c r="C24" s="17">
        <v>1207712</v>
      </c>
      <c r="D24" s="17">
        <v>1102415</v>
      </c>
      <c r="E24" s="18" t="s">
        <v>16</v>
      </c>
      <c r="F24" s="16">
        <v>1487037</v>
      </c>
      <c r="G24" s="16">
        <v>777416</v>
      </c>
      <c r="H24" s="16">
        <v>709621</v>
      </c>
      <c r="I24" s="18" t="s">
        <v>16</v>
      </c>
      <c r="J24" s="16">
        <v>823090</v>
      </c>
      <c r="K24" s="16">
        <v>430296</v>
      </c>
      <c r="L24" s="16">
        <v>392794</v>
      </c>
      <c r="M24" s="18" t="s">
        <v>16</v>
      </c>
      <c r="O24" s="40" t="s">
        <v>44</v>
      </c>
      <c r="P24" s="42">
        <f>(SUM(E25,E31,E37,E43)/$P$21)*100</f>
        <v>1.6424670517295278E-2</v>
      </c>
      <c r="Q24" s="37">
        <f>(SUM(I25,I31,I37,I43)/$Q$21)*100</f>
        <v>1.1556419846434419E-2</v>
      </c>
    </row>
    <row r="25" spans="1:17" ht="8.25" customHeight="1" x14ac:dyDescent="0.25">
      <c r="A25" s="10" t="s">
        <v>19</v>
      </c>
      <c r="B25" s="13">
        <v>11234333</v>
      </c>
      <c r="C25" s="12">
        <v>5781581</v>
      </c>
      <c r="D25" s="12">
        <v>5451540</v>
      </c>
      <c r="E25" s="12">
        <v>1212</v>
      </c>
      <c r="F25" s="12">
        <v>7047579</v>
      </c>
      <c r="G25" s="12">
        <v>3611650</v>
      </c>
      <c r="H25" s="12">
        <v>3435283</v>
      </c>
      <c r="I25" s="21">
        <v>646</v>
      </c>
      <c r="J25" s="12">
        <v>4186754</v>
      </c>
      <c r="K25" s="12">
        <v>2169931</v>
      </c>
      <c r="L25" s="12">
        <v>2016257</v>
      </c>
      <c r="M25" s="21">
        <v>566</v>
      </c>
      <c r="O25" s="40" t="s">
        <v>41</v>
      </c>
      <c r="P25" s="39">
        <f>SUM(P22:P23)</f>
        <v>99.983575329482704</v>
      </c>
      <c r="Q25" s="37">
        <f>SUM(Q22:Q24)</f>
        <v>99.999999999999986</v>
      </c>
    </row>
    <row r="26" spans="1:17" ht="8.25" customHeight="1" x14ac:dyDescent="0.25">
      <c r="A26" s="20">
        <v>15</v>
      </c>
      <c r="B26" s="16">
        <v>2286462</v>
      </c>
      <c r="C26" s="17">
        <v>1180935</v>
      </c>
      <c r="D26" s="17">
        <v>1105330</v>
      </c>
      <c r="E26" s="17">
        <v>197</v>
      </c>
      <c r="F26" s="16">
        <v>1453814</v>
      </c>
      <c r="G26" s="16">
        <v>752616</v>
      </c>
      <c r="H26" s="16">
        <v>701081</v>
      </c>
      <c r="I26" s="17">
        <v>117</v>
      </c>
      <c r="J26" s="16">
        <v>832648</v>
      </c>
      <c r="K26" s="16">
        <v>428319</v>
      </c>
      <c r="L26" s="16">
        <v>404249</v>
      </c>
      <c r="M26" s="17">
        <v>80</v>
      </c>
      <c r="O26" s="37"/>
      <c r="P26" s="37"/>
      <c r="Q26" s="37"/>
    </row>
    <row r="27" spans="1:17" ht="8.25" customHeight="1" x14ac:dyDescent="0.25">
      <c r="A27" s="20">
        <v>16</v>
      </c>
      <c r="B27" s="16">
        <v>2291230</v>
      </c>
      <c r="C27" s="17">
        <v>1182749</v>
      </c>
      <c r="D27" s="17">
        <v>1108229</v>
      </c>
      <c r="E27" s="17">
        <v>252</v>
      </c>
      <c r="F27" s="16">
        <v>1451803</v>
      </c>
      <c r="G27" s="16">
        <v>747173</v>
      </c>
      <c r="H27" s="16">
        <v>704481</v>
      </c>
      <c r="I27" s="17">
        <v>149</v>
      </c>
      <c r="J27" s="16">
        <v>839427</v>
      </c>
      <c r="K27" s="16">
        <v>435576</v>
      </c>
      <c r="L27" s="16">
        <v>403748</v>
      </c>
      <c r="M27" s="17">
        <v>103</v>
      </c>
      <c r="O27" s="38" t="s">
        <v>45</v>
      </c>
      <c r="P27" s="39">
        <f>SUM(B49,B55,B61)</f>
        <v>16458946</v>
      </c>
      <c r="Q27" s="39">
        <f>SUM(F49,F55,F61)</f>
        <v>9991423</v>
      </c>
    </row>
    <row r="28" spans="1:17" ht="8.25" customHeight="1" x14ac:dyDescent="0.25">
      <c r="A28" s="20">
        <v>17</v>
      </c>
      <c r="B28" s="16">
        <v>2306436</v>
      </c>
      <c r="C28" s="17">
        <v>1190449</v>
      </c>
      <c r="D28" s="17">
        <v>1115761</v>
      </c>
      <c r="E28" s="17">
        <v>226</v>
      </c>
      <c r="F28" s="16">
        <v>1429534</v>
      </c>
      <c r="G28" s="16">
        <v>734636</v>
      </c>
      <c r="H28" s="16">
        <v>694796</v>
      </c>
      <c r="I28" s="17">
        <v>102</v>
      </c>
      <c r="J28" s="16">
        <v>876902</v>
      </c>
      <c r="K28" s="16">
        <v>455813</v>
      </c>
      <c r="L28" s="16">
        <v>420965</v>
      </c>
      <c r="M28" s="17">
        <v>124</v>
      </c>
      <c r="O28" s="40" t="s">
        <v>36</v>
      </c>
      <c r="P28" s="39">
        <f>(SUM(C49,C55,C61)/$P$27)*100</f>
        <v>50.326393925832193</v>
      </c>
      <c r="Q28" s="37">
        <f>(SUM(G49,G55,G61)/$Q$27)*100</f>
        <v>49.550289283118133</v>
      </c>
    </row>
    <row r="29" spans="1:17" ht="8.25" customHeight="1" x14ac:dyDescent="0.25">
      <c r="A29" s="20">
        <v>18</v>
      </c>
      <c r="B29" s="16">
        <v>2129611</v>
      </c>
      <c r="C29" s="17">
        <v>1101714</v>
      </c>
      <c r="D29" s="17">
        <v>1027565</v>
      </c>
      <c r="E29" s="17">
        <v>332</v>
      </c>
      <c r="F29" s="16">
        <v>1355209</v>
      </c>
      <c r="G29" s="16">
        <v>692438</v>
      </c>
      <c r="H29" s="16">
        <v>662588</v>
      </c>
      <c r="I29" s="17">
        <v>183</v>
      </c>
      <c r="J29" s="16">
        <v>774402</v>
      </c>
      <c r="K29" s="16">
        <v>409276</v>
      </c>
      <c r="L29" s="16">
        <v>364977</v>
      </c>
      <c r="M29" s="17">
        <v>149</v>
      </c>
      <c r="O29" s="40" t="s">
        <v>37</v>
      </c>
      <c r="P29" s="39">
        <f>(SUM(D49,D55,D61)/$P$27)*100</f>
        <v>49.652729889265082</v>
      </c>
      <c r="Q29" s="37">
        <f>(SUM(H49,H55,H61)/$Q$27)*100</f>
        <v>50.435408449827413</v>
      </c>
    </row>
    <row r="30" spans="1:17" ht="8.25" customHeight="1" x14ac:dyDescent="0.25">
      <c r="A30" s="20">
        <v>19</v>
      </c>
      <c r="B30" s="16">
        <v>2220594</v>
      </c>
      <c r="C30" s="17">
        <v>1125734</v>
      </c>
      <c r="D30" s="17">
        <v>1094655</v>
      </c>
      <c r="E30" s="17">
        <v>205</v>
      </c>
      <c r="F30" s="16">
        <v>1357219</v>
      </c>
      <c r="G30" s="16">
        <v>684787</v>
      </c>
      <c r="H30" s="16">
        <v>672337</v>
      </c>
      <c r="I30" s="17">
        <v>95</v>
      </c>
      <c r="J30" s="16">
        <v>863375</v>
      </c>
      <c r="K30" s="16">
        <v>440947</v>
      </c>
      <c r="L30" s="16">
        <v>422318</v>
      </c>
      <c r="M30" s="17">
        <v>110</v>
      </c>
      <c r="O30" s="40" t="s">
        <v>44</v>
      </c>
      <c r="P30" s="42">
        <f>(SUM(E49,E55,E61)/$P$27)*100</f>
        <v>2.0876184902727066E-2</v>
      </c>
      <c r="Q30" s="37">
        <f>(SUM(I49,I55,I61)/$P$27)*100</f>
        <v>8.6822084476126243E-3</v>
      </c>
    </row>
    <row r="31" spans="1:17" ht="8.25" customHeight="1" x14ac:dyDescent="0.25">
      <c r="A31" s="10" t="s">
        <v>20</v>
      </c>
      <c r="B31" s="13">
        <v>10084788</v>
      </c>
      <c r="C31" s="12">
        <v>4987922</v>
      </c>
      <c r="D31" s="12">
        <v>5095237</v>
      </c>
      <c r="E31" s="12">
        <v>1629</v>
      </c>
      <c r="F31" s="12">
        <v>6064869</v>
      </c>
      <c r="G31" s="12">
        <v>2961415</v>
      </c>
      <c r="H31" s="12">
        <v>3102753</v>
      </c>
      <c r="I31" s="21">
        <v>701</v>
      </c>
      <c r="J31" s="12">
        <v>4019919</v>
      </c>
      <c r="K31" s="12">
        <v>2026507</v>
      </c>
      <c r="L31" s="12">
        <v>1992484</v>
      </c>
      <c r="M31" s="21">
        <v>928</v>
      </c>
      <c r="O31" s="40" t="s">
        <v>41</v>
      </c>
      <c r="P31" s="39">
        <f>SUM(P28:P29)</f>
        <v>99.979123815097267</v>
      </c>
      <c r="Q31" s="37">
        <f>SUM(Q28:Q30)</f>
        <v>99.994379941393149</v>
      </c>
    </row>
    <row r="32" spans="1:17" ht="8.25" customHeight="1" x14ac:dyDescent="0.25">
      <c r="A32" s="20">
        <v>20</v>
      </c>
      <c r="B32" s="16">
        <v>2070774</v>
      </c>
      <c r="C32" s="17">
        <v>1049023</v>
      </c>
      <c r="D32" s="17">
        <v>1021352</v>
      </c>
      <c r="E32" s="17">
        <v>399</v>
      </c>
      <c r="F32" s="16">
        <v>1312561</v>
      </c>
      <c r="G32" s="16">
        <v>651949</v>
      </c>
      <c r="H32" s="16">
        <v>660429</v>
      </c>
      <c r="I32" s="17">
        <v>183</v>
      </c>
      <c r="J32" s="16">
        <v>758213</v>
      </c>
      <c r="K32" s="16">
        <v>397074</v>
      </c>
      <c r="L32" s="16">
        <v>360923</v>
      </c>
      <c r="M32" s="17">
        <v>216</v>
      </c>
      <c r="O32" s="37"/>
      <c r="P32" s="37"/>
      <c r="Q32" s="37"/>
    </row>
    <row r="33" spans="1:17" ht="8.25" customHeight="1" x14ac:dyDescent="0.25">
      <c r="A33" s="20">
        <v>21</v>
      </c>
      <c r="B33" s="16">
        <v>2151537</v>
      </c>
      <c r="C33" s="17">
        <v>1064988</v>
      </c>
      <c r="D33" s="17">
        <v>1086334</v>
      </c>
      <c r="E33" s="17">
        <v>215</v>
      </c>
      <c r="F33" s="16">
        <v>1275934</v>
      </c>
      <c r="G33" s="16">
        <v>624991</v>
      </c>
      <c r="H33" s="16">
        <v>650849</v>
      </c>
      <c r="I33" s="17">
        <v>94</v>
      </c>
      <c r="J33" s="16">
        <v>875603</v>
      </c>
      <c r="K33" s="16">
        <v>439997</v>
      </c>
      <c r="L33" s="16">
        <v>435485</v>
      </c>
      <c r="M33" s="17">
        <v>121</v>
      </c>
      <c r="O33" s="38" t="s">
        <v>46</v>
      </c>
      <c r="P33" s="39">
        <f>SUM(B67,B73,B79,B85,B91,B97)</f>
        <v>13979841</v>
      </c>
      <c r="Q33" s="39">
        <f>SUM(F67,F73,F79,F85,F91,F97)</f>
        <v>8927402</v>
      </c>
    </row>
    <row r="34" spans="1:17" ht="8.25" customHeight="1" x14ac:dyDescent="0.25">
      <c r="A34" s="20">
        <v>22</v>
      </c>
      <c r="B34" s="16">
        <v>2029492</v>
      </c>
      <c r="C34" s="17">
        <v>998896</v>
      </c>
      <c r="D34" s="17">
        <v>1030189</v>
      </c>
      <c r="E34" s="17">
        <v>407</v>
      </c>
      <c r="F34" s="16">
        <v>1227473</v>
      </c>
      <c r="G34" s="16">
        <v>596799</v>
      </c>
      <c r="H34" s="16">
        <v>630496</v>
      </c>
      <c r="I34" s="17">
        <v>178</v>
      </c>
      <c r="J34" s="16">
        <v>802019</v>
      </c>
      <c r="K34" s="16">
        <v>402097</v>
      </c>
      <c r="L34" s="16">
        <v>399693</v>
      </c>
      <c r="M34" s="17">
        <v>229</v>
      </c>
      <c r="O34" s="40" t="s">
        <v>40</v>
      </c>
      <c r="P34" s="39">
        <f>(SUM(C67,C73,C79,C85,C91,C97)/$P$33)*100</f>
        <v>52.521047986168078</v>
      </c>
      <c r="Q34" s="37">
        <f>(SUM(G67,G73,G79,G85,G91,G97)/$Q$33)*100</f>
        <v>52.140432345266852</v>
      </c>
    </row>
    <row r="35" spans="1:17" ht="8.25" customHeight="1" x14ac:dyDescent="0.25">
      <c r="A35" s="20">
        <v>23</v>
      </c>
      <c r="B35" s="16">
        <v>1952204</v>
      </c>
      <c r="C35" s="17">
        <v>955477</v>
      </c>
      <c r="D35" s="17">
        <v>996454</v>
      </c>
      <c r="E35" s="17">
        <v>273</v>
      </c>
      <c r="F35" s="16">
        <v>1149803</v>
      </c>
      <c r="G35" s="16">
        <v>557726</v>
      </c>
      <c r="H35" s="16">
        <v>591963</v>
      </c>
      <c r="I35" s="17">
        <v>114</v>
      </c>
      <c r="J35" s="16">
        <v>802401</v>
      </c>
      <c r="K35" s="16">
        <v>397751</v>
      </c>
      <c r="L35" s="16">
        <v>404491</v>
      </c>
      <c r="M35" s="17">
        <v>159</v>
      </c>
      <c r="O35" s="40" t="s">
        <v>37</v>
      </c>
      <c r="P35" s="39">
        <f>(SUM(D67,D73,D79,D85,D91,D97)/$P$33)*100</f>
        <v>47.458937480047162</v>
      </c>
      <c r="Q35" s="37">
        <f>(SUM(H67,H73,H79,H85,H91,H97)/$Q$33)*100</f>
        <v>47.842328596830299</v>
      </c>
    </row>
    <row r="36" spans="1:17" ht="8.25" customHeight="1" x14ac:dyDescent="0.25">
      <c r="A36" s="20">
        <v>24</v>
      </c>
      <c r="B36" s="16">
        <v>1880781</v>
      </c>
      <c r="C36" s="17">
        <v>919538</v>
      </c>
      <c r="D36" s="17">
        <v>960908</v>
      </c>
      <c r="E36" s="17">
        <v>335</v>
      </c>
      <c r="F36" s="16">
        <v>1099098</v>
      </c>
      <c r="G36" s="16">
        <v>529950</v>
      </c>
      <c r="H36" s="16">
        <v>569016</v>
      </c>
      <c r="I36" s="17">
        <v>132</v>
      </c>
      <c r="J36" s="16">
        <v>781683</v>
      </c>
      <c r="K36" s="16">
        <v>389588</v>
      </c>
      <c r="L36" s="16">
        <v>391892</v>
      </c>
      <c r="M36" s="17">
        <v>203</v>
      </c>
      <c r="O36" s="40" t="s">
        <v>44</v>
      </c>
      <c r="P36" s="42">
        <f>(SUM(E67,E73,E79,E85,E91,E97)/$P$33)*100</f>
        <v>2.0014533784754776E-2</v>
      </c>
      <c r="Q36" s="37">
        <f>(SUM(I67,I73,I79,I85,I91,I97)/$Q$33)*100</f>
        <v>1.7239057902847882E-2</v>
      </c>
    </row>
    <row r="37" spans="1:17" x14ac:dyDescent="0.25">
      <c r="A37" s="10" t="s">
        <v>21</v>
      </c>
      <c r="B37" s="12">
        <v>8778665</v>
      </c>
      <c r="C37" s="12">
        <v>4216720</v>
      </c>
      <c r="D37" s="12">
        <v>4560154</v>
      </c>
      <c r="E37" s="12">
        <v>1791</v>
      </c>
      <c r="F37" s="12">
        <v>5244795</v>
      </c>
      <c r="G37" s="12">
        <v>2473371</v>
      </c>
      <c r="H37" s="12">
        <v>2770732</v>
      </c>
      <c r="I37" s="21">
        <v>692</v>
      </c>
      <c r="J37" s="12">
        <v>3533870</v>
      </c>
      <c r="K37" s="12">
        <v>1743349</v>
      </c>
      <c r="L37" s="12">
        <v>1789422</v>
      </c>
      <c r="M37" s="12">
        <v>1099</v>
      </c>
      <c r="O37" s="40" t="s">
        <v>47</v>
      </c>
      <c r="P37" s="39">
        <f>SUM(P34:P35)</f>
        <v>99.97998546621524</v>
      </c>
      <c r="Q37" s="39">
        <f>SUM(Q34:Q36)</f>
        <v>99.999999999999986</v>
      </c>
    </row>
    <row r="38" spans="1:17" ht="8.25" customHeight="1" x14ac:dyDescent="0.25">
      <c r="A38" s="20">
        <v>25</v>
      </c>
      <c r="B38" s="16">
        <v>1774433</v>
      </c>
      <c r="C38" s="17">
        <v>859700</v>
      </c>
      <c r="D38" s="17">
        <v>914192</v>
      </c>
      <c r="E38" s="17">
        <v>541</v>
      </c>
      <c r="F38" s="16">
        <v>1098357</v>
      </c>
      <c r="G38" s="16">
        <v>518328</v>
      </c>
      <c r="H38" s="16">
        <v>579810</v>
      </c>
      <c r="I38" s="17">
        <v>219</v>
      </c>
      <c r="J38" s="16">
        <v>676076</v>
      </c>
      <c r="K38" s="16">
        <v>341372</v>
      </c>
      <c r="L38" s="16">
        <v>334382</v>
      </c>
      <c r="M38" s="17">
        <v>322</v>
      </c>
      <c r="O38" s="37"/>
      <c r="P38" s="37"/>
      <c r="Q38" s="37"/>
    </row>
    <row r="39" spans="1:17" x14ac:dyDescent="0.25">
      <c r="A39" s="20">
        <v>26</v>
      </c>
      <c r="B39" s="16">
        <v>1807969</v>
      </c>
      <c r="C39" s="17">
        <v>867123</v>
      </c>
      <c r="D39" s="17">
        <v>940526</v>
      </c>
      <c r="E39" s="17">
        <v>320</v>
      </c>
      <c r="F39" s="16">
        <v>1057128</v>
      </c>
      <c r="G39" s="16">
        <v>498081</v>
      </c>
      <c r="H39" s="16">
        <v>558913</v>
      </c>
      <c r="I39" s="17">
        <v>134</v>
      </c>
      <c r="J39" s="16">
        <v>750841</v>
      </c>
      <c r="K39" s="16">
        <v>369042</v>
      </c>
      <c r="L39" s="16">
        <v>381613</v>
      </c>
      <c r="M39" s="17">
        <v>186</v>
      </c>
      <c r="O39" s="37"/>
      <c r="P39" s="37"/>
      <c r="Q39" s="37"/>
    </row>
    <row r="40" spans="1:17" x14ac:dyDescent="0.25">
      <c r="A40" s="20">
        <v>27</v>
      </c>
      <c r="B40" s="16">
        <v>1756082</v>
      </c>
      <c r="C40" s="17">
        <v>840033</v>
      </c>
      <c r="D40" s="17">
        <v>915732</v>
      </c>
      <c r="E40" s="17">
        <v>317</v>
      </c>
      <c r="F40" s="16">
        <v>1034643</v>
      </c>
      <c r="G40" s="16">
        <v>487770</v>
      </c>
      <c r="H40" s="16">
        <v>546763</v>
      </c>
      <c r="I40" s="17">
        <v>110</v>
      </c>
      <c r="J40" s="16">
        <v>721439</v>
      </c>
      <c r="K40" s="16">
        <v>352263</v>
      </c>
      <c r="L40" s="16">
        <v>368969</v>
      </c>
      <c r="M40" s="17">
        <v>207</v>
      </c>
      <c r="O40" s="43" t="s">
        <v>33</v>
      </c>
      <c r="P40" s="39">
        <f>SUM(P6,P11,P16,P21,P27,P33)</f>
        <v>109989655</v>
      </c>
      <c r="Q40" s="39">
        <f>SUM(Q33,Q27,Q21,Q16,Q11,Q6)</f>
        <v>69442450</v>
      </c>
    </row>
    <row r="41" spans="1:17" ht="8.25" customHeight="1" x14ac:dyDescent="0.25">
      <c r="A41" s="20">
        <v>28</v>
      </c>
      <c r="B41" s="16">
        <v>1731246</v>
      </c>
      <c r="C41" s="17">
        <v>829360</v>
      </c>
      <c r="D41" s="17">
        <v>901495</v>
      </c>
      <c r="E41" s="17">
        <v>391</v>
      </c>
      <c r="F41" s="16">
        <v>1025433</v>
      </c>
      <c r="G41" s="16">
        <v>483935</v>
      </c>
      <c r="H41" s="16">
        <v>541359</v>
      </c>
      <c r="I41" s="17">
        <v>139</v>
      </c>
      <c r="J41" s="16">
        <v>705813</v>
      </c>
      <c r="K41" s="16">
        <v>345425</v>
      </c>
      <c r="L41" s="16">
        <v>360136</v>
      </c>
      <c r="M41" s="17">
        <v>252</v>
      </c>
    </row>
    <row r="42" spans="1:17" ht="8.25" customHeight="1" x14ac:dyDescent="0.25">
      <c r="A42" s="20">
        <v>29</v>
      </c>
      <c r="B42" s="16">
        <v>1708935</v>
      </c>
      <c r="C42" s="17">
        <v>820504</v>
      </c>
      <c r="D42" s="17">
        <v>888209</v>
      </c>
      <c r="E42" s="17">
        <v>222</v>
      </c>
      <c r="F42" s="16">
        <v>1029234</v>
      </c>
      <c r="G42" s="16">
        <v>485257</v>
      </c>
      <c r="H42" s="16">
        <v>543887</v>
      </c>
      <c r="I42" s="17">
        <v>90</v>
      </c>
      <c r="J42" s="16">
        <v>679701</v>
      </c>
      <c r="K42" s="16">
        <v>335247</v>
      </c>
      <c r="L42" s="16">
        <v>344322</v>
      </c>
      <c r="M42" s="17">
        <v>132</v>
      </c>
    </row>
    <row r="43" spans="1:17" ht="8.25" customHeight="1" x14ac:dyDescent="0.25">
      <c r="A43" s="10" t="s">
        <v>22</v>
      </c>
      <c r="B43" s="12">
        <v>7656396</v>
      </c>
      <c r="C43" s="12">
        <v>3706117</v>
      </c>
      <c r="D43" s="12">
        <v>3948710</v>
      </c>
      <c r="E43" s="12">
        <v>1569</v>
      </c>
      <c r="F43" s="12">
        <v>4565081</v>
      </c>
      <c r="G43" s="12">
        <v>2161003</v>
      </c>
      <c r="H43" s="12">
        <v>2403468</v>
      </c>
      <c r="I43" s="21">
        <v>610</v>
      </c>
      <c r="J43" s="12">
        <v>3091315</v>
      </c>
      <c r="K43" s="12">
        <v>1545114</v>
      </c>
      <c r="L43" s="12">
        <v>1545242</v>
      </c>
      <c r="M43" s="21">
        <v>959</v>
      </c>
    </row>
    <row r="44" spans="1:17" ht="8.25" customHeight="1" x14ac:dyDescent="0.25">
      <c r="A44" s="20">
        <v>30</v>
      </c>
      <c r="B44" s="16">
        <v>1641190</v>
      </c>
      <c r="C44" s="17">
        <v>787258</v>
      </c>
      <c r="D44" s="17">
        <v>853310</v>
      </c>
      <c r="E44" s="17">
        <v>622</v>
      </c>
      <c r="F44" s="16">
        <v>993463</v>
      </c>
      <c r="G44" s="16">
        <v>464388</v>
      </c>
      <c r="H44" s="16">
        <v>528827</v>
      </c>
      <c r="I44" s="17">
        <v>248</v>
      </c>
      <c r="J44" s="16">
        <v>647727</v>
      </c>
      <c r="K44" s="16">
        <v>322870</v>
      </c>
      <c r="L44" s="16">
        <v>324483</v>
      </c>
      <c r="M44" s="17">
        <v>374</v>
      </c>
    </row>
    <row r="45" spans="1:17" ht="8.25" customHeight="1" x14ac:dyDescent="0.25">
      <c r="A45" s="20">
        <v>31</v>
      </c>
      <c r="B45" s="16">
        <v>1610305</v>
      </c>
      <c r="C45" s="17">
        <v>773429</v>
      </c>
      <c r="D45" s="17">
        <v>836689</v>
      </c>
      <c r="E45" s="17">
        <v>187</v>
      </c>
      <c r="F45" s="16">
        <v>967440</v>
      </c>
      <c r="G45" s="16">
        <v>455260</v>
      </c>
      <c r="H45" s="16">
        <v>512116</v>
      </c>
      <c r="I45" s="17">
        <v>64</v>
      </c>
      <c r="J45" s="16">
        <v>642865</v>
      </c>
      <c r="K45" s="16">
        <v>318169</v>
      </c>
      <c r="L45" s="16">
        <v>324573</v>
      </c>
      <c r="M45" s="17">
        <v>123</v>
      </c>
    </row>
    <row r="46" spans="1:17" ht="8.25" customHeight="1" x14ac:dyDescent="0.25">
      <c r="A46" s="20">
        <v>32</v>
      </c>
      <c r="B46" s="16">
        <v>1543290</v>
      </c>
      <c r="C46" s="17">
        <v>743747</v>
      </c>
      <c r="D46" s="17">
        <v>799199</v>
      </c>
      <c r="E46" s="17">
        <v>344</v>
      </c>
      <c r="F46" s="16">
        <v>906751</v>
      </c>
      <c r="G46" s="16">
        <v>425972</v>
      </c>
      <c r="H46" s="16">
        <v>480645</v>
      </c>
      <c r="I46" s="17">
        <v>134</v>
      </c>
      <c r="J46" s="16">
        <v>636539</v>
      </c>
      <c r="K46" s="16">
        <v>317775</v>
      </c>
      <c r="L46" s="16">
        <v>318554</v>
      </c>
      <c r="M46" s="17">
        <v>210</v>
      </c>
    </row>
    <row r="47" spans="1:17" ht="8.25" customHeight="1" x14ac:dyDescent="0.25">
      <c r="A47" s="20">
        <v>33</v>
      </c>
      <c r="B47" s="16">
        <v>1456401</v>
      </c>
      <c r="C47" s="17">
        <v>707153</v>
      </c>
      <c r="D47" s="17">
        <v>749035</v>
      </c>
      <c r="E47" s="17">
        <v>213</v>
      </c>
      <c r="F47" s="16">
        <v>853541</v>
      </c>
      <c r="G47" s="16">
        <v>405255</v>
      </c>
      <c r="H47" s="16">
        <v>448205</v>
      </c>
      <c r="I47" s="17">
        <v>81</v>
      </c>
      <c r="J47" s="16">
        <v>602860</v>
      </c>
      <c r="K47" s="16">
        <v>301898</v>
      </c>
      <c r="L47" s="16">
        <v>300830</v>
      </c>
      <c r="M47" s="17">
        <v>132</v>
      </c>
    </row>
    <row r="48" spans="1:17" ht="8.25" customHeight="1" x14ac:dyDescent="0.25">
      <c r="A48" s="20">
        <v>34</v>
      </c>
      <c r="B48" s="16">
        <v>1405210</v>
      </c>
      <c r="C48" s="17">
        <v>694530</v>
      </c>
      <c r="D48" s="17">
        <v>710477</v>
      </c>
      <c r="E48" s="17">
        <v>203</v>
      </c>
      <c r="F48" s="16">
        <v>843886</v>
      </c>
      <c r="G48" s="16">
        <v>410128</v>
      </c>
      <c r="H48" s="16">
        <v>433675</v>
      </c>
      <c r="I48" s="17">
        <v>83</v>
      </c>
      <c r="J48" s="16">
        <v>561324</v>
      </c>
      <c r="K48" s="16">
        <v>284402</v>
      </c>
      <c r="L48" s="16">
        <v>276802</v>
      </c>
      <c r="M48" s="17">
        <v>120</v>
      </c>
    </row>
    <row r="49" spans="1:13" ht="8.25" customHeight="1" x14ac:dyDescent="0.25">
      <c r="A49" s="10" t="s">
        <v>23</v>
      </c>
      <c r="B49" s="12">
        <v>6646140</v>
      </c>
      <c r="C49" s="12">
        <v>3326683</v>
      </c>
      <c r="D49" s="12">
        <v>3318030</v>
      </c>
      <c r="E49" s="12">
        <v>1427</v>
      </c>
      <c r="F49" s="12">
        <v>4054568</v>
      </c>
      <c r="G49" s="12">
        <v>2002973</v>
      </c>
      <c r="H49" s="12">
        <v>2051011</v>
      </c>
      <c r="I49" s="21">
        <v>584</v>
      </c>
      <c r="J49" s="12">
        <v>2591572</v>
      </c>
      <c r="K49" s="12">
        <v>1323710</v>
      </c>
      <c r="L49" s="12">
        <v>1267019</v>
      </c>
      <c r="M49" s="21">
        <v>843</v>
      </c>
    </row>
    <row r="50" spans="1:13" ht="8.25" customHeight="1" x14ac:dyDescent="0.25">
      <c r="A50" s="20">
        <v>35</v>
      </c>
      <c r="B50" s="16">
        <v>1368321</v>
      </c>
      <c r="C50" s="17">
        <v>682787</v>
      </c>
      <c r="D50" s="17">
        <v>684960</v>
      </c>
      <c r="E50" s="17">
        <v>574</v>
      </c>
      <c r="F50" s="16">
        <v>835989</v>
      </c>
      <c r="G50" s="16">
        <v>412218</v>
      </c>
      <c r="H50" s="16">
        <v>423537</v>
      </c>
      <c r="I50" s="17">
        <v>234</v>
      </c>
      <c r="J50" s="16">
        <v>532332</v>
      </c>
      <c r="K50" s="16">
        <v>270569</v>
      </c>
      <c r="L50" s="16">
        <v>261423</v>
      </c>
      <c r="M50" s="17">
        <v>340</v>
      </c>
    </row>
    <row r="51" spans="1:13" ht="8.25" customHeight="1" x14ac:dyDescent="0.25">
      <c r="A51" s="20">
        <v>36</v>
      </c>
      <c r="B51" s="16">
        <v>1380786</v>
      </c>
      <c r="C51" s="17">
        <v>694437</v>
      </c>
      <c r="D51" s="17">
        <v>686124</v>
      </c>
      <c r="E51" s="17">
        <v>225</v>
      </c>
      <c r="F51" s="16">
        <v>848273</v>
      </c>
      <c r="G51" s="16">
        <v>422878</v>
      </c>
      <c r="H51" s="16">
        <v>425299</v>
      </c>
      <c r="I51" s="17">
        <v>96</v>
      </c>
      <c r="J51" s="16">
        <v>532513</v>
      </c>
      <c r="K51" s="16">
        <v>271559</v>
      </c>
      <c r="L51" s="16">
        <v>260825</v>
      </c>
      <c r="M51" s="17">
        <v>129</v>
      </c>
    </row>
    <row r="52" spans="1:13" ht="8.25" customHeight="1" x14ac:dyDescent="0.25">
      <c r="A52" s="20">
        <v>37</v>
      </c>
      <c r="B52" s="16">
        <v>1300154</v>
      </c>
      <c r="C52" s="17">
        <v>653692</v>
      </c>
      <c r="D52" s="17">
        <v>646226</v>
      </c>
      <c r="E52" s="17">
        <v>236</v>
      </c>
      <c r="F52" s="16">
        <v>817151</v>
      </c>
      <c r="G52" s="16">
        <v>404693</v>
      </c>
      <c r="H52" s="16">
        <v>412356</v>
      </c>
      <c r="I52" s="17">
        <v>102</v>
      </c>
      <c r="J52" s="16">
        <v>483003</v>
      </c>
      <c r="K52" s="16">
        <v>248999</v>
      </c>
      <c r="L52" s="16">
        <v>233870</v>
      </c>
      <c r="M52" s="17">
        <v>134</v>
      </c>
    </row>
    <row r="53" spans="1:13" ht="8.25" customHeight="1" x14ac:dyDescent="0.25">
      <c r="A53" s="20">
        <v>38</v>
      </c>
      <c r="B53" s="16">
        <v>1323582</v>
      </c>
      <c r="C53" s="17">
        <v>662865</v>
      </c>
      <c r="D53" s="17">
        <v>660464</v>
      </c>
      <c r="E53" s="17">
        <v>253</v>
      </c>
      <c r="F53" s="16">
        <v>774100</v>
      </c>
      <c r="G53" s="16">
        <v>382425</v>
      </c>
      <c r="H53" s="16">
        <v>391575</v>
      </c>
      <c r="I53" s="17">
        <v>100</v>
      </c>
      <c r="J53" s="16">
        <v>549482</v>
      </c>
      <c r="K53" s="16">
        <v>280440</v>
      </c>
      <c r="L53" s="16">
        <v>268889</v>
      </c>
      <c r="M53" s="17">
        <v>153</v>
      </c>
    </row>
    <row r="54" spans="1:13" ht="8.25" customHeight="1" x14ac:dyDescent="0.25">
      <c r="A54" s="20">
        <v>39</v>
      </c>
      <c r="B54" s="16">
        <v>1273297</v>
      </c>
      <c r="C54" s="17">
        <v>632902</v>
      </c>
      <c r="D54" s="17">
        <v>640256</v>
      </c>
      <c r="E54" s="17">
        <v>139</v>
      </c>
      <c r="F54" s="16">
        <v>779055</v>
      </c>
      <c r="G54" s="16">
        <v>380759</v>
      </c>
      <c r="H54" s="16">
        <v>398244</v>
      </c>
      <c r="I54" s="17">
        <v>52</v>
      </c>
      <c r="J54" s="16">
        <v>494242</v>
      </c>
      <c r="K54" s="16">
        <v>252143</v>
      </c>
      <c r="L54" s="16">
        <v>242012</v>
      </c>
      <c r="M54" s="17">
        <v>87</v>
      </c>
    </row>
    <row r="55" spans="1:13" ht="8.25" customHeight="1" x14ac:dyDescent="0.25">
      <c r="A55" s="10" t="s">
        <v>24</v>
      </c>
      <c r="B55" s="12">
        <v>5345566</v>
      </c>
      <c r="C55" s="12">
        <v>2679853</v>
      </c>
      <c r="D55" s="12">
        <v>2664642</v>
      </c>
      <c r="E55" s="12">
        <v>1071</v>
      </c>
      <c r="F55" s="12">
        <v>3193526</v>
      </c>
      <c r="G55" s="12">
        <v>1566095</v>
      </c>
      <c r="H55" s="12">
        <v>1627008</v>
      </c>
      <c r="I55" s="21">
        <v>423</v>
      </c>
      <c r="J55" s="12">
        <v>2152040</v>
      </c>
      <c r="K55" s="12">
        <v>1113758</v>
      </c>
      <c r="L55" s="12">
        <v>1037634</v>
      </c>
      <c r="M55" s="21">
        <v>648</v>
      </c>
    </row>
    <row r="56" spans="1:13" ht="8.25" customHeight="1" x14ac:dyDescent="0.25">
      <c r="A56" s="20">
        <v>40</v>
      </c>
      <c r="B56" s="16">
        <v>1186356</v>
      </c>
      <c r="C56" s="17">
        <v>600592</v>
      </c>
      <c r="D56" s="17">
        <v>585229</v>
      </c>
      <c r="E56" s="17">
        <v>535</v>
      </c>
      <c r="F56" s="16">
        <v>694040</v>
      </c>
      <c r="G56" s="16">
        <v>340806</v>
      </c>
      <c r="H56" s="16">
        <v>353026</v>
      </c>
      <c r="I56" s="17">
        <v>208</v>
      </c>
      <c r="J56" s="16">
        <v>492316</v>
      </c>
      <c r="K56" s="16">
        <v>259786</v>
      </c>
      <c r="L56" s="16">
        <v>232203</v>
      </c>
      <c r="M56" s="17">
        <v>327</v>
      </c>
    </row>
    <row r="57" spans="1:13" ht="8.25" customHeight="1" x14ac:dyDescent="0.25">
      <c r="A57" s="20">
        <v>41</v>
      </c>
      <c r="B57" s="16">
        <v>1152091</v>
      </c>
      <c r="C57" s="17">
        <v>572819</v>
      </c>
      <c r="D57" s="17">
        <v>579172</v>
      </c>
      <c r="E57" s="17">
        <v>100</v>
      </c>
      <c r="F57" s="16">
        <v>706769</v>
      </c>
      <c r="G57" s="16">
        <v>342413</v>
      </c>
      <c r="H57" s="16">
        <v>364314</v>
      </c>
      <c r="I57" s="17">
        <v>42</v>
      </c>
      <c r="J57" s="16">
        <v>445322</v>
      </c>
      <c r="K57" s="16">
        <v>230406</v>
      </c>
      <c r="L57" s="16">
        <v>214858</v>
      </c>
      <c r="M57" s="17">
        <v>58</v>
      </c>
    </row>
    <row r="58" spans="1:13" ht="8.25" customHeight="1" x14ac:dyDescent="0.25">
      <c r="A58" s="20">
        <v>42</v>
      </c>
      <c r="B58" s="16">
        <v>1069782</v>
      </c>
      <c r="C58" s="17">
        <v>536041</v>
      </c>
      <c r="D58" s="17">
        <v>533523</v>
      </c>
      <c r="E58" s="17">
        <v>218</v>
      </c>
      <c r="F58" s="16">
        <v>644706</v>
      </c>
      <c r="G58" s="16">
        <v>314029</v>
      </c>
      <c r="H58" s="16">
        <v>330584</v>
      </c>
      <c r="I58" s="17">
        <v>93</v>
      </c>
      <c r="J58" s="16">
        <v>425076</v>
      </c>
      <c r="K58" s="16">
        <v>222012</v>
      </c>
      <c r="L58" s="16">
        <v>202939</v>
      </c>
      <c r="M58" s="17">
        <v>125</v>
      </c>
    </row>
    <row r="59" spans="1:13" ht="8.25" customHeight="1" x14ac:dyDescent="0.25">
      <c r="A59" s="20">
        <v>43</v>
      </c>
      <c r="B59" s="16">
        <v>997083</v>
      </c>
      <c r="C59" s="17">
        <v>497534</v>
      </c>
      <c r="D59" s="17">
        <v>499430</v>
      </c>
      <c r="E59" s="17">
        <v>119</v>
      </c>
      <c r="F59" s="16">
        <v>584211</v>
      </c>
      <c r="G59" s="16">
        <v>287840</v>
      </c>
      <c r="H59" s="16">
        <v>296326</v>
      </c>
      <c r="I59" s="17">
        <v>45</v>
      </c>
      <c r="J59" s="16">
        <v>412872</v>
      </c>
      <c r="K59" s="16">
        <v>209694</v>
      </c>
      <c r="L59" s="16">
        <v>203104</v>
      </c>
      <c r="M59" s="17">
        <v>74</v>
      </c>
    </row>
    <row r="60" spans="1:13" ht="8.25" customHeight="1" x14ac:dyDescent="0.25">
      <c r="A60" s="20">
        <v>44</v>
      </c>
      <c r="B60" s="16">
        <v>940254</v>
      </c>
      <c r="C60" s="17">
        <v>472867</v>
      </c>
      <c r="D60" s="17">
        <v>467288</v>
      </c>
      <c r="E60" s="17">
        <v>99</v>
      </c>
      <c r="F60" s="16">
        <v>563800</v>
      </c>
      <c r="G60" s="16">
        <v>281007</v>
      </c>
      <c r="H60" s="16">
        <v>282758</v>
      </c>
      <c r="I60" s="17">
        <v>35</v>
      </c>
      <c r="J60" s="16">
        <v>376454</v>
      </c>
      <c r="K60" s="16">
        <v>191860</v>
      </c>
      <c r="L60" s="16">
        <v>184530</v>
      </c>
      <c r="M60" s="17">
        <v>64</v>
      </c>
    </row>
    <row r="61" spans="1:13" ht="8.25" customHeight="1" x14ac:dyDescent="0.25">
      <c r="A61" s="10" t="s">
        <v>25</v>
      </c>
      <c r="B61" s="12">
        <v>4467240</v>
      </c>
      <c r="C61" s="12">
        <v>2276658</v>
      </c>
      <c r="D61" s="12">
        <v>2189644</v>
      </c>
      <c r="E61" s="21">
        <v>938</v>
      </c>
      <c r="F61" s="12">
        <v>2743329</v>
      </c>
      <c r="G61" s="12">
        <v>1381711</v>
      </c>
      <c r="H61" s="12">
        <v>1361196</v>
      </c>
      <c r="I61" s="21">
        <v>422</v>
      </c>
      <c r="J61" s="12">
        <v>1723911</v>
      </c>
      <c r="K61" s="12">
        <v>894947</v>
      </c>
      <c r="L61" s="12">
        <v>828448</v>
      </c>
      <c r="M61" s="21">
        <v>516</v>
      </c>
    </row>
    <row r="62" spans="1:13" ht="8.25" customHeight="1" x14ac:dyDescent="0.25">
      <c r="A62" s="20">
        <v>45</v>
      </c>
      <c r="B62" s="16">
        <v>906841</v>
      </c>
      <c r="C62" s="17">
        <v>463134</v>
      </c>
      <c r="D62" s="17">
        <v>443301</v>
      </c>
      <c r="E62" s="17">
        <v>406</v>
      </c>
      <c r="F62" s="16">
        <v>536651</v>
      </c>
      <c r="G62" s="16">
        <v>269736</v>
      </c>
      <c r="H62" s="16">
        <v>266729</v>
      </c>
      <c r="I62" s="17">
        <v>186</v>
      </c>
      <c r="J62" s="16">
        <v>370190</v>
      </c>
      <c r="K62" s="16">
        <v>193398</v>
      </c>
      <c r="L62" s="16">
        <v>176572</v>
      </c>
      <c r="M62" s="17">
        <v>220</v>
      </c>
    </row>
    <row r="63" spans="1:13" ht="8.25" customHeight="1" x14ac:dyDescent="0.25">
      <c r="A63" s="20">
        <v>46</v>
      </c>
      <c r="B63" s="16">
        <v>890751</v>
      </c>
      <c r="C63" s="17">
        <v>450954</v>
      </c>
      <c r="D63" s="17">
        <v>439640</v>
      </c>
      <c r="E63" s="17">
        <v>157</v>
      </c>
      <c r="F63" s="16">
        <v>554299</v>
      </c>
      <c r="G63" s="16">
        <v>276410</v>
      </c>
      <c r="H63" s="16">
        <v>277815</v>
      </c>
      <c r="I63" s="17">
        <v>74</v>
      </c>
      <c r="J63" s="16">
        <v>336452</v>
      </c>
      <c r="K63" s="16">
        <v>174544</v>
      </c>
      <c r="L63" s="16">
        <v>161825</v>
      </c>
      <c r="M63" s="17">
        <v>83</v>
      </c>
    </row>
    <row r="64" spans="1:13" ht="8.25" customHeight="1" x14ac:dyDescent="0.25">
      <c r="A64" s="20">
        <v>47</v>
      </c>
      <c r="B64" s="16">
        <v>866507</v>
      </c>
      <c r="C64" s="17">
        <v>445829</v>
      </c>
      <c r="D64" s="17">
        <v>420533</v>
      </c>
      <c r="E64" s="17">
        <v>145</v>
      </c>
      <c r="F64" s="16">
        <v>552670</v>
      </c>
      <c r="G64" s="16">
        <v>278214</v>
      </c>
      <c r="H64" s="16">
        <v>274403</v>
      </c>
      <c r="I64" s="17">
        <v>53</v>
      </c>
      <c r="J64" s="16">
        <v>313837</v>
      </c>
      <c r="K64" s="16">
        <v>167615</v>
      </c>
      <c r="L64" s="16">
        <v>146130</v>
      </c>
      <c r="M64" s="17">
        <v>92</v>
      </c>
    </row>
    <row r="65" spans="1:13" ht="8.25" customHeight="1" x14ac:dyDescent="0.25">
      <c r="A65" s="20">
        <v>48</v>
      </c>
      <c r="B65" s="16">
        <v>902733</v>
      </c>
      <c r="C65" s="17">
        <v>458669</v>
      </c>
      <c r="D65" s="17">
        <v>443929</v>
      </c>
      <c r="E65" s="17">
        <v>135</v>
      </c>
      <c r="F65" s="16">
        <v>544082</v>
      </c>
      <c r="G65" s="16">
        <v>275897</v>
      </c>
      <c r="H65" s="16">
        <v>268124</v>
      </c>
      <c r="I65" s="17">
        <v>61</v>
      </c>
      <c r="J65" s="16">
        <v>358651</v>
      </c>
      <c r="K65" s="16">
        <v>182772</v>
      </c>
      <c r="L65" s="16">
        <v>175805</v>
      </c>
      <c r="M65" s="17">
        <v>74</v>
      </c>
    </row>
    <row r="66" spans="1:13" ht="8.25" customHeight="1" x14ac:dyDescent="0.25">
      <c r="A66" s="20">
        <v>49</v>
      </c>
      <c r="B66" s="16">
        <v>900408</v>
      </c>
      <c r="C66" s="17">
        <v>458072</v>
      </c>
      <c r="D66" s="17">
        <v>442241</v>
      </c>
      <c r="E66" s="17">
        <v>95</v>
      </c>
      <c r="F66" s="16">
        <v>555627</v>
      </c>
      <c r="G66" s="16">
        <v>281454</v>
      </c>
      <c r="H66" s="16">
        <v>274125</v>
      </c>
      <c r="I66" s="17">
        <v>48</v>
      </c>
      <c r="J66" s="16">
        <v>344781</v>
      </c>
      <c r="K66" s="16">
        <v>176618</v>
      </c>
      <c r="L66" s="16">
        <v>168116</v>
      </c>
      <c r="M66" s="17">
        <v>47</v>
      </c>
    </row>
    <row r="67" spans="1:13" ht="8.25" customHeight="1" x14ac:dyDescent="0.25">
      <c r="A67" s="10" t="s">
        <v>26</v>
      </c>
      <c r="B67" s="12">
        <v>4064721</v>
      </c>
      <c r="C67" s="12">
        <v>2121818</v>
      </c>
      <c r="D67" s="12">
        <v>1942176</v>
      </c>
      <c r="E67" s="21">
        <v>727</v>
      </c>
      <c r="F67" s="12">
        <v>2486868</v>
      </c>
      <c r="G67" s="12">
        <v>1294547</v>
      </c>
      <c r="H67" s="12">
        <v>1191972</v>
      </c>
      <c r="I67" s="21">
        <v>349</v>
      </c>
      <c r="J67" s="12">
        <v>1577853</v>
      </c>
      <c r="K67" s="12">
        <v>827271</v>
      </c>
      <c r="L67" s="12">
        <v>750204</v>
      </c>
      <c r="M67" s="21">
        <v>378</v>
      </c>
    </row>
    <row r="68" spans="1:13" ht="8.25" customHeight="1" x14ac:dyDescent="0.25">
      <c r="A68" s="20">
        <v>50</v>
      </c>
      <c r="B68" s="16">
        <v>874347</v>
      </c>
      <c r="C68" s="17">
        <v>452533</v>
      </c>
      <c r="D68" s="17">
        <v>421468</v>
      </c>
      <c r="E68" s="17">
        <v>346</v>
      </c>
      <c r="F68" s="16">
        <v>522138</v>
      </c>
      <c r="G68" s="16">
        <v>268393</v>
      </c>
      <c r="H68" s="16">
        <v>253581</v>
      </c>
      <c r="I68" s="17">
        <v>164</v>
      </c>
      <c r="J68" s="16">
        <v>352209</v>
      </c>
      <c r="K68" s="16">
        <v>184140</v>
      </c>
      <c r="L68" s="16">
        <v>167887</v>
      </c>
      <c r="M68" s="17">
        <v>182</v>
      </c>
    </row>
    <row r="69" spans="1:13" ht="8.25" customHeight="1" x14ac:dyDescent="0.25">
      <c r="A69" s="20">
        <v>51</v>
      </c>
      <c r="B69" s="16">
        <v>864289</v>
      </c>
      <c r="C69" s="17">
        <v>443635</v>
      </c>
      <c r="D69" s="17">
        <v>420565</v>
      </c>
      <c r="E69" s="17">
        <v>89</v>
      </c>
      <c r="F69" s="16">
        <v>544314</v>
      </c>
      <c r="G69" s="16">
        <v>277120</v>
      </c>
      <c r="H69" s="16">
        <v>267151</v>
      </c>
      <c r="I69" s="17">
        <v>43</v>
      </c>
      <c r="J69" s="16">
        <v>319975</v>
      </c>
      <c r="K69" s="16">
        <v>166515</v>
      </c>
      <c r="L69" s="16">
        <v>153414</v>
      </c>
      <c r="M69" s="17">
        <v>46</v>
      </c>
    </row>
    <row r="70" spans="1:13" ht="8.25" customHeight="1" x14ac:dyDescent="0.25">
      <c r="A70" s="20">
        <v>52</v>
      </c>
      <c r="B70" s="16">
        <v>828041</v>
      </c>
      <c r="C70" s="17">
        <v>432578</v>
      </c>
      <c r="D70" s="17">
        <v>395319</v>
      </c>
      <c r="E70" s="17">
        <v>144</v>
      </c>
      <c r="F70" s="16">
        <v>512197</v>
      </c>
      <c r="G70" s="16">
        <v>264772</v>
      </c>
      <c r="H70" s="16">
        <v>247347</v>
      </c>
      <c r="I70" s="17">
        <v>78</v>
      </c>
      <c r="J70" s="16">
        <v>315844</v>
      </c>
      <c r="K70" s="16">
        <v>167806</v>
      </c>
      <c r="L70" s="16">
        <v>147972</v>
      </c>
      <c r="M70" s="17">
        <v>66</v>
      </c>
    </row>
    <row r="71" spans="1:13" ht="8.25" customHeight="1" x14ac:dyDescent="0.25">
      <c r="A71" s="20">
        <v>53</v>
      </c>
      <c r="B71" s="16">
        <v>780887</v>
      </c>
      <c r="C71" s="17">
        <v>410094</v>
      </c>
      <c r="D71" s="17">
        <v>370707</v>
      </c>
      <c r="E71" s="17">
        <v>86</v>
      </c>
      <c r="F71" s="16">
        <v>473772</v>
      </c>
      <c r="G71" s="16">
        <v>250711</v>
      </c>
      <c r="H71" s="16">
        <v>223023</v>
      </c>
      <c r="I71" s="17">
        <v>38</v>
      </c>
      <c r="J71" s="16">
        <v>307115</v>
      </c>
      <c r="K71" s="16">
        <v>159383</v>
      </c>
      <c r="L71" s="16">
        <v>147684</v>
      </c>
      <c r="M71" s="17">
        <v>48</v>
      </c>
    </row>
    <row r="72" spans="1:13" ht="8.25" customHeight="1" x14ac:dyDescent="0.25">
      <c r="A72" s="20">
        <v>54</v>
      </c>
      <c r="B72" s="16">
        <v>717157</v>
      </c>
      <c r="C72" s="17">
        <v>382978</v>
      </c>
      <c r="D72" s="17">
        <v>334117</v>
      </c>
      <c r="E72" s="17">
        <v>62</v>
      </c>
      <c r="F72" s="16">
        <v>434447</v>
      </c>
      <c r="G72" s="16">
        <v>233551</v>
      </c>
      <c r="H72" s="16">
        <v>200870</v>
      </c>
      <c r="I72" s="17">
        <v>26</v>
      </c>
      <c r="J72" s="16">
        <v>282710</v>
      </c>
      <c r="K72" s="16">
        <v>149427</v>
      </c>
      <c r="L72" s="16">
        <v>133247</v>
      </c>
      <c r="M72" s="17">
        <v>36</v>
      </c>
    </row>
    <row r="73" spans="1:13" ht="8.25" customHeight="1" x14ac:dyDescent="0.25">
      <c r="A73" s="10" t="s">
        <v>27</v>
      </c>
      <c r="B73" s="12">
        <v>2855373</v>
      </c>
      <c r="C73" s="12">
        <v>1525771</v>
      </c>
      <c r="D73" s="12">
        <v>1329094</v>
      </c>
      <c r="E73" s="21">
        <v>508</v>
      </c>
      <c r="F73" s="12">
        <v>1762584</v>
      </c>
      <c r="G73" s="12">
        <v>930425</v>
      </c>
      <c r="H73" s="12">
        <v>831901</v>
      </c>
      <c r="I73" s="21">
        <v>258</v>
      </c>
      <c r="J73" s="12">
        <v>1092789</v>
      </c>
      <c r="K73" s="12">
        <v>595346</v>
      </c>
      <c r="L73" s="12">
        <v>497193</v>
      </c>
      <c r="M73" s="21">
        <v>250</v>
      </c>
    </row>
    <row r="74" spans="1:13" ht="8.25" customHeight="1" x14ac:dyDescent="0.25">
      <c r="A74" s="20">
        <v>55</v>
      </c>
      <c r="B74" s="16">
        <v>650326</v>
      </c>
      <c r="C74" s="17">
        <v>354376</v>
      </c>
      <c r="D74" s="17">
        <v>295744</v>
      </c>
      <c r="E74" s="17">
        <v>206</v>
      </c>
      <c r="F74" s="16">
        <v>387216</v>
      </c>
      <c r="G74" s="16">
        <v>210053</v>
      </c>
      <c r="H74" s="16">
        <v>177065</v>
      </c>
      <c r="I74" s="17">
        <v>98</v>
      </c>
      <c r="J74" s="16">
        <v>263110</v>
      </c>
      <c r="K74" s="16">
        <v>144323</v>
      </c>
      <c r="L74" s="16">
        <v>118679</v>
      </c>
      <c r="M74" s="17">
        <v>108</v>
      </c>
    </row>
    <row r="75" spans="1:13" ht="8.25" customHeight="1" x14ac:dyDescent="0.25">
      <c r="A75" s="20">
        <v>56</v>
      </c>
      <c r="B75" s="16">
        <v>605467</v>
      </c>
      <c r="C75" s="17">
        <v>326975</v>
      </c>
      <c r="D75" s="17">
        <v>278413</v>
      </c>
      <c r="E75" s="17">
        <v>79</v>
      </c>
      <c r="F75" s="16">
        <v>375340</v>
      </c>
      <c r="G75" s="16">
        <v>200343</v>
      </c>
      <c r="H75" s="16">
        <v>174961</v>
      </c>
      <c r="I75" s="17">
        <v>36</v>
      </c>
      <c r="J75" s="16">
        <v>230127</v>
      </c>
      <c r="K75" s="16">
        <v>126632</v>
      </c>
      <c r="L75" s="16">
        <v>103452</v>
      </c>
      <c r="M75" s="17">
        <v>43</v>
      </c>
    </row>
    <row r="76" spans="1:13" ht="8.25" customHeight="1" x14ac:dyDescent="0.25">
      <c r="A76" s="20">
        <v>57</v>
      </c>
      <c r="B76" s="16">
        <v>541264</v>
      </c>
      <c r="C76" s="17">
        <v>293077</v>
      </c>
      <c r="D76" s="17">
        <v>248108</v>
      </c>
      <c r="E76" s="17">
        <v>79</v>
      </c>
      <c r="F76" s="16">
        <v>348358</v>
      </c>
      <c r="G76" s="16">
        <v>183226</v>
      </c>
      <c r="H76" s="16">
        <v>165083</v>
      </c>
      <c r="I76" s="17">
        <v>49</v>
      </c>
      <c r="J76" s="16">
        <v>192906</v>
      </c>
      <c r="K76" s="16">
        <v>109851</v>
      </c>
      <c r="L76" s="16">
        <v>83025</v>
      </c>
      <c r="M76" s="17">
        <v>30</v>
      </c>
    </row>
    <row r="77" spans="1:13" ht="8.25" customHeight="1" x14ac:dyDescent="0.25">
      <c r="A77" s="20">
        <v>58</v>
      </c>
      <c r="B77" s="16">
        <v>532247</v>
      </c>
      <c r="C77" s="17">
        <v>278937</v>
      </c>
      <c r="D77" s="17">
        <v>253213</v>
      </c>
      <c r="E77" s="17">
        <v>97</v>
      </c>
      <c r="F77" s="16">
        <v>323322</v>
      </c>
      <c r="G77" s="16">
        <v>168007</v>
      </c>
      <c r="H77" s="16">
        <v>155266</v>
      </c>
      <c r="I77" s="17">
        <v>49</v>
      </c>
      <c r="J77" s="16">
        <v>208925</v>
      </c>
      <c r="K77" s="16">
        <v>110930</v>
      </c>
      <c r="L77" s="16">
        <v>97947</v>
      </c>
      <c r="M77" s="17">
        <v>48</v>
      </c>
    </row>
    <row r="78" spans="1:13" ht="8.25" customHeight="1" x14ac:dyDescent="0.25">
      <c r="A78" s="20">
        <v>59</v>
      </c>
      <c r="B78" s="16">
        <v>526069</v>
      </c>
      <c r="C78" s="17">
        <v>272406</v>
      </c>
      <c r="D78" s="17">
        <v>253616</v>
      </c>
      <c r="E78" s="17">
        <v>47</v>
      </c>
      <c r="F78" s="16">
        <v>328348</v>
      </c>
      <c r="G78" s="16">
        <v>168796</v>
      </c>
      <c r="H78" s="16">
        <v>159526</v>
      </c>
      <c r="I78" s="17">
        <v>26</v>
      </c>
      <c r="J78" s="16">
        <v>197721</v>
      </c>
      <c r="K78" s="16">
        <v>103610</v>
      </c>
      <c r="L78" s="16">
        <v>94090</v>
      </c>
      <c r="M78" s="17">
        <v>21</v>
      </c>
    </row>
    <row r="79" spans="1:13" ht="8.25" customHeight="1" x14ac:dyDescent="0.25">
      <c r="A79" s="10" t="s">
        <v>28</v>
      </c>
      <c r="B79" s="12">
        <v>2450712</v>
      </c>
      <c r="C79" s="12">
        <v>1279156</v>
      </c>
      <c r="D79" s="12">
        <v>1171073</v>
      </c>
      <c r="E79" s="21">
        <v>483</v>
      </c>
      <c r="F79" s="12">
        <v>1550963</v>
      </c>
      <c r="G79" s="12">
        <v>796283</v>
      </c>
      <c r="H79" s="12">
        <v>754419</v>
      </c>
      <c r="I79" s="21">
        <v>261</v>
      </c>
      <c r="J79" s="12">
        <v>899749</v>
      </c>
      <c r="K79" s="12">
        <v>482873</v>
      </c>
      <c r="L79" s="12">
        <v>416654</v>
      </c>
      <c r="M79" s="21">
        <v>222</v>
      </c>
    </row>
    <row r="80" spans="1:13" ht="8.25" customHeight="1" x14ac:dyDescent="0.25">
      <c r="A80" s="20">
        <v>60</v>
      </c>
      <c r="B80" s="16">
        <v>521228</v>
      </c>
      <c r="C80" s="17">
        <v>272094</v>
      </c>
      <c r="D80" s="17">
        <v>248882</v>
      </c>
      <c r="E80" s="17">
        <v>252</v>
      </c>
      <c r="F80" s="16">
        <v>323750</v>
      </c>
      <c r="G80" s="16">
        <v>165791</v>
      </c>
      <c r="H80" s="16">
        <v>157833</v>
      </c>
      <c r="I80" s="17">
        <v>126</v>
      </c>
      <c r="J80" s="16">
        <v>197478</v>
      </c>
      <c r="K80" s="16">
        <v>106303</v>
      </c>
      <c r="L80" s="16">
        <v>91049</v>
      </c>
      <c r="M80" s="17">
        <v>126</v>
      </c>
    </row>
    <row r="81" spans="1:13" ht="8.25" customHeight="1" x14ac:dyDescent="0.25">
      <c r="A81" s="20">
        <v>61</v>
      </c>
      <c r="B81" s="16">
        <v>520364</v>
      </c>
      <c r="C81" s="17">
        <v>270466</v>
      </c>
      <c r="D81" s="17">
        <v>249835</v>
      </c>
      <c r="E81" s="17">
        <v>63</v>
      </c>
      <c r="F81" s="16">
        <v>334030</v>
      </c>
      <c r="G81" s="16">
        <v>170279</v>
      </c>
      <c r="H81" s="16">
        <v>163713</v>
      </c>
      <c r="I81" s="17">
        <v>38</v>
      </c>
      <c r="J81" s="16">
        <v>186334</v>
      </c>
      <c r="K81" s="16">
        <v>100187</v>
      </c>
      <c r="L81" s="16">
        <v>86122</v>
      </c>
      <c r="M81" s="17">
        <v>25</v>
      </c>
    </row>
    <row r="82" spans="1:13" ht="8.25" customHeight="1" x14ac:dyDescent="0.25">
      <c r="A82" s="20">
        <v>62</v>
      </c>
      <c r="B82" s="16">
        <v>498798</v>
      </c>
      <c r="C82" s="17">
        <v>262321</v>
      </c>
      <c r="D82" s="17">
        <v>236408</v>
      </c>
      <c r="E82" s="17">
        <v>69</v>
      </c>
      <c r="F82" s="16">
        <v>316637</v>
      </c>
      <c r="G82" s="16">
        <v>162761</v>
      </c>
      <c r="H82" s="16">
        <v>153834</v>
      </c>
      <c r="I82" s="17">
        <v>42</v>
      </c>
      <c r="J82" s="16">
        <v>182161</v>
      </c>
      <c r="K82" s="16">
        <v>99560</v>
      </c>
      <c r="L82" s="16">
        <v>82574</v>
      </c>
      <c r="M82" s="17">
        <v>27</v>
      </c>
    </row>
    <row r="83" spans="1:13" ht="8.25" customHeight="1" x14ac:dyDescent="0.25">
      <c r="A83" s="20">
        <v>63</v>
      </c>
      <c r="B83" s="16">
        <v>478926</v>
      </c>
      <c r="C83" s="17">
        <v>249962</v>
      </c>
      <c r="D83" s="17">
        <v>228910</v>
      </c>
      <c r="E83" s="17">
        <v>54</v>
      </c>
      <c r="F83" s="16">
        <v>298855</v>
      </c>
      <c r="G83" s="16">
        <v>154177</v>
      </c>
      <c r="H83" s="16">
        <v>144649</v>
      </c>
      <c r="I83" s="17">
        <v>29</v>
      </c>
      <c r="J83" s="16">
        <v>180071</v>
      </c>
      <c r="K83" s="16">
        <v>95785</v>
      </c>
      <c r="L83" s="16">
        <v>84261</v>
      </c>
      <c r="M83" s="17">
        <v>25</v>
      </c>
    </row>
    <row r="84" spans="1:13" ht="8.25" customHeight="1" x14ac:dyDescent="0.25">
      <c r="A84" s="20">
        <v>64</v>
      </c>
      <c r="B84" s="16">
        <v>431396</v>
      </c>
      <c r="C84" s="17">
        <v>224313</v>
      </c>
      <c r="D84" s="17">
        <v>207038</v>
      </c>
      <c r="E84" s="17">
        <v>45</v>
      </c>
      <c r="F84" s="16">
        <v>277691</v>
      </c>
      <c r="G84" s="16">
        <v>143275</v>
      </c>
      <c r="H84" s="16">
        <v>134390</v>
      </c>
      <c r="I84" s="17">
        <v>26</v>
      </c>
      <c r="J84" s="16">
        <v>153705</v>
      </c>
      <c r="K84" s="16">
        <v>81038</v>
      </c>
      <c r="L84" s="16">
        <v>72648</v>
      </c>
      <c r="M84" s="17">
        <v>19</v>
      </c>
    </row>
    <row r="85" spans="1:13" ht="8.25" customHeight="1" x14ac:dyDescent="0.25">
      <c r="A85" s="10" t="s">
        <v>29</v>
      </c>
      <c r="B85" s="12">
        <v>1703464</v>
      </c>
      <c r="C85" s="12">
        <v>891988</v>
      </c>
      <c r="D85" s="12">
        <v>811139</v>
      </c>
      <c r="E85" s="21">
        <v>337</v>
      </c>
      <c r="F85" s="12">
        <v>1138572</v>
      </c>
      <c r="G85" s="12">
        <v>591050</v>
      </c>
      <c r="H85" s="12">
        <v>547317</v>
      </c>
      <c r="I85" s="21">
        <v>205</v>
      </c>
      <c r="J85" s="12">
        <v>564892</v>
      </c>
      <c r="K85" s="12">
        <v>300938</v>
      </c>
      <c r="L85" s="12">
        <v>263822</v>
      </c>
      <c r="M85" s="21">
        <v>132</v>
      </c>
    </row>
    <row r="86" spans="1:13" ht="8.25" customHeight="1" x14ac:dyDescent="0.25">
      <c r="A86" s="20">
        <v>65</v>
      </c>
      <c r="B86" s="16">
        <v>403314</v>
      </c>
      <c r="C86" s="17">
        <v>210946</v>
      </c>
      <c r="D86" s="17">
        <v>192200</v>
      </c>
      <c r="E86" s="17">
        <v>168</v>
      </c>
      <c r="F86" s="16">
        <v>258725</v>
      </c>
      <c r="G86" s="16">
        <v>133334</v>
      </c>
      <c r="H86" s="16">
        <v>125295</v>
      </c>
      <c r="I86" s="17">
        <v>96</v>
      </c>
      <c r="J86" s="16">
        <v>144589</v>
      </c>
      <c r="K86" s="16">
        <v>77612</v>
      </c>
      <c r="L86" s="16">
        <v>66905</v>
      </c>
      <c r="M86" s="17">
        <v>72</v>
      </c>
    </row>
    <row r="87" spans="1:13" ht="8.25" customHeight="1" x14ac:dyDescent="0.25">
      <c r="A87" s="20">
        <v>66</v>
      </c>
      <c r="B87" s="16">
        <v>352006</v>
      </c>
      <c r="C87" s="17">
        <v>184443</v>
      </c>
      <c r="D87" s="17">
        <v>167508</v>
      </c>
      <c r="E87" s="17">
        <v>55</v>
      </c>
      <c r="F87" s="16">
        <v>239089</v>
      </c>
      <c r="G87" s="16">
        <v>124050</v>
      </c>
      <c r="H87" s="16">
        <v>115003</v>
      </c>
      <c r="I87" s="17">
        <v>36</v>
      </c>
      <c r="J87" s="16">
        <v>112917</v>
      </c>
      <c r="K87" s="16">
        <v>60393</v>
      </c>
      <c r="L87" s="16">
        <v>52505</v>
      </c>
      <c r="M87" s="17">
        <v>19</v>
      </c>
    </row>
    <row r="88" spans="1:13" ht="8.25" customHeight="1" x14ac:dyDescent="0.25">
      <c r="A88" s="20">
        <v>67</v>
      </c>
      <c r="B88" s="16">
        <v>326693</v>
      </c>
      <c r="C88" s="17">
        <v>173401</v>
      </c>
      <c r="D88" s="17">
        <v>153243</v>
      </c>
      <c r="E88" s="17">
        <v>49</v>
      </c>
      <c r="F88" s="16">
        <v>226111</v>
      </c>
      <c r="G88" s="16">
        <v>118282</v>
      </c>
      <c r="H88" s="16">
        <v>107797</v>
      </c>
      <c r="I88" s="17">
        <v>32</v>
      </c>
      <c r="J88" s="16">
        <v>100582</v>
      </c>
      <c r="K88" s="16">
        <v>55119</v>
      </c>
      <c r="L88" s="16">
        <v>45446</v>
      </c>
      <c r="M88" s="17">
        <v>17</v>
      </c>
    </row>
    <row r="89" spans="1:13" ht="8.25" customHeight="1" x14ac:dyDescent="0.25">
      <c r="A89" s="20">
        <v>68</v>
      </c>
      <c r="B89" s="16">
        <v>318816</v>
      </c>
      <c r="C89" s="17">
        <v>165813</v>
      </c>
      <c r="D89" s="17">
        <v>152968</v>
      </c>
      <c r="E89" s="17">
        <v>35</v>
      </c>
      <c r="F89" s="16">
        <v>210573</v>
      </c>
      <c r="G89" s="16">
        <v>108961</v>
      </c>
      <c r="H89" s="16">
        <v>101590</v>
      </c>
      <c r="I89" s="17">
        <v>22</v>
      </c>
      <c r="J89" s="16">
        <v>108243</v>
      </c>
      <c r="K89" s="16">
        <v>56852</v>
      </c>
      <c r="L89" s="16">
        <v>51378</v>
      </c>
      <c r="M89" s="17">
        <v>13</v>
      </c>
    </row>
    <row r="90" spans="1:13" ht="8.25" customHeight="1" x14ac:dyDescent="0.25">
      <c r="A90" s="20">
        <v>69</v>
      </c>
      <c r="B90" s="16">
        <v>302635</v>
      </c>
      <c r="C90" s="17">
        <v>157385</v>
      </c>
      <c r="D90" s="17">
        <v>145220</v>
      </c>
      <c r="E90" s="17">
        <v>30</v>
      </c>
      <c r="F90" s="16">
        <v>204074</v>
      </c>
      <c r="G90" s="16">
        <v>106423</v>
      </c>
      <c r="H90" s="16">
        <v>97632</v>
      </c>
      <c r="I90" s="17">
        <v>19</v>
      </c>
      <c r="J90" s="16">
        <v>98561</v>
      </c>
      <c r="K90" s="16">
        <v>50962</v>
      </c>
      <c r="L90" s="16">
        <v>47588</v>
      </c>
      <c r="M90" s="17">
        <v>11</v>
      </c>
    </row>
    <row r="91" spans="1:13" ht="8.25" customHeight="1" x14ac:dyDescent="0.25">
      <c r="A91" s="10" t="s">
        <v>30</v>
      </c>
      <c r="B91" s="12">
        <v>1289909</v>
      </c>
      <c r="C91" s="12">
        <v>685288</v>
      </c>
      <c r="D91" s="12">
        <v>604321</v>
      </c>
      <c r="E91" s="21">
        <v>300</v>
      </c>
      <c r="F91" s="12">
        <v>871389</v>
      </c>
      <c r="G91" s="12">
        <v>461160</v>
      </c>
      <c r="H91" s="12">
        <v>410055</v>
      </c>
      <c r="I91" s="21">
        <v>174</v>
      </c>
      <c r="J91" s="12">
        <v>418520</v>
      </c>
      <c r="K91" s="12">
        <v>224128</v>
      </c>
      <c r="L91" s="12">
        <v>194266</v>
      </c>
      <c r="M91" s="21">
        <v>126</v>
      </c>
    </row>
    <row r="92" spans="1:13" ht="8.25" customHeight="1" x14ac:dyDescent="0.25">
      <c r="A92" s="20">
        <v>70</v>
      </c>
      <c r="B92" s="16">
        <v>304245</v>
      </c>
      <c r="C92" s="17">
        <v>160596</v>
      </c>
      <c r="D92" s="17">
        <v>143496</v>
      </c>
      <c r="E92" s="17">
        <v>153</v>
      </c>
      <c r="F92" s="16">
        <v>204288</v>
      </c>
      <c r="G92" s="16">
        <v>107179</v>
      </c>
      <c r="H92" s="16">
        <v>97029</v>
      </c>
      <c r="I92" s="17">
        <v>80</v>
      </c>
      <c r="J92" s="16">
        <v>99957</v>
      </c>
      <c r="K92" s="16">
        <v>53417</v>
      </c>
      <c r="L92" s="16">
        <v>46467</v>
      </c>
      <c r="M92" s="17">
        <v>73</v>
      </c>
    </row>
    <row r="93" spans="1:13" ht="8.25" customHeight="1" x14ac:dyDescent="0.25">
      <c r="A93" s="20">
        <v>71</v>
      </c>
      <c r="B93" s="16">
        <v>282036</v>
      </c>
      <c r="C93" s="17">
        <v>148678</v>
      </c>
      <c r="D93" s="17">
        <v>133310</v>
      </c>
      <c r="E93" s="17">
        <v>48</v>
      </c>
      <c r="F93" s="16">
        <v>194333</v>
      </c>
      <c r="G93" s="16">
        <v>102440</v>
      </c>
      <c r="H93" s="16">
        <v>91859</v>
      </c>
      <c r="I93" s="17">
        <v>34</v>
      </c>
      <c r="J93" s="16">
        <v>87703</v>
      </c>
      <c r="K93" s="16">
        <v>46238</v>
      </c>
      <c r="L93" s="16">
        <v>41451</v>
      </c>
      <c r="M93" s="17">
        <v>14</v>
      </c>
    </row>
    <row r="94" spans="1:13" ht="8.25" customHeight="1" x14ac:dyDescent="0.25">
      <c r="A94" s="20">
        <v>72</v>
      </c>
      <c r="B94" s="16">
        <v>263398</v>
      </c>
      <c r="C94" s="17">
        <v>141631</v>
      </c>
      <c r="D94" s="17">
        <v>121721</v>
      </c>
      <c r="E94" s="17">
        <v>46</v>
      </c>
      <c r="F94" s="16">
        <v>177775</v>
      </c>
      <c r="G94" s="16">
        <v>94726</v>
      </c>
      <c r="H94" s="16">
        <v>83018</v>
      </c>
      <c r="I94" s="17">
        <v>31</v>
      </c>
      <c r="J94" s="16">
        <v>85623</v>
      </c>
      <c r="K94" s="16">
        <v>46905</v>
      </c>
      <c r="L94" s="16">
        <v>38703</v>
      </c>
      <c r="M94" s="17">
        <v>15</v>
      </c>
    </row>
    <row r="95" spans="1:13" ht="8.25" customHeight="1" x14ac:dyDescent="0.25">
      <c r="A95" s="20">
        <v>73</v>
      </c>
      <c r="B95" s="16">
        <v>237517</v>
      </c>
      <c r="C95" s="17">
        <v>126004</v>
      </c>
      <c r="D95" s="17">
        <v>111485</v>
      </c>
      <c r="E95" s="17">
        <v>28</v>
      </c>
      <c r="F95" s="16">
        <v>157668</v>
      </c>
      <c r="G95" s="16">
        <v>83602</v>
      </c>
      <c r="H95" s="16">
        <v>74053</v>
      </c>
      <c r="I95" s="17">
        <v>13</v>
      </c>
      <c r="J95" s="16">
        <v>79849</v>
      </c>
      <c r="K95" s="16">
        <v>42402</v>
      </c>
      <c r="L95" s="16">
        <v>37432</v>
      </c>
      <c r="M95" s="17">
        <v>15</v>
      </c>
    </row>
    <row r="96" spans="1:13" ht="8.25" customHeight="1" x14ac:dyDescent="0.25">
      <c r="A96" s="20">
        <v>74</v>
      </c>
      <c r="B96" s="16">
        <v>202713</v>
      </c>
      <c r="C96" s="17">
        <v>108379</v>
      </c>
      <c r="D96" s="17">
        <v>94309</v>
      </c>
      <c r="E96" s="17">
        <v>25</v>
      </c>
      <c r="F96" s="16">
        <v>137325</v>
      </c>
      <c r="G96" s="16">
        <v>73213</v>
      </c>
      <c r="H96" s="16">
        <v>64096</v>
      </c>
      <c r="I96" s="17">
        <v>16</v>
      </c>
      <c r="J96" s="16">
        <v>65388</v>
      </c>
      <c r="K96" s="16">
        <v>35166</v>
      </c>
      <c r="L96" s="16">
        <v>30213</v>
      </c>
      <c r="M96" s="17">
        <v>9</v>
      </c>
    </row>
    <row r="97" spans="1:13" ht="13.5" customHeight="1" x14ac:dyDescent="0.25">
      <c r="A97" s="22" t="s">
        <v>31</v>
      </c>
      <c r="B97" s="23">
        <v>1615662</v>
      </c>
      <c r="C97" s="23">
        <v>838338</v>
      </c>
      <c r="D97" s="23">
        <v>776881</v>
      </c>
      <c r="E97" s="24">
        <v>443</v>
      </c>
      <c r="F97" s="23">
        <v>1117026</v>
      </c>
      <c r="G97" s="23">
        <v>581321</v>
      </c>
      <c r="H97" s="23">
        <v>535413</v>
      </c>
      <c r="I97" s="24">
        <v>292</v>
      </c>
      <c r="J97" s="23">
        <v>498636</v>
      </c>
      <c r="K97" s="23">
        <v>257017</v>
      </c>
      <c r="L97" s="23">
        <v>241468</v>
      </c>
      <c r="M97" s="24">
        <v>151</v>
      </c>
    </row>
  </sheetData>
  <mergeCells count="5">
    <mergeCell ref="O2:O3"/>
    <mergeCell ref="A1:M1"/>
    <mergeCell ref="B2:E3"/>
    <mergeCell ref="F2:I3"/>
    <mergeCell ref="J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2021-07-28T10:40:20Z</dcterms:created>
  <dcterms:modified xsi:type="dcterms:W3CDTF">2021-07-29T06:57:32Z</dcterms:modified>
</cp:coreProperties>
</file>