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HI-2\Project\IHI-2\tables\Census\demographic\Excel\"/>
    </mc:Choice>
  </mc:AlternateContent>
  <xr:revisionPtr revIDLastSave="0" documentId="13_ncr:1_{476BC05A-6BD3-4059-8BC7-2A1C6F8BC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Q36" i="1" l="1"/>
  <c r="Q33" i="1"/>
  <c r="Q35" i="1" s="1"/>
  <c r="P33" i="1"/>
  <c r="P36" i="1" s="1"/>
  <c r="Q30" i="1"/>
  <c r="P30" i="1"/>
  <c r="Q29" i="1"/>
  <c r="P28" i="1"/>
  <c r="Q27" i="1"/>
  <c r="Q28" i="1" s="1"/>
  <c r="Q31" i="1" s="1"/>
  <c r="P27" i="1"/>
  <c r="P29" i="1" s="1"/>
  <c r="P31" i="1" s="1"/>
  <c r="Q24" i="1"/>
  <c r="P24" i="1"/>
  <c r="Q23" i="1"/>
  <c r="P23" i="1"/>
  <c r="Q22" i="1"/>
  <c r="Q25" i="1" s="1"/>
  <c r="Q21" i="1"/>
  <c r="P21" i="1"/>
  <c r="P22" i="1" s="1"/>
  <c r="P25" i="1" s="1"/>
  <c r="Q16" i="1"/>
  <c r="Q17" i="1" s="1"/>
  <c r="P16" i="1"/>
  <c r="P40" i="1" s="1"/>
  <c r="Q11" i="1"/>
  <c r="Q13" i="1" s="1"/>
  <c r="P11" i="1"/>
  <c r="P13" i="1" s="1"/>
  <c r="Q8" i="1"/>
  <c r="P8" i="1"/>
  <c r="Q7" i="1"/>
  <c r="Q9" i="1" s="1"/>
  <c r="Q6" i="1"/>
  <c r="P6" i="1"/>
  <c r="P7" i="1" s="1"/>
  <c r="P9" i="1" s="1"/>
  <c r="Q19" i="1" l="1"/>
  <c r="P17" i="1"/>
  <c r="P19" i="1" s="1"/>
  <c r="Q40" i="1"/>
  <c r="Q18" i="1"/>
  <c r="P12" i="1"/>
  <c r="P14" i="1" s="1"/>
  <c r="P34" i="1"/>
  <c r="Q12" i="1"/>
  <c r="Q14" i="1" s="1"/>
  <c r="Q34" i="1"/>
  <c r="Q37" i="1" s="1"/>
  <c r="P18" i="1"/>
  <c r="P35" i="1"/>
  <c r="P37" i="1" l="1"/>
</calcChain>
</file>

<file path=xl/sharedStrings.xml><?xml version="1.0" encoding="utf-8"?>
<sst xmlns="http://schemas.openxmlformats.org/spreadsheetml/2006/main" count="122" uniqueCount="46">
  <si>
    <r>
      <rPr>
        <b/>
        <sz val="5.5"/>
        <rFont val="Arial"/>
        <family val="2"/>
      </rPr>
      <t>TABLE 4 -  POPULATION BY SINGLE YEAR AGE, SEX AND RURAL/URBAN</t>
    </r>
  </si>
  <si>
    <r>
      <rPr>
        <b/>
        <sz val="5.5"/>
        <rFont val="Arial"/>
        <family val="2"/>
      </rPr>
      <t>AGE GROUP (IN YEARS)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</si>
  <si>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</si>
  <si>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RURAL</t>
    </r>
  </si>
  <si>
    <r>
      <rPr>
        <b/>
        <sz val="5.5"/>
        <rFont val="Arial"/>
        <family val="2"/>
      </rPr>
      <t>URBAN</t>
    </r>
  </si>
  <si>
    <r>
      <rPr>
        <b/>
        <sz val="5.5"/>
        <rFont val="Arial"/>
        <family val="2"/>
      </rPr>
      <t>ALL SEXES</t>
    </r>
  </si>
  <si>
    <r>
      <rPr>
        <b/>
        <sz val="5.5"/>
        <rFont val="Arial"/>
        <family val="2"/>
      </rPr>
      <t>MALE</t>
    </r>
  </si>
  <si>
    <r>
      <rPr>
        <b/>
        <sz val="5.5"/>
        <rFont val="Arial"/>
        <family val="2"/>
      </rPr>
      <t>FEMALE</t>
    </r>
  </si>
  <si>
    <r>
      <rPr>
        <b/>
        <sz val="5.5"/>
        <rFont val="Arial"/>
        <family val="2"/>
      </rPr>
      <t xml:space="preserve">TRANSGEND
</t>
    </r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</si>
  <si>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SINDH</t>
    </r>
  </si>
  <si>
    <r>
      <rPr>
        <b/>
        <sz val="5.5"/>
        <rFont val="Arial"/>
        <family val="2"/>
      </rPr>
      <t>All Ages</t>
    </r>
  </si>
  <si>
    <r>
      <rPr>
        <b/>
        <sz val="5.5"/>
        <rFont val="Arial"/>
        <family val="2"/>
      </rPr>
      <t>00 - 04</t>
    </r>
  </si>
  <si>
    <r>
      <rPr>
        <b/>
        <sz val="5.5"/>
        <rFont val="Arial"/>
        <family val="2"/>
      </rPr>
      <t>-</t>
    </r>
  </si>
  <si>
    <r>
      <rPr>
        <sz val="5.5"/>
        <rFont val="Arial"/>
        <family val="2"/>
      </rPr>
      <t>Below 1</t>
    </r>
  </si>
  <si>
    <r>
      <rPr>
        <sz val="5.5"/>
        <rFont val="Arial"/>
        <family val="2"/>
      </rPr>
      <t>-</t>
    </r>
  </si>
  <si>
    <r>
      <rPr>
        <b/>
        <sz val="5.5"/>
        <rFont val="Arial"/>
        <family val="2"/>
      </rPr>
      <t>05 - 09</t>
    </r>
  </si>
  <si>
    <r>
      <rPr>
        <b/>
        <sz val="5.5"/>
        <rFont val="Arial"/>
        <family val="2"/>
      </rPr>
      <t>10 - 14</t>
    </r>
  </si>
  <si>
    <r>
      <rPr>
        <b/>
        <sz val="5.5"/>
        <rFont val="Arial"/>
        <family val="2"/>
      </rPr>
      <t>15 - 19</t>
    </r>
  </si>
  <si>
    <r>
      <rPr>
        <b/>
        <sz val="5.5"/>
        <rFont val="Arial"/>
        <family val="2"/>
      </rPr>
      <t>20 - 24</t>
    </r>
  </si>
  <si>
    <r>
      <rPr>
        <b/>
        <sz val="5.5"/>
        <rFont val="Arial"/>
        <family val="2"/>
      </rPr>
      <t>25 - 29</t>
    </r>
  </si>
  <si>
    <r>
      <rPr>
        <b/>
        <sz val="5.5"/>
        <rFont val="Arial"/>
        <family val="2"/>
      </rPr>
      <t>30 - 34</t>
    </r>
  </si>
  <si>
    <r>
      <rPr>
        <b/>
        <sz val="5.5"/>
        <rFont val="Arial"/>
        <family val="2"/>
      </rPr>
      <t>35 - 39</t>
    </r>
  </si>
  <si>
    <r>
      <rPr>
        <b/>
        <sz val="5.5"/>
        <rFont val="Arial"/>
        <family val="2"/>
      </rPr>
      <t>40 - 44</t>
    </r>
  </si>
  <si>
    <r>
      <rPr>
        <b/>
        <sz val="5.5"/>
        <rFont val="Arial"/>
        <family val="2"/>
      </rPr>
      <t>45 - 49</t>
    </r>
  </si>
  <si>
    <r>
      <rPr>
        <b/>
        <sz val="5.5"/>
        <rFont val="Arial"/>
        <family val="2"/>
      </rPr>
      <t>50 - 54</t>
    </r>
  </si>
  <si>
    <r>
      <rPr>
        <b/>
        <sz val="5.5"/>
        <rFont val="Arial"/>
        <family val="2"/>
      </rPr>
      <t>55 - 59</t>
    </r>
  </si>
  <si>
    <r>
      <rPr>
        <b/>
        <sz val="5.5"/>
        <rFont val="Arial"/>
        <family val="2"/>
      </rPr>
      <t>60 - 64</t>
    </r>
  </si>
  <si>
    <r>
      <rPr>
        <b/>
        <sz val="5.5"/>
        <rFont val="Arial"/>
        <family val="2"/>
      </rPr>
      <t>65 - 69</t>
    </r>
  </si>
  <si>
    <r>
      <rPr>
        <b/>
        <sz val="5.5"/>
        <rFont val="Arial"/>
        <family val="2"/>
      </rPr>
      <t>70 - 74</t>
    </r>
  </si>
  <si>
    <r>
      <rPr>
        <b/>
        <sz val="5.5"/>
        <rFont val="Arial"/>
        <family val="2"/>
      </rPr>
      <t>75 &amp; ABOVE</t>
    </r>
  </si>
  <si>
    <t>TOTAL</t>
  </si>
  <si>
    <t xml:space="preserve">RURAL </t>
  </si>
  <si>
    <t>&lt; 1 Year</t>
  </si>
  <si>
    <t>Male</t>
  </si>
  <si>
    <t>Female</t>
  </si>
  <si>
    <t>All Sexes</t>
  </si>
  <si>
    <t>1.1 to 4.99 years</t>
  </si>
  <si>
    <t xml:space="preserve">Male </t>
  </si>
  <si>
    <t>Total</t>
  </si>
  <si>
    <t>5.1 to 14.99 years</t>
  </si>
  <si>
    <t>15.1 to 34.99 years</t>
  </si>
  <si>
    <t>Transgender</t>
  </si>
  <si>
    <t>35.1 to 49.99 years</t>
  </si>
  <si>
    <t>50 +</t>
  </si>
  <si>
    <t xml:space="preserve">Total </t>
  </si>
  <si>
    <r>
      <rPr>
        <b/>
        <sz val="6"/>
        <rFont val="Arial"/>
        <family val="2"/>
      </rPr>
      <t>AGE GROUP (IN YEARS)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</si>
</sst>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00"/>
  </numFmts>
  <fonts count="11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b/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wrapTex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left" vertical="top" wrapText="1" indent="1"/>
    </xf>
    <xf numFmtId="0" fontId="8" fillId="0" borderId="6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center" wrapText="1" indent="1"/>
    </xf>
    <xf numFmtId="1" fontId="9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vertical="center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workbookViewId="0">
      <selection activeCell="V21" sqref="V21"/>
    </sheetView>
  </sheetViews>
  <sheetFormatPr defaultRowHeight="13.2" x14ac:dyDescent="0.25"/>
  <cols>
    <col min="1" max="3" width="8.88671875" customWidth="1"/>
    <col min="4" max="4" width="9.33203125" customWidth="1"/>
    <col min="5" max="7" width="8.88671875" customWidth="1"/>
    <col min="8" max="8" width="9.33203125" customWidth="1"/>
    <col min="9" max="11" width="8.88671875" customWidth="1"/>
    <col min="12" max="12" width="9.33203125" customWidth="1"/>
    <col min="13" max="13" width="8.88671875" customWidth="1"/>
    <col min="16" max="16" width="9.88671875" bestFit="1" customWidth="1"/>
    <col min="17" max="17" width="12" bestFit="1" customWidth="1"/>
  </cols>
  <sheetData>
    <row r="1" spans="1:17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7" x14ac:dyDescent="0.25">
      <c r="A2" s="22" t="s">
        <v>1</v>
      </c>
      <c r="B2" s="24" t="s">
        <v>2</v>
      </c>
      <c r="C2" s="25"/>
      <c r="D2" s="25"/>
      <c r="E2" s="26"/>
      <c r="F2" s="24" t="s">
        <v>3</v>
      </c>
      <c r="G2" s="25"/>
      <c r="H2" s="25"/>
      <c r="I2" s="26"/>
      <c r="J2" s="24" t="s">
        <v>4</v>
      </c>
      <c r="K2" s="25"/>
      <c r="L2" s="25"/>
      <c r="M2" s="26"/>
      <c r="O2" s="27" t="s">
        <v>45</v>
      </c>
      <c r="P2" s="28" t="s">
        <v>30</v>
      </c>
      <c r="Q2" s="28" t="s">
        <v>31</v>
      </c>
    </row>
    <row r="3" spans="1:17" ht="14.4" x14ac:dyDescent="0.25">
      <c r="A3" s="23"/>
      <c r="B3" s="1" t="s">
        <v>5</v>
      </c>
      <c r="C3" s="2" t="s">
        <v>6</v>
      </c>
      <c r="D3" s="2" t="s">
        <v>7</v>
      </c>
      <c r="E3" s="3" t="s">
        <v>8</v>
      </c>
      <c r="F3" s="4" t="s">
        <v>5</v>
      </c>
      <c r="G3" s="2" t="s">
        <v>6</v>
      </c>
      <c r="H3" s="2" t="s">
        <v>7</v>
      </c>
      <c r="I3" s="3" t="s">
        <v>8</v>
      </c>
      <c r="J3" s="1" t="s">
        <v>5</v>
      </c>
      <c r="K3" s="2" t="s">
        <v>6</v>
      </c>
      <c r="L3" s="2" t="s">
        <v>7</v>
      </c>
      <c r="M3" s="3" t="s">
        <v>8</v>
      </c>
      <c r="O3" s="29"/>
      <c r="P3" s="30"/>
      <c r="Q3" s="30"/>
    </row>
    <row r="4" spans="1:17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O4" s="31">
        <v>1</v>
      </c>
      <c r="P4" s="31">
        <v>3</v>
      </c>
      <c r="Q4" s="31">
        <v>7</v>
      </c>
    </row>
    <row r="5" spans="1:17" x14ac:dyDescent="0.25">
      <c r="A5" s="6"/>
      <c r="B5" s="6"/>
      <c r="C5" s="6"/>
      <c r="D5" s="6"/>
      <c r="E5" s="6"/>
      <c r="F5" s="6"/>
      <c r="G5" s="7" t="s">
        <v>9</v>
      </c>
      <c r="H5" s="6"/>
      <c r="I5" s="6"/>
      <c r="J5" s="6"/>
      <c r="K5" s="6"/>
      <c r="L5" s="6"/>
      <c r="M5" s="6"/>
      <c r="O5" s="32"/>
      <c r="P5" s="32"/>
      <c r="Q5" s="32"/>
    </row>
    <row r="6" spans="1:17" ht="8.25" customHeight="1" x14ac:dyDescent="0.25">
      <c r="A6" s="8" t="s">
        <v>10</v>
      </c>
      <c r="B6" s="9">
        <v>47854510</v>
      </c>
      <c r="C6" s="9">
        <v>24876186</v>
      </c>
      <c r="D6" s="9">
        <v>22972370</v>
      </c>
      <c r="E6" s="9">
        <v>5954</v>
      </c>
      <c r="F6" s="9">
        <v>23021876</v>
      </c>
      <c r="G6" s="9">
        <v>11927892</v>
      </c>
      <c r="H6" s="9">
        <v>11091837</v>
      </c>
      <c r="I6" s="9">
        <v>2147</v>
      </c>
      <c r="J6" s="9">
        <v>24832634</v>
      </c>
      <c r="K6" s="9">
        <v>12948294</v>
      </c>
      <c r="L6" s="9">
        <v>11880533</v>
      </c>
      <c r="M6" s="9">
        <v>3807</v>
      </c>
      <c r="O6" s="33" t="s">
        <v>32</v>
      </c>
      <c r="P6" s="34">
        <f>B8</f>
        <v>1109841</v>
      </c>
      <c r="Q6" s="34">
        <f>F8</f>
        <v>572443</v>
      </c>
    </row>
    <row r="7" spans="1:17" x14ac:dyDescent="0.25">
      <c r="A7" s="8" t="s">
        <v>11</v>
      </c>
      <c r="B7" s="9">
        <v>6820675</v>
      </c>
      <c r="C7" s="9">
        <v>3489491</v>
      </c>
      <c r="D7" s="9">
        <v>3331184</v>
      </c>
      <c r="E7" s="10" t="s">
        <v>12</v>
      </c>
      <c r="F7" s="9">
        <v>3783714</v>
      </c>
      <c r="G7" s="9">
        <v>1935229</v>
      </c>
      <c r="H7" s="9">
        <v>1848485</v>
      </c>
      <c r="I7" s="10" t="s">
        <v>12</v>
      </c>
      <c r="J7" s="9">
        <v>3036961</v>
      </c>
      <c r="K7" s="9">
        <v>1554262</v>
      </c>
      <c r="L7" s="9">
        <v>1482699</v>
      </c>
      <c r="M7" s="10" t="s">
        <v>12</v>
      </c>
      <c r="O7" s="35" t="s">
        <v>33</v>
      </c>
      <c r="P7" s="34">
        <f>(C8/$P$6)*100</f>
        <v>51.971678826066082</v>
      </c>
      <c r="Q7" s="34">
        <f>(G8/$Q$6)*100</f>
        <v>52.417271239232555</v>
      </c>
    </row>
    <row r="8" spans="1:17" ht="8.25" customHeight="1" x14ac:dyDescent="0.25">
      <c r="A8" s="11" t="s">
        <v>13</v>
      </c>
      <c r="B8" s="12">
        <v>1109841</v>
      </c>
      <c r="C8" s="13">
        <v>576803</v>
      </c>
      <c r="D8" s="13">
        <v>533038</v>
      </c>
      <c r="E8" s="14" t="s">
        <v>14</v>
      </c>
      <c r="F8" s="12">
        <v>572443</v>
      </c>
      <c r="G8" s="12">
        <v>300059</v>
      </c>
      <c r="H8" s="12">
        <v>272384</v>
      </c>
      <c r="I8" s="14" t="s">
        <v>14</v>
      </c>
      <c r="J8" s="12">
        <v>537398</v>
      </c>
      <c r="K8" s="12">
        <v>276744</v>
      </c>
      <c r="L8" s="12">
        <v>260654</v>
      </c>
      <c r="M8" s="14" t="s">
        <v>14</v>
      </c>
      <c r="O8" s="35" t="s">
        <v>34</v>
      </c>
      <c r="P8" s="34">
        <f>(D8/$P$6)*100</f>
        <v>48.028321173933925</v>
      </c>
      <c r="Q8" s="34">
        <f>(H8/$Q$6)*100</f>
        <v>47.582728760767445</v>
      </c>
    </row>
    <row r="9" spans="1:17" ht="8.25" customHeight="1" x14ac:dyDescent="0.25">
      <c r="A9" s="15">
        <v>1</v>
      </c>
      <c r="B9" s="12">
        <v>1233401</v>
      </c>
      <c r="C9" s="13">
        <v>630991</v>
      </c>
      <c r="D9" s="13">
        <v>602410</v>
      </c>
      <c r="E9" s="14" t="s">
        <v>14</v>
      </c>
      <c r="F9" s="12">
        <v>664871</v>
      </c>
      <c r="G9" s="12">
        <v>339589</v>
      </c>
      <c r="H9" s="12">
        <v>325282</v>
      </c>
      <c r="I9" s="14" t="s">
        <v>14</v>
      </c>
      <c r="J9" s="12">
        <v>568530</v>
      </c>
      <c r="K9" s="12">
        <v>291402</v>
      </c>
      <c r="L9" s="12">
        <v>277128</v>
      </c>
      <c r="M9" s="14" t="s">
        <v>14</v>
      </c>
      <c r="O9" s="35" t="s">
        <v>35</v>
      </c>
      <c r="P9" s="34">
        <f>SUM(P7:P8)</f>
        <v>100</v>
      </c>
      <c r="Q9" s="34">
        <f>SUM(Q7:Q8)</f>
        <v>100</v>
      </c>
    </row>
    <row r="10" spans="1:17" ht="8.25" customHeight="1" x14ac:dyDescent="0.25">
      <c r="A10" s="15">
        <v>2</v>
      </c>
      <c r="B10" s="12">
        <v>1422125</v>
      </c>
      <c r="C10" s="13">
        <v>723941</v>
      </c>
      <c r="D10" s="13">
        <v>698184</v>
      </c>
      <c r="E10" s="14" t="s">
        <v>14</v>
      </c>
      <c r="F10" s="12">
        <v>805353</v>
      </c>
      <c r="G10" s="12">
        <v>408007</v>
      </c>
      <c r="H10" s="12">
        <v>397346</v>
      </c>
      <c r="I10" s="14" t="s">
        <v>14</v>
      </c>
      <c r="J10" s="12">
        <v>616772</v>
      </c>
      <c r="K10" s="12">
        <v>315934</v>
      </c>
      <c r="L10" s="12">
        <v>300838</v>
      </c>
      <c r="M10" s="14" t="s">
        <v>14</v>
      </c>
      <c r="O10" s="33"/>
      <c r="P10" s="32"/>
      <c r="Q10" s="32"/>
    </row>
    <row r="11" spans="1:17" ht="8.25" customHeight="1" x14ac:dyDescent="0.25">
      <c r="A11" s="15">
        <v>3</v>
      </c>
      <c r="B11" s="12">
        <v>1530460</v>
      </c>
      <c r="C11" s="13">
        <v>780452</v>
      </c>
      <c r="D11" s="13">
        <v>750008</v>
      </c>
      <c r="E11" s="14" t="s">
        <v>14</v>
      </c>
      <c r="F11" s="12">
        <v>853005</v>
      </c>
      <c r="G11" s="12">
        <v>435198</v>
      </c>
      <c r="H11" s="12">
        <v>417807</v>
      </c>
      <c r="I11" s="14" t="s">
        <v>14</v>
      </c>
      <c r="J11" s="12">
        <v>677455</v>
      </c>
      <c r="K11" s="12">
        <v>345254</v>
      </c>
      <c r="L11" s="12">
        <v>332201</v>
      </c>
      <c r="M11" s="14" t="s">
        <v>14</v>
      </c>
      <c r="O11" s="33" t="s">
        <v>36</v>
      </c>
      <c r="P11" s="34">
        <f>SUM(B9:B12)</f>
        <v>5710834</v>
      </c>
      <c r="Q11" s="34">
        <f>SUM(F9:F12)</f>
        <v>3211271</v>
      </c>
    </row>
    <row r="12" spans="1:17" ht="8.25" customHeight="1" x14ac:dyDescent="0.25">
      <c r="A12" s="15">
        <v>4</v>
      </c>
      <c r="B12" s="12">
        <v>1524848</v>
      </c>
      <c r="C12" s="13">
        <v>777304</v>
      </c>
      <c r="D12" s="13">
        <v>747544</v>
      </c>
      <c r="E12" s="14" t="s">
        <v>14</v>
      </c>
      <c r="F12" s="12">
        <v>888042</v>
      </c>
      <c r="G12" s="12">
        <v>452376</v>
      </c>
      <c r="H12" s="12">
        <v>435666</v>
      </c>
      <c r="I12" s="14" t="s">
        <v>14</v>
      </c>
      <c r="J12" s="12">
        <v>636806</v>
      </c>
      <c r="K12" s="12">
        <v>324928</v>
      </c>
      <c r="L12" s="12">
        <v>311878</v>
      </c>
      <c r="M12" s="14" t="s">
        <v>14</v>
      </c>
      <c r="O12" s="35" t="s">
        <v>37</v>
      </c>
      <c r="P12" s="34">
        <f>(SUM(C9:C12)/$P$11)*100</f>
        <v>51.002848270497793</v>
      </c>
      <c r="Q12" s="32">
        <f>(SUM(G9:G12)/$Q$11)*100</f>
        <v>50.919713720828916</v>
      </c>
    </row>
    <row r="13" spans="1:17" ht="8.25" customHeight="1" x14ac:dyDescent="0.25">
      <c r="A13" s="8" t="s">
        <v>15</v>
      </c>
      <c r="B13" s="9">
        <v>7156286</v>
      </c>
      <c r="C13" s="9">
        <v>3751632</v>
      </c>
      <c r="D13" s="9">
        <v>3404654</v>
      </c>
      <c r="E13" s="10" t="s">
        <v>12</v>
      </c>
      <c r="F13" s="9">
        <v>3997474</v>
      </c>
      <c r="G13" s="9">
        <v>2115865</v>
      </c>
      <c r="H13" s="9">
        <v>1881609</v>
      </c>
      <c r="I13" s="10" t="s">
        <v>12</v>
      </c>
      <c r="J13" s="9">
        <v>3158812</v>
      </c>
      <c r="K13" s="9">
        <v>1635767</v>
      </c>
      <c r="L13" s="9">
        <v>1523045</v>
      </c>
      <c r="M13" s="10" t="s">
        <v>12</v>
      </c>
      <c r="O13" s="35" t="s">
        <v>34</v>
      </c>
      <c r="P13" s="34">
        <f>(SUM(D9:D12)/$P$11)*100</f>
        <v>48.997151729502207</v>
      </c>
      <c r="Q13" s="32">
        <f>(SUM(H9:H12)/$Q$11)*100</f>
        <v>49.080286279171084</v>
      </c>
    </row>
    <row r="14" spans="1:17" ht="8.25" customHeight="1" x14ac:dyDescent="0.25">
      <c r="A14" s="15">
        <v>5</v>
      </c>
      <c r="B14" s="12">
        <v>1517837</v>
      </c>
      <c r="C14" s="13">
        <v>788818</v>
      </c>
      <c r="D14" s="13">
        <v>729019</v>
      </c>
      <c r="E14" s="14" t="s">
        <v>14</v>
      </c>
      <c r="F14" s="12">
        <v>860518</v>
      </c>
      <c r="G14" s="12">
        <v>449681</v>
      </c>
      <c r="H14" s="12">
        <v>410837</v>
      </c>
      <c r="I14" s="14" t="s">
        <v>14</v>
      </c>
      <c r="J14" s="12">
        <v>657319</v>
      </c>
      <c r="K14" s="12">
        <v>339137</v>
      </c>
      <c r="L14" s="12">
        <v>318182</v>
      </c>
      <c r="M14" s="14" t="s">
        <v>14</v>
      </c>
      <c r="O14" s="35" t="s">
        <v>38</v>
      </c>
      <c r="P14" s="34">
        <f>SUM(P12:P13)</f>
        <v>100</v>
      </c>
      <c r="Q14" s="32">
        <f>SUM(Q12:Q13)</f>
        <v>100</v>
      </c>
    </row>
    <row r="15" spans="1:17" ht="8.25" customHeight="1" x14ac:dyDescent="0.25">
      <c r="A15" s="15">
        <v>6</v>
      </c>
      <c r="B15" s="12">
        <v>1472061</v>
      </c>
      <c r="C15" s="13">
        <v>767399</v>
      </c>
      <c r="D15" s="13">
        <v>704662</v>
      </c>
      <c r="E15" s="14" t="s">
        <v>14</v>
      </c>
      <c r="F15" s="12">
        <v>851162</v>
      </c>
      <c r="G15" s="12">
        <v>446607</v>
      </c>
      <c r="H15" s="12">
        <v>404555</v>
      </c>
      <c r="I15" s="14" t="s">
        <v>14</v>
      </c>
      <c r="J15" s="12">
        <v>620899</v>
      </c>
      <c r="K15" s="12">
        <v>320792</v>
      </c>
      <c r="L15" s="12">
        <v>300107</v>
      </c>
      <c r="M15" s="14" t="s">
        <v>14</v>
      </c>
      <c r="O15" s="33"/>
      <c r="P15" s="32"/>
      <c r="Q15" s="32"/>
    </row>
    <row r="16" spans="1:17" ht="8.25" customHeight="1" x14ac:dyDescent="0.25">
      <c r="A16" s="15">
        <v>7</v>
      </c>
      <c r="B16" s="12">
        <v>1401381</v>
      </c>
      <c r="C16" s="13">
        <v>736127</v>
      </c>
      <c r="D16" s="13">
        <v>665254</v>
      </c>
      <c r="E16" s="14" t="s">
        <v>14</v>
      </c>
      <c r="F16" s="12">
        <v>748962</v>
      </c>
      <c r="G16" s="12">
        <v>398169</v>
      </c>
      <c r="H16" s="12">
        <v>350793</v>
      </c>
      <c r="I16" s="14" t="s">
        <v>14</v>
      </c>
      <c r="J16" s="12">
        <v>652419</v>
      </c>
      <c r="K16" s="12">
        <v>337958</v>
      </c>
      <c r="L16" s="12">
        <v>314461</v>
      </c>
      <c r="M16" s="14" t="s">
        <v>14</v>
      </c>
      <c r="O16" s="33" t="s">
        <v>39</v>
      </c>
      <c r="P16" s="34">
        <f>SUM(B13,B19)</f>
        <v>12685944</v>
      </c>
      <c r="Q16" s="34">
        <f>SUM(F13,F19)</f>
        <v>6855972</v>
      </c>
    </row>
    <row r="17" spans="1:17" ht="8.25" customHeight="1" x14ac:dyDescent="0.25">
      <c r="A17" s="15">
        <v>8</v>
      </c>
      <c r="B17" s="12">
        <v>1478309</v>
      </c>
      <c r="C17" s="13">
        <v>780412</v>
      </c>
      <c r="D17" s="13">
        <v>697897</v>
      </c>
      <c r="E17" s="14" t="s">
        <v>14</v>
      </c>
      <c r="F17" s="12">
        <v>873959</v>
      </c>
      <c r="G17" s="12">
        <v>466115</v>
      </c>
      <c r="H17" s="12">
        <v>407844</v>
      </c>
      <c r="I17" s="14" t="s">
        <v>14</v>
      </c>
      <c r="J17" s="12">
        <v>604350</v>
      </c>
      <c r="K17" s="12">
        <v>314297</v>
      </c>
      <c r="L17" s="12">
        <v>290053</v>
      </c>
      <c r="M17" s="14" t="s">
        <v>14</v>
      </c>
      <c r="O17" s="35" t="s">
        <v>33</v>
      </c>
      <c r="P17" s="34">
        <f>(SUM(C13,C19)/$P$16)*100</f>
        <v>52.871508813218796</v>
      </c>
      <c r="Q17" s="32">
        <f>(SUM(G13,G19)/$Q$16)*100</f>
        <v>53.517911099986989</v>
      </c>
    </row>
    <row r="18" spans="1:17" ht="8.25" customHeight="1" x14ac:dyDescent="0.25">
      <c r="A18" s="15">
        <v>9</v>
      </c>
      <c r="B18" s="12">
        <v>1286698</v>
      </c>
      <c r="C18" s="13">
        <v>678876</v>
      </c>
      <c r="D18" s="13">
        <v>607822</v>
      </c>
      <c r="E18" s="14" t="s">
        <v>14</v>
      </c>
      <c r="F18" s="12">
        <v>662873</v>
      </c>
      <c r="G18" s="12">
        <v>355293</v>
      </c>
      <c r="H18" s="12">
        <v>307580</v>
      </c>
      <c r="I18" s="14" t="s">
        <v>14</v>
      </c>
      <c r="J18" s="12">
        <v>623825</v>
      </c>
      <c r="K18" s="12">
        <v>323583</v>
      </c>
      <c r="L18" s="12">
        <v>300242</v>
      </c>
      <c r="M18" s="14" t="s">
        <v>14</v>
      </c>
      <c r="O18" s="35" t="s">
        <v>34</v>
      </c>
      <c r="P18" s="34">
        <f>(SUM(D13,D19)/$P$16)*100</f>
        <v>47.128491186781211</v>
      </c>
      <c r="Q18" s="32">
        <f>(SUM(H13,H19)/$Q$16)*100</f>
        <v>46.482088900013011</v>
      </c>
    </row>
    <row r="19" spans="1:17" ht="8.25" customHeight="1" x14ac:dyDescent="0.25">
      <c r="A19" s="8" t="s">
        <v>16</v>
      </c>
      <c r="B19" s="9">
        <v>5529658</v>
      </c>
      <c r="C19" s="9">
        <v>2955618</v>
      </c>
      <c r="D19" s="9">
        <v>2574040</v>
      </c>
      <c r="E19" s="10" t="s">
        <v>12</v>
      </c>
      <c r="F19" s="9">
        <v>2858498</v>
      </c>
      <c r="G19" s="9">
        <v>1553308</v>
      </c>
      <c r="H19" s="9">
        <v>1305190</v>
      </c>
      <c r="I19" s="10" t="s">
        <v>12</v>
      </c>
      <c r="J19" s="9">
        <v>2671160</v>
      </c>
      <c r="K19" s="9">
        <v>1402310</v>
      </c>
      <c r="L19" s="9">
        <v>1268850</v>
      </c>
      <c r="M19" s="10" t="s">
        <v>12</v>
      </c>
      <c r="O19" s="35" t="s">
        <v>38</v>
      </c>
      <c r="P19" s="34">
        <f>SUM(P17:P18)</f>
        <v>100</v>
      </c>
      <c r="Q19" s="32">
        <f>SUM(Q17:Q18)</f>
        <v>100</v>
      </c>
    </row>
    <row r="20" spans="1:17" ht="8.25" customHeight="1" x14ac:dyDescent="0.25">
      <c r="A20" s="16">
        <v>10</v>
      </c>
      <c r="B20" s="12">
        <v>1317651</v>
      </c>
      <c r="C20" s="13">
        <v>702028</v>
      </c>
      <c r="D20" s="13">
        <v>615623</v>
      </c>
      <c r="E20" s="14" t="s">
        <v>14</v>
      </c>
      <c r="F20" s="12">
        <v>764694</v>
      </c>
      <c r="G20" s="12">
        <v>411469</v>
      </c>
      <c r="H20" s="12">
        <v>353225</v>
      </c>
      <c r="I20" s="14" t="s">
        <v>14</v>
      </c>
      <c r="J20" s="12">
        <v>552957</v>
      </c>
      <c r="K20" s="12">
        <v>290559</v>
      </c>
      <c r="L20" s="12">
        <v>262398</v>
      </c>
      <c r="M20" s="14" t="s">
        <v>14</v>
      </c>
      <c r="O20" s="33"/>
      <c r="P20" s="32"/>
      <c r="Q20" s="32"/>
    </row>
    <row r="21" spans="1:17" ht="8.25" customHeight="1" x14ac:dyDescent="0.25">
      <c r="A21" s="16">
        <v>11</v>
      </c>
      <c r="B21" s="12">
        <v>1109509</v>
      </c>
      <c r="C21" s="13">
        <v>589899</v>
      </c>
      <c r="D21" s="13">
        <v>519610</v>
      </c>
      <c r="E21" s="14" t="s">
        <v>14</v>
      </c>
      <c r="F21" s="12">
        <v>528198</v>
      </c>
      <c r="G21" s="12">
        <v>286279</v>
      </c>
      <c r="H21" s="12">
        <v>241919</v>
      </c>
      <c r="I21" s="14" t="s">
        <v>14</v>
      </c>
      <c r="J21" s="12">
        <v>581311</v>
      </c>
      <c r="K21" s="12">
        <v>303620</v>
      </c>
      <c r="L21" s="12">
        <v>277691</v>
      </c>
      <c r="M21" s="14" t="s">
        <v>14</v>
      </c>
      <c r="O21" s="33" t="s">
        <v>40</v>
      </c>
      <c r="P21" s="34">
        <f>SUM(B25,B31,B37,B43)</f>
        <v>16232978</v>
      </c>
      <c r="Q21" s="34">
        <f>SUM(F25,F31,F37,F43)</f>
        <v>7177672</v>
      </c>
    </row>
    <row r="22" spans="1:17" ht="8.25" customHeight="1" x14ac:dyDescent="0.25">
      <c r="A22" s="16">
        <v>12</v>
      </c>
      <c r="B22" s="12">
        <v>1126584</v>
      </c>
      <c r="C22" s="13">
        <v>604905</v>
      </c>
      <c r="D22" s="13">
        <v>521679</v>
      </c>
      <c r="E22" s="14" t="s">
        <v>14</v>
      </c>
      <c r="F22" s="12">
        <v>605351</v>
      </c>
      <c r="G22" s="12">
        <v>329810</v>
      </c>
      <c r="H22" s="12">
        <v>275541</v>
      </c>
      <c r="I22" s="14" t="s">
        <v>14</v>
      </c>
      <c r="J22" s="12">
        <v>521233</v>
      </c>
      <c r="K22" s="12">
        <v>275095</v>
      </c>
      <c r="L22" s="12">
        <v>246138</v>
      </c>
      <c r="M22" s="14" t="s">
        <v>14</v>
      </c>
      <c r="O22" s="35" t="s">
        <v>37</v>
      </c>
      <c r="P22" s="34">
        <f>(SUM(C25,C31,C37,C43)/$P$21)*100</f>
        <v>51.485198834126436</v>
      </c>
      <c r="Q22" s="32">
        <f>(SUM(G25,G31,G37,G43)/$Q$21)*100</f>
        <v>51.079918391367009</v>
      </c>
    </row>
    <row r="23" spans="1:17" ht="8.25" customHeight="1" x14ac:dyDescent="0.25">
      <c r="A23" s="16">
        <v>13</v>
      </c>
      <c r="B23" s="12">
        <v>996108</v>
      </c>
      <c r="C23" s="13">
        <v>533902</v>
      </c>
      <c r="D23" s="13">
        <v>462206</v>
      </c>
      <c r="E23" s="14" t="s">
        <v>14</v>
      </c>
      <c r="F23" s="12">
        <v>469806</v>
      </c>
      <c r="G23" s="12">
        <v>258776</v>
      </c>
      <c r="H23" s="12">
        <v>211030</v>
      </c>
      <c r="I23" s="14" t="s">
        <v>14</v>
      </c>
      <c r="J23" s="12">
        <v>526302</v>
      </c>
      <c r="K23" s="12">
        <v>275126</v>
      </c>
      <c r="L23" s="12">
        <v>251176</v>
      </c>
      <c r="M23" s="14" t="s">
        <v>14</v>
      </c>
      <c r="O23" s="35" t="s">
        <v>34</v>
      </c>
      <c r="P23" s="34">
        <f>(SUM(D25,D31,D37,D43)/$P$21)*100</f>
        <v>48.496911657244901</v>
      </c>
      <c r="Q23" s="36">
        <f>(SUM(H25,H31,H37,H43)/$Q$21)*100</f>
        <v>48.904421935134401</v>
      </c>
    </row>
    <row r="24" spans="1:17" ht="8.25" customHeight="1" x14ac:dyDescent="0.25">
      <c r="A24" s="16">
        <v>14</v>
      </c>
      <c r="B24" s="12">
        <v>979806</v>
      </c>
      <c r="C24" s="13">
        <v>524884</v>
      </c>
      <c r="D24" s="13">
        <v>454922</v>
      </c>
      <c r="E24" s="14" t="s">
        <v>14</v>
      </c>
      <c r="F24" s="12">
        <v>490449</v>
      </c>
      <c r="G24" s="12">
        <v>266974</v>
      </c>
      <c r="H24" s="12">
        <v>223475</v>
      </c>
      <c r="I24" s="14" t="s">
        <v>14</v>
      </c>
      <c r="J24" s="12">
        <v>489357</v>
      </c>
      <c r="K24" s="12">
        <v>257910</v>
      </c>
      <c r="L24" s="12">
        <v>231447</v>
      </c>
      <c r="M24" s="14" t="s">
        <v>14</v>
      </c>
      <c r="O24" s="35" t="s">
        <v>41</v>
      </c>
      <c r="P24" s="37">
        <f>(SUM(E25,E31,E37,E43)/$P$21)*100</f>
        <v>1.7889508628669368E-2</v>
      </c>
      <c r="Q24" s="32">
        <f>(SUM(I25,I31,I37,I43)/$Q$21)*100</f>
        <v>1.5659673498593974E-2</v>
      </c>
    </row>
    <row r="25" spans="1:17" ht="8.25" customHeight="1" x14ac:dyDescent="0.25">
      <c r="A25" s="8" t="s">
        <v>17</v>
      </c>
      <c r="B25" s="9">
        <v>4888207</v>
      </c>
      <c r="C25" s="9">
        <v>2583478</v>
      </c>
      <c r="D25" s="9">
        <v>2304150</v>
      </c>
      <c r="E25" s="17">
        <v>579</v>
      </c>
      <c r="F25" s="9">
        <v>2285936</v>
      </c>
      <c r="G25" s="9">
        <v>1220290</v>
      </c>
      <c r="H25" s="9">
        <v>1065379</v>
      </c>
      <c r="I25" s="17">
        <v>267</v>
      </c>
      <c r="J25" s="9">
        <v>2602271</v>
      </c>
      <c r="K25" s="9">
        <v>1363188</v>
      </c>
      <c r="L25" s="9">
        <v>1238771</v>
      </c>
      <c r="M25" s="17">
        <v>312</v>
      </c>
      <c r="O25" s="35" t="s">
        <v>38</v>
      </c>
      <c r="P25" s="34">
        <f>SUM(P22:P23)</f>
        <v>99.982110491371344</v>
      </c>
      <c r="Q25" s="32">
        <f>SUM(Q22:Q24)</f>
        <v>100</v>
      </c>
    </row>
    <row r="26" spans="1:17" ht="8.25" customHeight="1" x14ac:dyDescent="0.25">
      <c r="A26" s="16">
        <v>15</v>
      </c>
      <c r="B26" s="12">
        <v>1009855</v>
      </c>
      <c r="C26" s="13">
        <v>546776</v>
      </c>
      <c r="D26" s="13">
        <v>462979</v>
      </c>
      <c r="E26" s="13">
        <v>100</v>
      </c>
      <c r="F26" s="12">
        <v>491782</v>
      </c>
      <c r="G26" s="12">
        <v>274569</v>
      </c>
      <c r="H26" s="12">
        <v>217158</v>
      </c>
      <c r="I26" s="13">
        <v>55</v>
      </c>
      <c r="J26" s="12">
        <v>518073</v>
      </c>
      <c r="K26" s="12">
        <v>272207</v>
      </c>
      <c r="L26" s="12">
        <v>245821</v>
      </c>
      <c r="M26" s="13">
        <v>45</v>
      </c>
      <c r="O26" s="32"/>
      <c r="P26" s="32"/>
      <c r="Q26" s="32"/>
    </row>
    <row r="27" spans="1:17" ht="8.25" customHeight="1" x14ac:dyDescent="0.25">
      <c r="A27" s="16">
        <v>16</v>
      </c>
      <c r="B27" s="12">
        <v>980065</v>
      </c>
      <c r="C27" s="13">
        <v>523977</v>
      </c>
      <c r="D27" s="13">
        <v>455995</v>
      </c>
      <c r="E27" s="13">
        <v>93</v>
      </c>
      <c r="F27" s="12">
        <v>468218</v>
      </c>
      <c r="G27" s="12">
        <v>255918</v>
      </c>
      <c r="H27" s="12">
        <v>212251</v>
      </c>
      <c r="I27" s="13">
        <v>49</v>
      </c>
      <c r="J27" s="12">
        <v>511847</v>
      </c>
      <c r="K27" s="12">
        <v>268059</v>
      </c>
      <c r="L27" s="12">
        <v>243744</v>
      </c>
      <c r="M27" s="13">
        <v>44</v>
      </c>
      <c r="O27" s="33" t="s">
        <v>42</v>
      </c>
      <c r="P27" s="34">
        <f>SUM(B49,B55,B61)</f>
        <v>7071520</v>
      </c>
      <c r="Q27" s="34">
        <f>SUM(F49,F55,F61)</f>
        <v>3080692</v>
      </c>
    </row>
    <row r="28" spans="1:17" ht="8.25" customHeight="1" x14ac:dyDescent="0.25">
      <c r="A28" s="16">
        <v>17</v>
      </c>
      <c r="B28" s="12">
        <v>960553</v>
      </c>
      <c r="C28" s="13">
        <v>515758</v>
      </c>
      <c r="D28" s="13">
        <v>444702</v>
      </c>
      <c r="E28" s="13">
        <v>93</v>
      </c>
      <c r="F28" s="12">
        <v>415933</v>
      </c>
      <c r="G28" s="12">
        <v>227001</v>
      </c>
      <c r="H28" s="12">
        <v>188898</v>
      </c>
      <c r="I28" s="13">
        <v>34</v>
      </c>
      <c r="J28" s="12">
        <v>544620</v>
      </c>
      <c r="K28" s="12">
        <v>288757</v>
      </c>
      <c r="L28" s="12">
        <v>255804</v>
      </c>
      <c r="M28" s="13">
        <v>59</v>
      </c>
      <c r="O28" s="35" t="s">
        <v>33</v>
      </c>
      <c r="P28" s="34">
        <f>(SUM(C49,C55,C61)/$P$27)*100</f>
        <v>52.2782230694391</v>
      </c>
      <c r="Q28" s="32">
        <f>(SUM(G49,G55,G61)/$Q$27)*100</f>
        <v>51.126370309008493</v>
      </c>
    </row>
    <row r="29" spans="1:17" ht="8.25" customHeight="1" x14ac:dyDescent="0.25">
      <c r="A29" s="16">
        <v>18</v>
      </c>
      <c r="B29" s="12">
        <v>1008370</v>
      </c>
      <c r="C29" s="13">
        <v>522179</v>
      </c>
      <c r="D29" s="13">
        <v>485996</v>
      </c>
      <c r="E29" s="13">
        <v>195</v>
      </c>
      <c r="F29" s="12">
        <v>507765</v>
      </c>
      <c r="G29" s="12">
        <v>259523</v>
      </c>
      <c r="H29" s="12">
        <v>248153</v>
      </c>
      <c r="I29" s="13">
        <v>89</v>
      </c>
      <c r="J29" s="12">
        <v>500605</v>
      </c>
      <c r="K29" s="12">
        <v>262656</v>
      </c>
      <c r="L29" s="12">
        <v>237843</v>
      </c>
      <c r="M29" s="13">
        <v>106</v>
      </c>
      <c r="O29" s="35" t="s">
        <v>34</v>
      </c>
      <c r="P29" s="34">
        <f>(SUM(D49,D55,D61)/$P$27)*100</f>
        <v>47.695728782496552</v>
      </c>
      <c r="Q29" s="32">
        <f>(SUM(H49,H55,H61)/$Q$27)*100</f>
        <v>48.854867672587851</v>
      </c>
    </row>
    <row r="30" spans="1:17" ht="8.25" customHeight="1" x14ac:dyDescent="0.25">
      <c r="A30" s="16">
        <v>19</v>
      </c>
      <c r="B30" s="12">
        <v>929364</v>
      </c>
      <c r="C30" s="13">
        <v>474788</v>
      </c>
      <c r="D30" s="13">
        <v>454478</v>
      </c>
      <c r="E30" s="13">
        <v>98</v>
      </c>
      <c r="F30" s="12">
        <v>402238</v>
      </c>
      <c r="G30" s="12">
        <v>203279</v>
      </c>
      <c r="H30" s="12">
        <v>198919</v>
      </c>
      <c r="I30" s="13">
        <v>40</v>
      </c>
      <c r="J30" s="12">
        <v>527126</v>
      </c>
      <c r="K30" s="12">
        <v>271509</v>
      </c>
      <c r="L30" s="12">
        <v>255559</v>
      </c>
      <c r="M30" s="13">
        <v>58</v>
      </c>
      <c r="O30" s="35" t="s">
        <v>41</v>
      </c>
      <c r="P30" s="37">
        <f>(SUM(E49,E55,E61)/$P$27)*100</f>
        <v>2.6048148064348259E-2</v>
      </c>
      <c r="Q30" s="32">
        <f>(SUM(I49,I55,I61)/$P$27)*100</f>
        <v>8.1736316944589008E-3</v>
      </c>
    </row>
    <row r="31" spans="1:17" ht="8.25" customHeight="1" x14ac:dyDescent="0.25">
      <c r="A31" s="8" t="s">
        <v>18</v>
      </c>
      <c r="B31" s="9">
        <v>4131720</v>
      </c>
      <c r="C31" s="9">
        <v>2127595</v>
      </c>
      <c r="D31" s="9">
        <v>2003363</v>
      </c>
      <c r="E31" s="17">
        <v>762</v>
      </c>
      <c r="F31" s="9">
        <v>1764971</v>
      </c>
      <c r="G31" s="9">
        <v>901855</v>
      </c>
      <c r="H31" s="9">
        <v>862820</v>
      </c>
      <c r="I31" s="17">
        <v>296</v>
      </c>
      <c r="J31" s="9">
        <v>2366749</v>
      </c>
      <c r="K31" s="9">
        <v>1225740</v>
      </c>
      <c r="L31" s="9">
        <v>1140543</v>
      </c>
      <c r="M31" s="17">
        <v>466</v>
      </c>
      <c r="O31" s="35" t="s">
        <v>38</v>
      </c>
      <c r="P31" s="34">
        <f>SUM(P28:P29)</f>
        <v>99.973951851935652</v>
      </c>
      <c r="Q31" s="32">
        <f>SUM(Q28:Q30)</f>
        <v>99.989411613290798</v>
      </c>
    </row>
    <row r="32" spans="1:17" ht="8.25" customHeight="1" x14ac:dyDescent="0.25">
      <c r="A32" s="16">
        <v>20</v>
      </c>
      <c r="B32" s="12">
        <v>945151</v>
      </c>
      <c r="C32" s="13">
        <v>490604</v>
      </c>
      <c r="D32" s="13">
        <v>454317</v>
      </c>
      <c r="E32" s="13">
        <v>230</v>
      </c>
      <c r="F32" s="12">
        <v>467217</v>
      </c>
      <c r="G32" s="12">
        <v>239514</v>
      </c>
      <c r="H32" s="12">
        <v>227600</v>
      </c>
      <c r="I32" s="13">
        <v>103</v>
      </c>
      <c r="J32" s="12">
        <v>477934</v>
      </c>
      <c r="K32" s="12">
        <v>251090</v>
      </c>
      <c r="L32" s="12">
        <v>226717</v>
      </c>
      <c r="M32" s="13">
        <v>127</v>
      </c>
      <c r="O32" s="32"/>
      <c r="P32" s="32"/>
      <c r="Q32" s="32"/>
    </row>
    <row r="33" spans="1:17" ht="8.25" customHeight="1" x14ac:dyDescent="0.25">
      <c r="A33" s="16">
        <v>21</v>
      </c>
      <c r="B33" s="12">
        <v>855609</v>
      </c>
      <c r="C33" s="13">
        <v>438020</v>
      </c>
      <c r="D33" s="13">
        <v>417491</v>
      </c>
      <c r="E33" s="13">
        <v>98</v>
      </c>
      <c r="F33" s="12">
        <v>345354</v>
      </c>
      <c r="G33" s="12">
        <v>173907</v>
      </c>
      <c r="H33" s="12">
        <v>171412</v>
      </c>
      <c r="I33" s="13">
        <v>35</v>
      </c>
      <c r="J33" s="12">
        <v>510255</v>
      </c>
      <c r="K33" s="12">
        <v>264113</v>
      </c>
      <c r="L33" s="12">
        <v>246079</v>
      </c>
      <c r="M33" s="13">
        <v>63</v>
      </c>
      <c r="O33" s="33" t="s">
        <v>43</v>
      </c>
      <c r="P33" s="34">
        <f>SUM(B67,B73,B79,B85,B91,B97)</f>
        <v>5043393</v>
      </c>
      <c r="Q33" s="34">
        <f>SUM(F67,F73,F79,F85,F91,F97)</f>
        <v>2123826</v>
      </c>
    </row>
    <row r="34" spans="1:17" ht="8.25" customHeight="1" x14ac:dyDescent="0.25">
      <c r="A34" s="16">
        <v>22</v>
      </c>
      <c r="B34" s="12">
        <v>822681</v>
      </c>
      <c r="C34" s="13">
        <v>427574</v>
      </c>
      <c r="D34" s="13">
        <v>394924</v>
      </c>
      <c r="E34" s="13">
        <v>183</v>
      </c>
      <c r="F34" s="12">
        <v>352946</v>
      </c>
      <c r="G34" s="12">
        <v>185471</v>
      </c>
      <c r="H34" s="12">
        <v>167406</v>
      </c>
      <c r="I34" s="13">
        <v>69</v>
      </c>
      <c r="J34" s="12">
        <v>469735</v>
      </c>
      <c r="K34" s="12">
        <v>242103</v>
      </c>
      <c r="L34" s="12">
        <v>227518</v>
      </c>
      <c r="M34" s="13">
        <v>114</v>
      </c>
      <c r="O34" s="35" t="s">
        <v>37</v>
      </c>
      <c r="P34" s="34">
        <f>(SUM(C67,C73,C79,C85,C91,C97)/$P$33)*100</f>
        <v>52.04827385056052</v>
      </c>
      <c r="Q34" s="32">
        <f>(SUM(G67,G73,G79,G85,G91,G97)/$Q$33)*100</f>
        <v>50.950266170580825</v>
      </c>
    </row>
    <row r="35" spans="1:17" ht="8.25" customHeight="1" x14ac:dyDescent="0.25">
      <c r="A35" s="16">
        <v>23</v>
      </c>
      <c r="B35" s="12">
        <v>768960</v>
      </c>
      <c r="C35" s="13">
        <v>394260</v>
      </c>
      <c r="D35" s="13">
        <v>374593</v>
      </c>
      <c r="E35" s="13">
        <v>107</v>
      </c>
      <c r="F35" s="12">
        <v>308066</v>
      </c>
      <c r="G35" s="12">
        <v>156875</v>
      </c>
      <c r="H35" s="12">
        <v>151154</v>
      </c>
      <c r="I35" s="13">
        <v>37</v>
      </c>
      <c r="J35" s="12">
        <v>460894</v>
      </c>
      <c r="K35" s="12">
        <v>237385</v>
      </c>
      <c r="L35" s="12">
        <v>223439</v>
      </c>
      <c r="M35" s="13">
        <v>70</v>
      </c>
      <c r="O35" s="35" t="s">
        <v>34</v>
      </c>
      <c r="P35" s="34">
        <f>(SUM(D67,D73,D79,D85,D91,D97)/$P$33)*100</f>
        <v>47.927774020386671</v>
      </c>
      <c r="Q35" s="32">
        <f>(SUM(H67,H73,H79,H85,H91,H97)/$Q$33)*100</f>
        <v>49.028781077169221</v>
      </c>
    </row>
    <row r="36" spans="1:17" ht="8.25" customHeight="1" x14ac:dyDescent="0.25">
      <c r="A36" s="16">
        <v>24</v>
      </c>
      <c r="B36" s="12">
        <v>739319</v>
      </c>
      <c r="C36" s="13">
        <v>377137</v>
      </c>
      <c r="D36" s="13">
        <v>362038</v>
      </c>
      <c r="E36" s="13">
        <v>144</v>
      </c>
      <c r="F36" s="12">
        <v>291388</v>
      </c>
      <c r="G36" s="12">
        <v>146088</v>
      </c>
      <c r="H36" s="12">
        <v>145248</v>
      </c>
      <c r="I36" s="13">
        <v>52</v>
      </c>
      <c r="J36" s="12">
        <v>447931</v>
      </c>
      <c r="K36" s="12">
        <v>231049</v>
      </c>
      <c r="L36" s="12">
        <v>216790</v>
      </c>
      <c r="M36" s="13">
        <v>92</v>
      </c>
      <c r="O36" s="35" t="s">
        <v>41</v>
      </c>
      <c r="P36" s="37">
        <f>(SUM(E67,E73,E79,E85,E91,E97)/$P$33)*100</f>
        <v>2.3952129052802348E-2</v>
      </c>
      <c r="Q36" s="32">
        <f>(SUM(I67,I73,I79,I85,I91,I97)/$Q$33)*100</f>
        <v>2.0952752249948914E-2</v>
      </c>
    </row>
    <row r="37" spans="1:17" ht="8.25" customHeight="1" x14ac:dyDescent="0.25">
      <c r="A37" s="8" t="s">
        <v>19</v>
      </c>
      <c r="B37" s="9">
        <v>3802252</v>
      </c>
      <c r="C37" s="9">
        <v>1908228</v>
      </c>
      <c r="D37" s="9">
        <v>1893225</v>
      </c>
      <c r="E37" s="17">
        <v>799</v>
      </c>
      <c r="F37" s="9">
        <v>1654392</v>
      </c>
      <c r="G37" s="9">
        <v>814236</v>
      </c>
      <c r="H37" s="9">
        <v>839866</v>
      </c>
      <c r="I37" s="17">
        <v>290</v>
      </c>
      <c r="J37" s="9">
        <v>2147860</v>
      </c>
      <c r="K37" s="9">
        <v>1093992</v>
      </c>
      <c r="L37" s="9">
        <v>1053359</v>
      </c>
      <c r="M37" s="17">
        <v>509</v>
      </c>
      <c r="O37" s="35" t="s">
        <v>44</v>
      </c>
      <c r="P37" s="34">
        <f>SUM(P34:P35)</f>
        <v>99.976047870947184</v>
      </c>
      <c r="Q37" s="34">
        <f>SUM(Q34:Q36)</f>
        <v>100</v>
      </c>
    </row>
    <row r="38" spans="1:17" ht="8.25" customHeight="1" x14ac:dyDescent="0.25">
      <c r="A38" s="16">
        <v>25</v>
      </c>
      <c r="B38" s="12">
        <v>780041</v>
      </c>
      <c r="C38" s="13">
        <v>399388</v>
      </c>
      <c r="D38" s="13">
        <v>380416</v>
      </c>
      <c r="E38" s="13">
        <v>237</v>
      </c>
      <c r="F38" s="12">
        <v>364063</v>
      </c>
      <c r="G38" s="12">
        <v>185416</v>
      </c>
      <c r="H38" s="12">
        <v>178561</v>
      </c>
      <c r="I38" s="13">
        <v>86</v>
      </c>
      <c r="J38" s="12">
        <v>415978</v>
      </c>
      <c r="K38" s="12">
        <v>213972</v>
      </c>
      <c r="L38" s="12">
        <v>201855</v>
      </c>
      <c r="M38" s="13">
        <v>151</v>
      </c>
      <c r="O38" s="32"/>
      <c r="P38" s="32"/>
      <c r="Q38" s="32"/>
    </row>
    <row r="39" spans="1:17" ht="8.25" customHeight="1" x14ac:dyDescent="0.25">
      <c r="A39" s="16">
        <v>26</v>
      </c>
      <c r="B39" s="12">
        <v>740819</v>
      </c>
      <c r="C39" s="13">
        <v>374278</v>
      </c>
      <c r="D39" s="13">
        <v>366407</v>
      </c>
      <c r="E39" s="13">
        <v>134</v>
      </c>
      <c r="F39" s="12">
        <v>299047</v>
      </c>
      <c r="G39" s="12">
        <v>149123</v>
      </c>
      <c r="H39" s="12">
        <v>149883</v>
      </c>
      <c r="I39" s="13">
        <v>41</v>
      </c>
      <c r="J39" s="12">
        <v>441772</v>
      </c>
      <c r="K39" s="12">
        <v>225155</v>
      </c>
      <c r="L39" s="12">
        <v>216524</v>
      </c>
      <c r="M39" s="13">
        <v>93</v>
      </c>
      <c r="O39" s="32"/>
      <c r="P39" s="32"/>
      <c r="Q39" s="32"/>
    </row>
    <row r="40" spans="1:17" ht="8.25" customHeight="1" x14ac:dyDescent="0.25">
      <c r="A40" s="16">
        <v>27</v>
      </c>
      <c r="B40" s="12">
        <v>763997</v>
      </c>
      <c r="C40" s="13">
        <v>383676</v>
      </c>
      <c r="D40" s="13">
        <v>380175</v>
      </c>
      <c r="E40" s="13">
        <v>146</v>
      </c>
      <c r="F40" s="12">
        <v>325446</v>
      </c>
      <c r="G40" s="12">
        <v>160046</v>
      </c>
      <c r="H40" s="12">
        <v>165345</v>
      </c>
      <c r="I40" s="13">
        <v>55</v>
      </c>
      <c r="J40" s="12">
        <v>438551</v>
      </c>
      <c r="K40" s="12">
        <v>223630</v>
      </c>
      <c r="L40" s="12">
        <v>214830</v>
      </c>
      <c r="M40" s="13">
        <v>91</v>
      </c>
      <c r="O40" s="38" t="s">
        <v>30</v>
      </c>
      <c r="P40" s="34">
        <f>SUM(P6,P11,P16,P21,P27,P33)</f>
        <v>47854510</v>
      </c>
      <c r="Q40" s="34">
        <f>SUM(Q33,Q27,Q21,Q16,Q11,Q6)</f>
        <v>23021876</v>
      </c>
    </row>
    <row r="41" spans="1:17" ht="8.25" customHeight="1" x14ac:dyDescent="0.25">
      <c r="A41" s="16">
        <v>28</v>
      </c>
      <c r="B41" s="12">
        <v>755364</v>
      </c>
      <c r="C41" s="13">
        <v>370947</v>
      </c>
      <c r="D41" s="13">
        <v>384258</v>
      </c>
      <c r="E41" s="13">
        <v>159</v>
      </c>
      <c r="F41" s="12">
        <v>330351</v>
      </c>
      <c r="G41" s="12">
        <v>158141</v>
      </c>
      <c r="H41" s="12">
        <v>172146</v>
      </c>
      <c r="I41" s="13">
        <v>64</v>
      </c>
      <c r="J41" s="12">
        <v>425013</v>
      </c>
      <c r="K41" s="12">
        <v>212806</v>
      </c>
      <c r="L41" s="12">
        <v>212112</v>
      </c>
      <c r="M41" s="13">
        <v>95</v>
      </c>
    </row>
    <row r="42" spans="1:17" ht="8.25" customHeight="1" x14ac:dyDescent="0.25">
      <c r="A42" s="16">
        <v>29</v>
      </c>
      <c r="B42" s="12">
        <v>762031</v>
      </c>
      <c r="C42" s="13">
        <v>379939</v>
      </c>
      <c r="D42" s="13">
        <v>381969</v>
      </c>
      <c r="E42" s="13">
        <v>123</v>
      </c>
      <c r="F42" s="12">
        <v>335485</v>
      </c>
      <c r="G42" s="12">
        <v>161510</v>
      </c>
      <c r="H42" s="12">
        <v>173931</v>
      </c>
      <c r="I42" s="13">
        <v>44</v>
      </c>
      <c r="J42" s="12">
        <v>426546</v>
      </c>
      <c r="K42" s="12">
        <v>218429</v>
      </c>
      <c r="L42" s="12">
        <v>208038</v>
      </c>
      <c r="M42" s="13">
        <v>79</v>
      </c>
    </row>
    <row r="43" spans="1:17" ht="8.25" customHeight="1" x14ac:dyDescent="0.25">
      <c r="A43" s="8" t="s">
        <v>20</v>
      </c>
      <c r="B43" s="9">
        <v>3410799</v>
      </c>
      <c r="C43" s="9">
        <v>1738280</v>
      </c>
      <c r="D43" s="9">
        <v>1671755</v>
      </c>
      <c r="E43" s="17">
        <v>764</v>
      </c>
      <c r="F43" s="9">
        <v>1472373</v>
      </c>
      <c r="G43" s="9">
        <v>729968</v>
      </c>
      <c r="H43" s="9">
        <v>742134</v>
      </c>
      <c r="I43" s="17">
        <v>271</v>
      </c>
      <c r="J43" s="9">
        <v>1938426</v>
      </c>
      <c r="K43" s="9">
        <v>1008312</v>
      </c>
      <c r="L43" s="9">
        <v>929621</v>
      </c>
      <c r="M43" s="17">
        <v>493</v>
      </c>
    </row>
    <row r="44" spans="1:17" ht="8.25" customHeight="1" x14ac:dyDescent="0.25">
      <c r="A44" s="16">
        <v>30</v>
      </c>
      <c r="B44" s="12">
        <v>728256</v>
      </c>
      <c r="C44" s="13">
        <v>366153</v>
      </c>
      <c r="D44" s="13">
        <v>361756</v>
      </c>
      <c r="E44" s="13">
        <v>347</v>
      </c>
      <c r="F44" s="12">
        <v>330170</v>
      </c>
      <c r="G44" s="12">
        <v>164852</v>
      </c>
      <c r="H44" s="12">
        <v>165197</v>
      </c>
      <c r="I44" s="13">
        <v>121</v>
      </c>
      <c r="J44" s="12">
        <v>398086</v>
      </c>
      <c r="K44" s="12">
        <v>201301</v>
      </c>
      <c r="L44" s="12">
        <v>196559</v>
      </c>
      <c r="M44" s="13">
        <v>226</v>
      </c>
    </row>
    <row r="45" spans="1:17" ht="8.25" customHeight="1" x14ac:dyDescent="0.25">
      <c r="A45" s="16">
        <v>31</v>
      </c>
      <c r="B45" s="12">
        <v>727300</v>
      </c>
      <c r="C45" s="13">
        <v>368592</v>
      </c>
      <c r="D45" s="13">
        <v>358635</v>
      </c>
      <c r="E45" s="13">
        <v>73</v>
      </c>
      <c r="F45" s="12">
        <v>314440</v>
      </c>
      <c r="G45" s="12">
        <v>154037</v>
      </c>
      <c r="H45" s="12">
        <v>160379</v>
      </c>
      <c r="I45" s="13">
        <v>24</v>
      </c>
      <c r="J45" s="12">
        <v>412860</v>
      </c>
      <c r="K45" s="12">
        <v>214555</v>
      </c>
      <c r="L45" s="12">
        <v>198256</v>
      </c>
      <c r="M45" s="13">
        <v>49</v>
      </c>
    </row>
    <row r="46" spans="1:17" ht="8.25" customHeight="1" x14ac:dyDescent="0.25">
      <c r="A46" s="16">
        <v>32</v>
      </c>
      <c r="B46" s="12">
        <v>690930</v>
      </c>
      <c r="C46" s="13">
        <v>354611</v>
      </c>
      <c r="D46" s="13">
        <v>336150</v>
      </c>
      <c r="E46" s="13">
        <v>169</v>
      </c>
      <c r="F46" s="12">
        <v>299117</v>
      </c>
      <c r="G46" s="12">
        <v>149669</v>
      </c>
      <c r="H46" s="12">
        <v>149387</v>
      </c>
      <c r="I46" s="13">
        <v>61</v>
      </c>
      <c r="J46" s="12">
        <v>391813</v>
      </c>
      <c r="K46" s="12">
        <v>204942</v>
      </c>
      <c r="L46" s="12">
        <v>186763</v>
      </c>
      <c r="M46" s="13">
        <v>108</v>
      </c>
    </row>
    <row r="47" spans="1:17" ht="8.25" customHeight="1" x14ac:dyDescent="0.25">
      <c r="A47" s="16">
        <v>33</v>
      </c>
      <c r="B47" s="12">
        <v>655550</v>
      </c>
      <c r="C47" s="13">
        <v>335452</v>
      </c>
      <c r="D47" s="13">
        <v>320017</v>
      </c>
      <c r="E47" s="13">
        <v>81</v>
      </c>
      <c r="F47" s="12">
        <v>276193</v>
      </c>
      <c r="G47" s="12">
        <v>136597</v>
      </c>
      <c r="H47" s="12">
        <v>139570</v>
      </c>
      <c r="I47" s="13">
        <v>26</v>
      </c>
      <c r="J47" s="12">
        <v>379357</v>
      </c>
      <c r="K47" s="12">
        <v>198855</v>
      </c>
      <c r="L47" s="12">
        <v>180447</v>
      </c>
      <c r="M47" s="13">
        <v>55</v>
      </c>
    </row>
    <row r="48" spans="1:17" ht="8.25" customHeight="1" x14ac:dyDescent="0.25">
      <c r="A48" s="16">
        <v>34</v>
      </c>
      <c r="B48" s="12">
        <v>608763</v>
      </c>
      <c r="C48" s="13">
        <v>313472</v>
      </c>
      <c r="D48" s="13">
        <v>295197</v>
      </c>
      <c r="E48" s="13">
        <v>94</v>
      </c>
      <c r="F48" s="12">
        <v>252453</v>
      </c>
      <c r="G48" s="12">
        <v>124813</v>
      </c>
      <c r="H48" s="12">
        <v>127601</v>
      </c>
      <c r="I48" s="13">
        <v>39</v>
      </c>
      <c r="J48" s="12">
        <v>356310</v>
      </c>
      <c r="K48" s="12">
        <v>188659</v>
      </c>
      <c r="L48" s="12">
        <v>167596</v>
      </c>
      <c r="M48" s="13">
        <v>55</v>
      </c>
    </row>
    <row r="49" spans="1:13" ht="8.25" customHeight="1" x14ac:dyDescent="0.25">
      <c r="A49" s="8" t="s">
        <v>21</v>
      </c>
      <c r="B49" s="9">
        <v>2938898</v>
      </c>
      <c r="C49" s="9">
        <v>1537194</v>
      </c>
      <c r="D49" s="9">
        <v>1400940</v>
      </c>
      <c r="E49" s="17">
        <v>764</v>
      </c>
      <c r="F49" s="9">
        <v>1316795</v>
      </c>
      <c r="G49" s="9">
        <v>680988</v>
      </c>
      <c r="H49" s="9">
        <v>635556</v>
      </c>
      <c r="I49" s="17">
        <v>251</v>
      </c>
      <c r="J49" s="9">
        <v>1622103</v>
      </c>
      <c r="K49" s="9">
        <v>856206</v>
      </c>
      <c r="L49" s="9">
        <v>765384</v>
      </c>
      <c r="M49" s="17">
        <v>513</v>
      </c>
    </row>
    <row r="50" spans="1:13" ht="8.25" customHeight="1" x14ac:dyDescent="0.25">
      <c r="A50" s="16">
        <v>35</v>
      </c>
      <c r="B50" s="12">
        <v>599281</v>
      </c>
      <c r="C50" s="13">
        <v>313271</v>
      </c>
      <c r="D50" s="13">
        <v>285705</v>
      </c>
      <c r="E50" s="13">
        <v>305</v>
      </c>
      <c r="F50" s="12">
        <v>274992</v>
      </c>
      <c r="G50" s="12">
        <v>144246</v>
      </c>
      <c r="H50" s="12">
        <v>130663</v>
      </c>
      <c r="I50" s="13">
        <v>83</v>
      </c>
      <c r="J50" s="12">
        <v>324289</v>
      </c>
      <c r="K50" s="12">
        <v>169025</v>
      </c>
      <c r="L50" s="12">
        <v>155042</v>
      </c>
      <c r="M50" s="13">
        <v>222</v>
      </c>
    </row>
    <row r="51" spans="1:13" ht="8.25" customHeight="1" x14ac:dyDescent="0.25">
      <c r="A51" s="16">
        <v>36</v>
      </c>
      <c r="B51" s="12">
        <v>573834</v>
      </c>
      <c r="C51" s="13">
        <v>301937</v>
      </c>
      <c r="D51" s="13">
        <v>271766</v>
      </c>
      <c r="E51" s="13">
        <v>131</v>
      </c>
      <c r="F51" s="12">
        <v>247410</v>
      </c>
      <c r="G51" s="12">
        <v>128551</v>
      </c>
      <c r="H51" s="12">
        <v>118815</v>
      </c>
      <c r="I51" s="13">
        <v>44</v>
      </c>
      <c r="J51" s="12">
        <v>326424</v>
      </c>
      <c r="K51" s="12">
        <v>173386</v>
      </c>
      <c r="L51" s="12">
        <v>152951</v>
      </c>
      <c r="M51" s="13">
        <v>87</v>
      </c>
    </row>
    <row r="52" spans="1:13" ht="8.25" customHeight="1" x14ac:dyDescent="0.25">
      <c r="A52" s="16">
        <v>37</v>
      </c>
      <c r="B52" s="12">
        <v>631085</v>
      </c>
      <c r="C52" s="13">
        <v>332384</v>
      </c>
      <c r="D52" s="13">
        <v>298580</v>
      </c>
      <c r="E52" s="13">
        <v>121</v>
      </c>
      <c r="F52" s="12">
        <v>308093</v>
      </c>
      <c r="G52" s="12">
        <v>159772</v>
      </c>
      <c r="H52" s="12">
        <v>148268</v>
      </c>
      <c r="I52" s="13">
        <v>53</v>
      </c>
      <c r="J52" s="12">
        <v>322992</v>
      </c>
      <c r="K52" s="12">
        <v>172612</v>
      </c>
      <c r="L52" s="12">
        <v>150312</v>
      </c>
      <c r="M52" s="13">
        <v>68</v>
      </c>
    </row>
    <row r="53" spans="1:13" ht="8.25" customHeight="1" x14ac:dyDescent="0.25">
      <c r="A53" s="16">
        <v>38</v>
      </c>
      <c r="B53" s="12">
        <v>563835</v>
      </c>
      <c r="C53" s="13">
        <v>291845</v>
      </c>
      <c r="D53" s="13">
        <v>271861</v>
      </c>
      <c r="E53" s="13">
        <v>129</v>
      </c>
      <c r="F53" s="12">
        <v>234328</v>
      </c>
      <c r="G53" s="12">
        <v>118704</v>
      </c>
      <c r="H53" s="12">
        <v>115578</v>
      </c>
      <c r="I53" s="13">
        <v>46</v>
      </c>
      <c r="J53" s="12">
        <v>329507</v>
      </c>
      <c r="K53" s="12">
        <v>173141</v>
      </c>
      <c r="L53" s="12">
        <v>156283</v>
      </c>
      <c r="M53" s="13">
        <v>83</v>
      </c>
    </row>
    <row r="54" spans="1:13" ht="8.25" customHeight="1" x14ac:dyDescent="0.25">
      <c r="A54" s="16">
        <v>39</v>
      </c>
      <c r="B54" s="12">
        <v>570863</v>
      </c>
      <c r="C54" s="13">
        <v>297757</v>
      </c>
      <c r="D54" s="13">
        <v>273028</v>
      </c>
      <c r="E54" s="13">
        <v>78</v>
      </c>
      <c r="F54" s="12">
        <v>251972</v>
      </c>
      <c r="G54" s="12">
        <v>129715</v>
      </c>
      <c r="H54" s="12">
        <v>122232</v>
      </c>
      <c r="I54" s="13">
        <v>25</v>
      </c>
      <c r="J54" s="12">
        <v>318891</v>
      </c>
      <c r="K54" s="12">
        <v>168042</v>
      </c>
      <c r="L54" s="12">
        <v>150796</v>
      </c>
      <c r="M54" s="13">
        <v>53</v>
      </c>
    </row>
    <row r="55" spans="1:13" ht="8.25" customHeight="1" x14ac:dyDescent="0.25">
      <c r="A55" s="8" t="s">
        <v>22</v>
      </c>
      <c r="B55" s="9">
        <v>2274662</v>
      </c>
      <c r="C55" s="9">
        <v>1176326</v>
      </c>
      <c r="D55" s="9">
        <v>1097761</v>
      </c>
      <c r="E55" s="17">
        <v>575</v>
      </c>
      <c r="F55" s="9">
        <v>955365</v>
      </c>
      <c r="G55" s="9">
        <v>476731</v>
      </c>
      <c r="H55" s="9">
        <v>478460</v>
      </c>
      <c r="I55" s="17">
        <v>174</v>
      </c>
      <c r="J55" s="9">
        <v>1319297</v>
      </c>
      <c r="K55" s="9">
        <v>699595</v>
      </c>
      <c r="L55" s="9">
        <v>619301</v>
      </c>
      <c r="M55" s="17">
        <v>401</v>
      </c>
    </row>
    <row r="56" spans="1:13" ht="8.25" customHeight="1" x14ac:dyDescent="0.25">
      <c r="A56" s="16">
        <v>40</v>
      </c>
      <c r="B56" s="12">
        <v>507020</v>
      </c>
      <c r="C56" s="13">
        <v>262067</v>
      </c>
      <c r="D56" s="13">
        <v>244672</v>
      </c>
      <c r="E56" s="13">
        <v>281</v>
      </c>
      <c r="F56" s="12">
        <v>218318</v>
      </c>
      <c r="G56" s="12">
        <v>109513</v>
      </c>
      <c r="H56" s="12">
        <v>108721</v>
      </c>
      <c r="I56" s="13">
        <v>84</v>
      </c>
      <c r="J56" s="12">
        <v>288702</v>
      </c>
      <c r="K56" s="12">
        <v>152554</v>
      </c>
      <c r="L56" s="12">
        <v>135951</v>
      </c>
      <c r="M56" s="13">
        <v>197</v>
      </c>
    </row>
    <row r="57" spans="1:13" ht="8.25" customHeight="1" x14ac:dyDescent="0.25">
      <c r="A57" s="16">
        <v>41</v>
      </c>
      <c r="B57" s="12">
        <v>481217</v>
      </c>
      <c r="C57" s="13">
        <v>249864</v>
      </c>
      <c r="D57" s="13">
        <v>231290</v>
      </c>
      <c r="E57" s="13">
        <v>63</v>
      </c>
      <c r="F57" s="12">
        <v>201987</v>
      </c>
      <c r="G57" s="12">
        <v>100697</v>
      </c>
      <c r="H57" s="12">
        <v>101272</v>
      </c>
      <c r="I57" s="13">
        <v>18</v>
      </c>
      <c r="J57" s="12">
        <v>279230</v>
      </c>
      <c r="K57" s="12">
        <v>149167</v>
      </c>
      <c r="L57" s="12">
        <v>130018</v>
      </c>
      <c r="M57" s="13">
        <v>45</v>
      </c>
    </row>
    <row r="58" spans="1:13" ht="8.25" customHeight="1" x14ac:dyDescent="0.25">
      <c r="A58" s="16">
        <v>42</v>
      </c>
      <c r="B58" s="12">
        <v>461080</v>
      </c>
      <c r="C58" s="13">
        <v>236192</v>
      </c>
      <c r="D58" s="13">
        <v>224766</v>
      </c>
      <c r="E58" s="13">
        <v>122</v>
      </c>
      <c r="F58" s="12">
        <v>200627</v>
      </c>
      <c r="G58" s="12">
        <v>97420</v>
      </c>
      <c r="H58" s="12">
        <v>103170</v>
      </c>
      <c r="I58" s="13">
        <v>37</v>
      </c>
      <c r="J58" s="12">
        <v>260453</v>
      </c>
      <c r="K58" s="12">
        <v>138772</v>
      </c>
      <c r="L58" s="12">
        <v>121596</v>
      </c>
      <c r="M58" s="13">
        <v>85</v>
      </c>
    </row>
    <row r="59" spans="1:13" ht="8.25" customHeight="1" x14ac:dyDescent="0.25">
      <c r="A59" s="16">
        <v>43</v>
      </c>
      <c r="B59" s="12">
        <v>427101</v>
      </c>
      <c r="C59" s="13">
        <v>220103</v>
      </c>
      <c r="D59" s="13">
        <v>206943</v>
      </c>
      <c r="E59" s="13">
        <v>55</v>
      </c>
      <c r="F59" s="12">
        <v>170858</v>
      </c>
      <c r="G59" s="12">
        <v>85738</v>
      </c>
      <c r="H59" s="12">
        <v>85096</v>
      </c>
      <c r="I59" s="13">
        <v>24</v>
      </c>
      <c r="J59" s="12">
        <v>256243</v>
      </c>
      <c r="K59" s="12">
        <v>134365</v>
      </c>
      <c r="L59" s="12">
        <v>121847</v>
      </c>
      <c r="M59" s="13">
        <v>31</v>
      </c>
    </row>
    <row r="60" spans="1:13" ht="8.25" customHeight="1" x14ac:dyDescent="0.25">
      <c r="A60" s="16">
        <v>44</v>
      </c>
      <c r="B60" s="12">
        <v>398244</v>
      </c>
      <c r="C60" s="13">
        <v>208100</v>
      </c>
      <c r="D60" s="13">
        <v>190090</v>
      </c>
      <c r="E60" s="13">
        <v>54</v>
      </c>
      <c r="F60" s="12">
        <v>163575</v>
      </c>
      <c r="G60" s="12">
        <v>83363</v>
      </c>
      <c r="H60" s="12">
        <v>80201</v>
      </c>
      <c r="I60" s="13">
        <v>11</v>
      </c>
      <c r="J60" s="12">
        <v>234669</v>
      </c>
      <c r="K60" s="12">
        <v>124737</v>
      </c>
      <c r="L60" s="12">
        <v>109889</v>
      </c>
      <c r="M60" s="13">
        <v>43</v>
      </c>
    </row>
    <row r="61" spans="1:13" ht="8.25" customHeight="1" x14ac:dyDescent="0.25">
      <c r="A61" s="8" t="s">
        <v>23</v>
      </c>
      <c r="B61" s="9">
        <v>1857960</v>
      </c>
      <c r="C61" s="9">
        <v>983345</v>
      </c>
      <c r="D61" s="9">
        <v>874112</v>
      </c>
      <c r="E61" s="17">
        <v>503</v>
      </c>
      <c r="F61" s="9">
        <v>808532</v>
      </c>
      <c r="G61" s="9">
        <v>417327</v>
      </c>
      <c r="H61" s="9">
        <v>391052</v>
      </c>
      <c r="I61" s="17">
        <v>153</v>
      </c>
      <c r="J61" s="9">
        <v>1049428</v>
      </c>
      <c r="K61" s="9">
        <v>566018</v>
      </c>
      <c r="L61" s="9">
        <v>483060</v>
      </c>
      <c r="M61" s="17">
        <v>350</v>
      </c>
    </row>
    <row r="62" spans="1:13" ht="8.25" customHeight="1" x14ac:dyDescent="0.25">
      <c r="A62" s="16">
        <v>45</v>
      </c>
      <c r="B62" s="12">
        <v>374145</v>
      </c>
      <c r="C62" s="13">
        <v>197836</v>
      </c>
      <c r="D62" s="13">
        <v>176073</v>
      </c>
      <c r="E62" s="13">
        <v>236</v>
      </c>
      <c r="F62" s="12">
        <v>164594</v>
      </c>
      <c r="G62" s="12">
        <v>85624</v>
      </c>
      <c r="H62" s="12">
        <v>78907</v>
      </c>
      <c r="I62" s="13">
        <v>63</v>
      </c>
      <c r="J62" s="12">
        <v>209551</v>
      </c>
      <c r="K62" s="12">
        <v>112212</v>
      </c>
      <c r="L62" s="12">
        <v>97166</v>
      </c>
      <c r="M62" s="13">
        <v>173</v>
      </c>
    </row>
    <row r="63" spans="1:13" ht="8.25" customHeight="1" x14ac:dyDescent="0.25">
      <c r="A63" s="16">
        <v>46</v>
      </c>
      <c r="B63" s="12">
        <v>365739</v>
      </c>
      <c r="C63" s="13">
        <v>197166</v>
      </c>
      <c r="D63" s="13">
        <v>168503</v>
      </c>
      <c r="E63" s="13">
        <v>70</v>
      </c>
      <c r="F63" s="12">
        <v>154704</v>
      </c>
      <c r="G63" s="12">
        <v>81192</v>
      </c>
      <c r="H63" s="12">
        <v>73488</v>
      </c>
      <c r="I63" s="13">
        <v>24</v>
      </c>
      <c r="J63" s="12">
        <v>211035</v>
      </c>
      <c r="K63" s="12">
        <v>115974</v>
      </c>
      <c r="L63" s="12">
        <v>95015</v>
      </c>
      <c r="M63" s="13">
        <v>46</v>
      </c>
    </row>
    <row r="64" spans="1:13" ht="8.25" customHeight="1" x14ac:dyDescent="0.25">
      <c r="A64" s="16">
        <v>47</v>
      </c>
      <c r="B64" s="12">
        <v>389930</v>
      </c>
      <c r="C64" s="13">
        <v>204000</v>
      </c>
      <c r="D64" s="13">
        <v>185851</v>
      </c>
      <c r="E64" s="13">
        <v>79</v>
      </c>
      <c r="F64" s="12">
        <v>184709</v>
      </c>
      <c r="G64" s="12">
        <v>91295</v>
      </c>
      <c r="H64" s="12">
        <v>93386</v>
      </c>
      <c r="I64" s="13">
        <v>28</v>
      </c>
      <c r="J64" s="12">
        <v>205221</v>
      </c>
      <c r="K64" s="12">
        <v>112705</v>
      </c>
      <c r="L64" s="12">
        <v>92465</v>
      </c>
      <c r="M64" s="13">
        <v>51</v>
      </c>
    </row>
    <row r="65" spans="1:13" ht="8.25" customHeight="1" x14ac:dyDescent="0.25">
      <c r="A65" s="16">
        <v>48</v>
      </c>
      <c r="B65" s="12">
        <v>361032</v>
      </c>
      <c r="C65" s="13">
        <v>190399</v>
      </c>
      <c r="D65" s="13">
        <v>170562</v>
      </c>
      <c r="E65" s="13">
        <v>71</v>
      </c>
      <c r="F65" s="12">
        <v>149657</v>
      </c>
      <c r="G65" s="12">
        <v>77833</v>
      </c>
      <c r="H65" s="12">
        <v>71798</v>
      </c>
      <c r="I65" s="13">
        <v>26</v>
      </c>
      <c r="J65" s="12">
        <v>211375</v>
      </c>
      <c r="K65" s="12">
        <v>112566</v>
      </c>
      <c r="L65" s="12">
        <v>98764</v>
      </c>
      <c r="M65" s="13">
        <v>45</v>
      </c>
    </row>
    <row r="66" spans="1:13" ht="8.25" customHeight="1" x14ac:dyDescent="0.25">
      <c r="A66" s="16">
        <v>49</v>
      </c>
      <c r="B66" s="12">
        <v>367114</v>
      </c>
      <c r="C66" s="13">
        <v>193944</v>
      </c>
      <c r="D66" s="13">
        <v>173123</v>
      </c>
      <c r="E66" s="13">
        <v>47</v>
      </c>
      <c r="F66" s="12">
        <v>154868</v>
      </c>
      <c r="G66" s="12">
        <v>81383</v>
      </c>
      <c r="H66" s="12">
        <v>73473</v>
      </c>
      <c r="I66" s="13">
        <v>12</v>
      </c>
      <c r="J66" s="12">
        <v>212246</v>
      </c>
      <c r="K66" s="12">
        <v>112561</v>
      </c>
      <c r="L66" s="12">
        <v>99650</v>
      </c>
      <c r="M66" s="13">
        <v>35</v>
      </c>
    </row>
    <row r="67" spans="1:13" ht="8.25" customHeight="1" x14ac:dyDescent="0.25">
      <c r="A67" s="8" t="s">
        <v>24</v>
      </c>
      <c r="B67" s="9">
        <v>1496620</v>
      </c>
      <c r="C67" s="9">
        <v>806168</v>
      </c>
      <c r="D67" s="9">
        <v>690103</v>
      </c>
      <c r="E67" s="17">
        <v>349</v>
      </c>
      <c r="F67" s="9">
        <v>591696</v>
      </c>
      <c r="G67" s="9">
        <v>317713</v>
      </c>
      <c r="H67" s="9">
        <v>273879</v>
      </c>
      <c r="I67" s="17">
        <v>104</v>
      </c>
      <c r="J67" s="9">
        <v>904924</v>
      </c>
      <c r="K67" s="9">
        <v>488455</v>
      </c>
      <c r="L67" s="9">
        <v>416224</v>
      </c>
      <c r="M67" s="17">
        <v>245</v>
      </c>
    </row>
    <row r="68" spans="1:13" ht="8.25" customHeight="1" x14ac:dyDescent="0.25">
      <c r="A68" s="16">
        <v>50</v>
      </c>
      <c r="B68" s="12">
        <v>332056</v>
      </c>
      <c r="C68" s="13">
        <v>177288</v>
      </c>
      <c r="D68" s="13">
        <v>154610</v>
      </c>
      <c r="E68" s="13">
        <v>158</v>
      </c>
      <c r="F68" s="12">
        <v>141917</v>
      </c>
      <c r="G68" s="12">
        <v>76034</v>
      </c>
      <c r="H68" s="12">
        <v>65829</v>
      </c>
      <c r="I68" s="13">
        <v>54</v>
      </c>
      <c r="J68" s="12">
        <v>190139</v>
      </c>
      <c r="K68" s="12">
        <v>101254</v>
      </c>
      <c r="L68" s="12">
        <v>88781</v>
      </c>
      <c r="M68" s="13">
        <v>104</v>
      </c>
    </row>
    <row r="69" spans="1:13" ht="8.25" customHeight="1" x14ac:dyDescent="0.25">
      <c r="A69" s="16">
        <v>51</v>
      </c>
      <c r="B69" s="12">
        <v>327019</v>
      </c>
      <c r="C69" s="13">
        <v>176800</v>
      </c>
      <c r="D69" s="13">
        <v>150164</v>
      </c>
      <c r="E69" s="13">
        <v>55</v>
      </c>
      <c r="F69" s="12">
        <v>131642</v>
      </c>
      <c r="G69" s="12">
        <v>70528</v>
      </c>
      <c r="H69" s="12">
        <v>61099</v>
      </c>
      <c r="I69" s="13">
        <v>15</v>
      </c>
      <c r="J69" s="12">
        <v>195377</v>
      </c>
      <c r="K69" s="12">
        <v>106272</v>
      </c>
      <c r="L69" s="12">
        <v>89065</v>
      </c>
      <c r="M69" s="13">
        <v>40</v>
      </c>
    </row>
    <row r="70" spans="1:13" ht="8.25" customHeight="1" x14ac:dyDescent="0.25">
      <c r="A70" s="16">
        <v>52</v>
      </c>
      <c r="B70" s="12">
        <v>306806</v>
      </c>
      <c r="C70" s="13">
        <v>163571</v>
      </c>
      <c r="D70" s="13">
        <v>143167</v>
      </c>
      <c r="E70" s="13">
        <v>68</v>
      </c>
      <c r="F70" s="12">
        <v>123492</v>
      </c>
      <c r="G70" s="12">
        <v>63877</v>
      </c>
      <c r="H70" s="12">
        <v>59595</v>
      </c>
      <c r="I70" s="13">
        <v>20</v>
      </c>
      <c r="J70" s="12">
        <v>183314</v>
      </c>
      <c r="K70" s="12">
        <v>99694</v>
      </c>
      <c r="L70" s="12">
        <v>83572</v>
      </c>
      <c r="M70" s="13">
        <v>48</v>
      </c>
    </row>
    <row r="71" spans="1:13" ht="8.25" customHeight="1" x14ac:dyDescent="0.25">
      <c r="A71" s="16">
        <v>53</v>
      </c>
      <c r="B71" s="12">
        <v>278813</v>
      </c>
      <c r="C71" s="13">
        <v>151451</v>
      </c>
      <c r="D71" s="13">
        <v>127323</v>
      </c>
      <c r="E71" s="13">
        <v>39</v>
      </c>
      <c r="F71" s="12">
        <v>102369</v>
      </c>
      <c r="G71" s="12">
        <v>56386</v>
      </c>
      <c r="H71" s="12">
        <v>45973</v>
      </c>
      <c r="I71" s="13">
        <v>10</v>
      </c>
      <c r="J71" s="12">
        <v>176444</v>
      </c>
      <c r="K71" s="12">
        <v>95065</v>
      </c>
      <c r="L71" s="12">
        <v>81350</v>
      </c>
      <c r="M71" s="13">
        <v>29</v>
      </c>
    </row>
    <row r="72" spans="1:13" ht="8.25" customHeight="1" x14ac:dyDescent="0.25">
      <c r="A72" s="16">
        <v>54</v>
      </c>
      <c r="B72" s="12">
        <v>251926</v>
      </c>
      <c r="C72" s="13">
        <v>137058</v>
      </c>
      <c r="D72" s="13">
        <v>114839</v>
      </c>
      <c r="E72" s="13">
        <v>29</v>
      </c>
      <c r="F72" s="12">
        <v>92276</v>
      </c>
      <c r="G72" s="12">
        <v>50888</v>
      </c>
      <c r="H72" s="12">
        <v>41383</v>
      </c>
      <c r="I72" s="13">
        <v>5</v>
      </c>
      <c r="J72" s="12">
        <v>159650</v>
      </c>
      <c r="K72" s="12">
        <v>86170</v>
      </c>
      <c r="L72" s="12">
        <v>73456</v>
      </c>
      <c r="M72" s="13">
        <v>24</v>
      </c>
    </row>
    <row r="73" spans="1:13" ht="8.25" customHeight="1" x14ac:dyDescent="0.25">
      <c r="A73" s="8" t="s">
        <v>25</v>
      </c>
      <c r="B73" s="9">
        <v>1089725</v>
      </c>
      <c r="C73" s="9">
        <v>577003</v>
      </c>
      <c r="D73" s="9">
        <v>512498</v>
      </c>
      <c r="E73" s="17">
        <v>224</v>
      </c>
      <c r="F73" s="9">
        <v>441181</v>
      </c>
      <c r="G73" s="9">
        <v>225226</v>
      </c>
      <c r="H73" s="9">
        <v>215883</v>
      </c>
      <c r="I73" s="17">
        <v>72</v>
      </c>
      <c r="J73" s="9">
        <v>648544</v>
      </c>
      <c r="K73" s="9">
        <v>351777</v>
      </c>
      <c r="L73" s="9">
        <v>296615</v>
      </c>
      <c r="M73" s="17">
        <v>152</v>
      </c>
    </row>
    <row r="74" spans="1:13" ht="8.25" customHeight="1" x14ac:dyDescent="0.25">
      <c r="A74" s="16">
        <v>55</v>
      </c>
      <c r="B74" s="12">
        <v>235057</v>
      </c>
      <c r="C74" s="13">
        <v>127721</v>
      </c>
      <c r="D74" s="13">
        <v>107241</v>
      </c>
      <c r="E74" s="13">
        <v>95</v>
      </c>
      <c r="F74" s="12">
        <v>95991</v>
      </c>
      <c r="G74" s="12">
        <v>51304</v>
      </c>
      <c r="H74" s="12">
        <v>44660</v>
      </c>
      <c r="I74" s="13">
        <v>27</v>
      </c>
      <c r="J74" s="12">
        <v>139066</v>
      </c>
      <c r="K74" s="12">
        <v>76417</v>
      </c>
      <c r="L74" s="12">
        <v>62581</v>
      </c>
      <c r="M74" s="13">
        <v>68</v>
      </c>
    </row>
    <row r="75" spans="1:13" ht="8.25" customHeight="1" x14ac:dyDescent="0.25">
      <c r="A75" s="16">
        <v>56</v>
      </c>
      <c r="B75" s="12">
        <v>214947</v>
      </c>
      <c r="C75" s="13">
        <v>116451</v>
      </c>
      <c r="D75" s="13">
        <v>98453</v>
      </c>
      <c r="E75" s="13">
        <v>43</v>
      </c>
      <c r="F75" s="12">
        <v>81787</v>
      </c>
      <c r="G75" s="12">
        <v>43257</v>
      </c>
      <c r="H75" s="12">
        <v>38518</v>
      </c>
      <c r="I75" s="13">
        <v>12</v>
      </c>
      <c r="J75" s="12">
        <v>133160</v>
      </c>
      <c r="K75" s="12">
        <v>73194</v>
      </c>
      <c r="L75" s="12">
        <v>59935</v>
      </c>
      <c r="M75" s="13">
        <v>31</v>
      </c>
    </row>
    <row r="76" spans="1:13" ht="8.25" customHeight="1" x14ac:dyDescent="0.25">
      <c r="A76" s="16">
        <v>57</v>
      </c>
      <c r="B76" s="12">
        <v>230913</v>
      </c>
      <c r="C76" s="13">
        <v>119743</v>
      </c>
      <c r="D76" s="13">
        <v>111131</v>
      </c>
      <c r="E76" s="13">
        <v>39</v>
      </c>
      <c r="F76" s="12">
        <v>101531</v>
      </c>
      <c r="G76" s="12">
        <v>48681</v>
      </c>
      <c r="H76" s="12">
        <v>52838</v>
      </c>
      <c r="I76" s="13">
        <v>12</v>
      </c>
      <c r="J76" s="12">
        <v>129382</v>
      </c>
      <c r="K76" s="12">
        <v>71062</v>
      </c>
      <c r="L76" s="12">
        <v>58293</v>
      </c>
      <c r="M76" s="13">
        <v>27</v>
      </c>
    </row>
    <row r="77" spans="1:13" ht="8.25" customHeight="1" x14ac:dyDescent="0.25">
      <c r="A77" s="16">
        <v>58</v>
      </c>
      <c r="B77" s="12">
        <v>202861</v>
      </c>
      <c r="C77" s="13">
        <v>106786</v>
      </c>
      <c r="D77" s="13">
        <v>96050</v>
      </c>
      <c r="E77" s="13">
        <v>25</v>
      </c>
      <c r="F77" s="12">
        <v>77963</v>
      </c>
      <c r="G77" s="12">
        <v>39868</v>
      </c>
      <c r="H77" s="12">
        <v>38083</v>
      </c>
      <c r="I77" s="13">
        <v>12</v>
      </c>
      <c r="J77" s="12">
        <v>124898</v>
      </c>
      <c r="K77" s="12">
        <v>66918</v>
      </c>
      <c r="L77" s="12">
        <v>57967</v>
      </c>
      <c r="M77" s="13">
        <v>13</v>
      </c>
    </row>
    <row r="78" spans="1:13" ht="8.25" customHeight="1" x14ac:dyDescent="0.25">
      <c r="A78" s="16">
        <v>59</v>
      </c>
      <c r="B78" s="12">
        <v>205947</v>
      </c>
      <c r="C78" s="13">
        <v>106302</v>
      </c>
      <c r="D78" s="13">
        <v>99623</v>
      </c>
      <c r="E78" s="13">
        <v>22</v>
      </c>
      <c r="F78" s="12">
        <v>83909</v>
      </c>
      <c r="G78" s="12">
        <v>42116</v>
      </c>
      <c r="H78" s="12">
        <v>41784</v>
      </c>
      <c r="I78" s="13">
        <v>9</v>
      </c>
      <c r="J78" s="12">
        <v>122038</v>
      </c>
      <c r="K78" s="12">
        <v>64186</v>
      </c>
      <c r="L78" s="12">
        <v>57839</v>
      </c>
      <c r="M78" s="13">
        <v>13</v>
      </c>
    </row>
    <row r="79" spans="1:13" ht="8.25" customHeight="1" x14ac:dyDescent="0.25">
      <c r="A79" s="8" t="s">
        <v>26</v>
      </c>
      <c r="B79" s="9">
        <v>940265</v>
      </c>
      <c r="C79" s="9">
        <v>481443</v>
      </c>
      <c r="D79" s="9">
        <v>458609</v>
      </c>
      <c r="E79" s="17">
        <v>213</v>
      </c>
      <c r="F79" s="9">
        <v>394563</v>
      </c>
      <c r="G79" s="9">
        <v>195017</v>
      </c>
      <c r="H79" s="9">
        <v>199470</v>
      </c>
      <c r="I79" s="17">
        <v>76</v>
      </c>
      <c r="J79" s="9">
        <v>545702</v>
      </c>
      <c r="K79" s="9">
        <v>286426</v>
      </c>
      <c r="L79" s="9">
        <v>259139</v>
      </c>
      <c r="M79" s="17">
        <v>137</v>
      </c>
    </row>
    <row r="80" spans="1:13" ht="8.25" customHeight="1" x14ac:dyDescent="0.25">
      <c r="A80" s="16">
        <v>60</v>
      </c>
      <c r="B80" s="12">
        <v>190246</v>
      </c>
      <c r="C80" s="13">
        <v>97834</v>
      </c>
      <c r="D80" s="13">
        <v>92305</v>
      </c>
      <c r="E80" s="13">
        <v>107</v>
      </c>
      <c r="F80" s="12">
        <v>85820</v>
      </c>
      <c r="G80" s="12">
        <v>43014</v>
      </c>
      <c r="H80" s="12">
        <v>42765</v>
      </c>
      <c r="I80" s="13">
        <v>41</v>
      </c>
      <c r="J80" s="12">
        <v>104426</v>
      </c>
      <c r="K80" s="12">
        <v>54820</v>
      </c>
      <c r="L80" s="12">
        <v>49540</v>
      </c>
      <c r="M80" s="13">
        <v>66</v>
      </c>
    </row>
    <row r="81" spans="1:13" ht="8.25" customHeight="1" x14ac:dyDescent="0.25">
      <c r="A81" s="16">
        <v>61</v>
      </c>
      <c r="B81" s="12">
        <v>197410</v>
      </c>
      <c r="C81" s="13">
        <v>100248</v>
      </c>
      <c r="D81" s="13">
        <v>97136</v>
      </c>
      <c r="E81" s="13">
        <v>26</v>
      </c>
      <c r="F81" s="12">
        <v>78949</v>
      </c>
      <c r="G81" s="12">
        <v>38120</v>
      </c>
      <c r="H81" s="12">
        <v>40821</v>
      </c>
      <c r="I81" s="13">
        <v>8</v>
      </c>
      <c r="J81" s="12">
        <v>118461</v>
      </c>
      <c r="K81" s="12">
        <v>62128</v>
      </c>
      <c r="L81" s="12">
        <v>56315</v>
      </c>
      <c r="M81" s="13">
        <v>18</v>
      </c>
    </row>
    <row r="82" spans="1:13" ht="8.25" customHeight="1" x14ac:dyDescent="0.25">
      <c r="A82" s="16">
        <v>62</v>
      </c>
      <c r="B82" s="12">
        <v>197814</v>
      </c>
      <c r="C82" s="13">
        <v>99298</v>
      </c>
      <c r="D82" s="13">
        <v>98476</v>
      </c>
      <c r="E82" s="13">
        <v>40</v>
      </c>
      <c r="F82" s="12">
        <v>82101</v>
      </c>
      <c r="G82" s="12">
        <v>38326</v>
      </c>
      <c r="H82" s="12">
        <v>43762</v>
      </c>
      <c r="I82" s="13">
        <v>13</v>
      </c>
      <c r="J82" s="12">
        <v>115713</v>
      </c>
      <c r="K82" s="12">
        <v>60972</v>
      </c>
      <c r="L82" s="12">
        <v>54714</v>
      </c>
      <c r="M82" s="13">
        <v>27</v>
      </c>
    </row>
    <row r="83" spans="1:13" ht="8.25" customHeight="1" x14ac:dyDescent="0.25">
      <c r="A83" s="16">
        <v>63</v>
      </c>
      <c r="B83" s="12">
        <v>185706</v>
      </c>
      <c r="C83" s="13">
        <v>95233</v>
      </c>
      <c r="D83" s="13">
        <v>90452</v>
      </c>
      <c r="E83" s="13">
        <v>21</v>
      </c>
      <c r="F83" s="12">
        <v>73864</v>
      </c>
      <c r="G83" s="12">
        <v>37106</v>
      </c>
      <c r="H83" s="12">
        <v>36753</v>
      </c>
      <c r="I83" s="13">
        <v>5</v>
      </c>
      <c r="J83" s="12">
        <v>111842</v>
      </c>
      <c r="K83" s="12">
        <v>58127</v>
      </c>
      <c r="L83" s="12">
        <v>53699</v>
      </c>
      <c r="M83" s="13">
        <v>16</v>
      </c>
    </row>
    <row r="84" spans="1:13" ht="8.25" customHeight="1" x14ac:dyDescent="0.25">
      <c r="A84" s="16">
        <v>64</v>
      </c>
      <c r="B84" s="12">
        <v>169089</v>
      </c>
      <c r="C84" s="13">
        <v>88830</v>
      </c>
      <c r="D84" s="13">
        <v>80240</v>
      </c>
      <c r="E84" s="13">
        <v>19</v>
      </c>
      <c r="F84" s="12">
        <v>73829</v>
      </c>
      <c r="G84" s="12">
        <v>38451</v>
      </c>
      <c r="H84" s="12">
        <v>35369</v>
      </c>
      <c r="I84" s="13">
        <v>9</v>
      </c>
      <c r="J84" s="12">
        <v>95260</v>
      </c>
      <c r="K84" s="12">
        <v>50379</v>
      </c>
      <c r="L84" s="12">
        <v>44871</v>
      </c>
      <c r="M84" s="13">
        <v>10</v>
      </c>
    </row>
    <row r="85" spans="1:13" ht="8.25" customHeight="1" x14ac:dyDescent="0.25">
      <c r="A85" s="8" t="s">
        <v>27</v>
      </c>
      <c r="B85" s="9">
        <v>628212</v>
      </c>
      <c r="C85" s="9">
        <v>327151</v>
      </c>
      <c r="D85" s="9">
        <v>300922</v>
      </c>
      <c r="E85" s="17">
        <v>139</v>
      </c>
      <c r="F85" s="9">
        <v>283693</v>
      </c>
      <c r="G85" s="9">
        <v>144010</v>
      </c>
      <c r="H85" s="9">
        <v>139620</v>
      </c>
      <c r="I85" s="17">
        <v>63</v>
      </c>
      <c r="J85" s="9">
        <v>344519</v>
      </c>
      <c r="K85" s="9">
        <v>183141</v>
      </c>
      <c r="L85" s="9">
        <v>161302</v>
      </c>
      <c r="M85" s="17">
        <v>76</v>
      </c>
    </row>
    <row r="86" spans="1:13" ht="8.25" customHeight="1" x14ac:dyDescent="0.25">
      <c r="A86" s="16">
        <v>65</v>
      </c>
      <c r="B86" s="12">
        <v>142080</v>
      </c>
      <c r="C86" s="13">
        <v>75629</v>
      </c>
      <c r="D86" s="13">
        <v>66396</v>
      </c>
      <c r="E86" s="13">
        <v>55</v>
      </c>
      <c r="F86" s="12">
        <v>64635</v>
      </c>
      <c r="G86" s="12">
        <v>33839</v>
      </c>
      <c r="H86" s="12">
        <v>30771</v>
      </c>
      <c r="I86" s="13">
        <v>25</v>
      </c>
      <c r="J86" s="12">
        <v>77445</v>
      </c>
      <c r="K86" s="12">
        <v>41790</v>
      </c>
      <c r="L86" s="12">
        <v>35625</v>
      </c>
      <c r="M86" s="13">
        <v>30</v>
      </c>
    </row>
    <row r="87" spans="1:13" ht="8.25" customHeight="1" x14ac:dyDescent="0.25">
      <c r="A87" s="16">
        <v>66</v>
      </c>
      <c r="B87" s="12">
        <v>127729</v>
      </c>
      <c r="C87" s="13">
        <v>67868</v>
      </c>
      <c r="D87" s="13">
        <v>59837</v>
      </c>
      <c r="E87" s="13">
        <v>24</v>
      </c>
      <c r="F87" s="12">
        <v>57069</v>
      </c>
      <c r="G87" s="12">
        <v>29471</v>
      </c>
      <c r="H87" s="12">
        <v>27589</v>
      </c>
      <c r="I87" s="13">
        <v>9</v>
      </c>
      <c r="J87" s="12">
        <v>70660</v>
      </c>
      <c r="K87" s="12">
        <v>38397</v>
      </c>
      <c r="L87" s="12">
        <v>32248</v>
      </c>
      <c r="M87" s="13">
        <v>15</v>
      </c>
    </row>
    <row r="88" spans="1:13" ht="8.25" customHeight="1" x14ac:dyDescent="0.25">
      <c r="A88" s="16">
        <v>67</v>
      </c>
      <c r="B88" s="12">
        <v>126168</v>
      </c>
      <c r="C88" s="13">
        <v>63995</v>
      </c>
      <c r="D88" s="13">
        <v>62147</v>
      </c>
      <c r="E88" s="13">
        <v>26</v>
      </c>
      <c r="F88" s="12">
        <v>60416</v>
      </c>
      <c r="G88" s="12">
        <v>28581</v>
      </c>
      <c r="H88" s="12">
        <v>31824</v>
      </c>
      <c r="I88" s="13">
        <v>11</v>
      </c>
      <c r="J88" s="12">
        <v>65752</v>
      </c>
      <c r="K88" s="12">
        <v>35414</v>
      </c>
      <c r="L88" s="12">
        <v>30323</v>
      </c>
      <c r="M88" s="13">
        <v>15</v>
      </c>
    </row>
    <row r="89" spans="1:13" ht="8.25" customHeight="1" x14ac:dyDescent="0.25">
      <c r="A89" s="16">
        <v>68</v>
      </c>
      <c r="B89" s="12">
        <v>117923</v>
      </c>
      <c r="C89" s="13">
        <v>61045</v>
      </c>
      <c r="D89" s="13">
        <v>56858</v>
      </c>
      <c r="E89" s="13">
        <v>20</v>
      </c>
      <c r="F89" s="12">
        <v>49161</v>
      </c>
      <c r="G89" s="12">
        <v>25197</v>
      </c>
      <c r="H89" s="12">
        <v>23955</v>
      </c>
      <c r="I89" s="13">
        <v>9</v>
      </c>
      <c r="J89" s="12">
        <v>68762</v>
      </c>
      <c r="K89" s="12">
        <v>35848</v>
      </c>
      <c r="L89" s="12">
        <v>32903</v>
      </c>
      <c r="M89" s="13">
        <v>11</v>
      </c>
    </row>
    <row r="90" spans="1:13" ht="8.25" customHeight="1" x14ac:dyDescent="0.25">
      <c r="A90" s="16">
        <v>69</v>
      </c>
      <c r="B90" s="12">
        <v>114312</v>
      </c>
      <c r="C90" s="13">
        <v>58614</v>
      </c>
      <c r="D90" s="13">
        <v>55684</v>
      </c>
      <c r="E90" s="13">
        <v>14</v>
      </c>
      <c r="F90" s="12">
        <v>52412</v>
      </c>
      <c r="G90" s="12">
        <v>26922</v>
      </c>
      <c r="H90" s="12">
        <v>25481</v>
      </c>
      <c r="I90" s="13">
        <v>9</v>
      </c>
      <c r="J90" s="12">
        <v>61900</v>
      </c>
      <c r="K90" s="12">
        <v>31692</v>
      </c>
      <c r="L90" s="12">
        <v>30203</v>
      </c>
      <c r="M90" s="13">
        <v>5</v>
      </c>
    </row>
    <row r="91" spans="1:13" ht="8.25" customHeight="1" x14ac:dyDescent="0.25">
      <c r="A91" s="8" t="s">
        <v>28</v>
      </c>
      <c r="B91" s="9">
        <v>410956</v>
      </c>
      <c r="C91" s="9">
        <v>208502</v>
      </c>
      <c r="D91" s="9">
        <v>202335</v>
      </c>
      <c r="E91" s="17">
        <v>119</v>
      </c>
      <c r="F91" s="9">
        <v>185674</v>
      </c>
      <c r="G91" s="9">
        <v>93024</v>
      </c>
      <c r="H91" s="9">
        <v>92590</v>
      </c>
      <c r="I91" s="17">
        <v>60</v>
      </c>
      <c r="J91" s="9">
        <v>225282</v>
      </c>
      <c r="K91" s="9">
        <v>115478</v>
      </c>
      <c r="L91" s="9">
        <v>109745</v>
      </c>
      <c r="M91" s="17">
        <v>59</v>
      </c>
    </row>
    <row r="92" spans="1:13" ht="8.25" customHeight="1" x14ac:dyDescent="0.25">
      <c r="A92" s="16">
        <v>70</v>
      </c>
      <c r="B92" s="12">
        <v>92698</v>
      </c>
      <c r="C92" s="13">
        <v>47505</v>
      </c>
      <c r="D92" s="13">
        <v>45115</v>
      </c>
      <c r="E92" s="13">
        <v>78</v>
      </c>
      <c r="F92" s="12">
        <v>44760</v>
      </c>
      <c r="G92" s="12">
        <v>22777</v>
      </c>
      <c r="H92" s="12">
        <v>21942</v>
      </c>
      <c r="I92" s="13">
        <v>41</v>
      </c>
      <c r="J92" s="12">
        <v>47938</v>
      </c>
      <c r="K92" s="12">
        <v>24728</v>
      </c>
      <c r="L92" s="12">
        <v>23173</v>
      </c>
      <c r="M92" s="13">
        <v>37</v>
      </c>
    </row>
    <row r="93" spans="1:13" ht="8.25" customHeight="1" x14ac:dyDescent="0.25">
      <c r="A93" s="16">
        <v>71</v>
      </c>
      <c r="B93" s="12">
        <v>90109</v>
      </c>
      <c r="C93" s="13">
        <v>46361</v>
      </c>
      <c r="D93" s="13">
        <v>43741</v>
      </c>
      <c r="E93" s="13">
        <v>7</v>
      </c>
      <c r="F93" s="12">
        <v>40386</v>
      </c>
      <c r="G93" s="12">
        <v>20397</v>
      </c>
      <c r="H93" s="12">
        <v>19989</v>
      </c>
      <c r="I93" s="14" t="s">
        <v>14</v>
      </c>
      <c r="J93" s="12">
        <v>49723</v>
      </c>
      <c r="K93" s="12">
        <v>25964</v>
      </c>
      <c r="L93" s="12">
        <v>23752</v>
      </c>
      <c r="M93" s="13">
        <v>7</v>
      </c>
    </row>
    <row r="94" spans="1:13" ht="8.25" customHeight="1" x14ac:dyDescent="0.25">
      <c r="A94" s="16">
        <v>72</v>
      </c>
      <c r="B94" s="12">
        <v>82406</v>
      </c>
      <c r="C94" s="13">
        <v>40474</v>
      </c>
      <c r="D94" s="13">
        <v>41913</v>
      </c>
      <c r="E94" s="13">
        <v>19</v>
      </c>
      <c r="F94" s="12">
        <v>36613</v>
      </c>
      <c r="G94" s="12">
        <v>17026</v>
      </c>
      <c r="H94" s="12">
        <v>19576</v>
      </c>
      <c r="I94" s="13">
        <v>11</v>
      </c>
      <c r="J94" s="12">
        <v>45793</v>
      </c>
      <c r="K94" s="12">
        <v>23448</v>
      </c>
      <c r="L94" s="12">
        <v>22337</v>
      </c>
      <c r="M94" s="13">
        <v>8</v>
      </c>
    </row>
    <row r="95" spans="1:13" ht="8.25" customHeight="1" x14ac:dyDescent="0.25">
      <c r="A95" s="16">
        <v>73</v>
      </c>
      <c r="B95" s="12">
        <v>78792</v>
      </c>
      <c r="C95" s="13">
        <v>39894</v>
      </c>
      <c r="D95" s="13">
        <v>38891</v>
      </c>
      <c r="E95" s="13">
        <v>7</v>
      </c>
      <c r="F95" s="12">
        <v>33130</v>
      </c>
      <c r="G95" s="12">
        <v>16896</v>
      </c>
      <c r="H95" s="12">
        <v>16230</v>
      </c>
      <c r="I95" s="13">
        <v>4</v>
      </c>
      <c r="J95" s="12">
        <v>45662</v>
      </c>
      <c r="K95" s="12">
        <v>22998</v>
      </c>
      <c r="L95" s="12">
        <v>22661</v>
      </c>
      <c r="M95" s="13">
        <v>3</v>
      </c>
    </row>
    <row r="96" spans="1:13" ht="8.25" customHeight="1" x14ac:dyDescent="0.25">
      <c r="A96" s="16">
        <v>74</v>
      </c>
      <c r="B96" s="12">
        <v>66951</v>
      </c>
      <c r="C96" s="13">
        <v>34268</v>
      </c>
      <c r="D96" s="13">
        <v>32675</v>
      </c>
      <c r="E96" s="13">
        <v>8</v>
      </c>
      <c r="F96" s="12">
        <v>30785</v>
      </c>
      <c r="G96" s="12">
        <v>15928</v>
      </c>
      <c r="H96" s="12">
        <v>14853</v>
      </c>
      <c r="I96" s="13">
        <v>4</v>
      </c>
      <c r="J96" s="12">
        <v>36166</v>
      </c>
      <c r="K96" s="12">
        <v>18340</v>
      </c>
      <c r="L96" s="12">
        <v>17822</v>
      </c>
      <c r="M96" s="13">
        <v>4</v>
      </c>
    </row>
    <row r="97" spans="1:13" ht="13.2" customHeight="1" x14ac:dyDescent="0.25">
      <c r="A97" s="18" t="s">
        <v>29</v>
      </c>
      <c r="B97" s="19">
        <v>477615</v>
      </c>
      <c r="C97" s="19">
        <v>224732</v>
      </c>
      <c r="D97" s="19">
        <v>252719</v>
      </c>
      <c r="E97" s="20">
        <v>164</v>
      </c>
      <c r="F97" s="19">
        <v>227019</v>
      </c>
      <c r="G97" s="19">
        <v>107105</v>
      </c>
      <c r="H97" s="19">
        <v>119844</v>
      </c>
      <c r="I97" s="20">
        <v>70</v>
      </c>
      <c r="J97" s="19">
        <v>250596</v>
      </c>
      <c r="K97" s="19">
        <v>117627</v>
      </c>
      <c r="L97" s="19">
        <v>132875</v>
      </c>
      <c r="M97" s="20">
        <v>94</v>
      </c>
    </row>
  </sheetData>
  <mergeCells count="6">
    <mergeCell ref="O2:O3"/>
    <mergeCell ref="A1:M1"/>
    <mergeCell ref="A2:A3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Z Book</cp:lastModifiedBy>
  <dcterms:created xsi:type="dcterms:W3CDTF">2021-07-28T10:41:10Z</dcterms:created>
  <dcterms:modified xsi:type="dcterms:W3CDTF">2021-07-29T07:13:17Z</dcterms:modified>
</cp:coreProperties>
</file>