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IHI-2\Project\tables\IHI-2 Important Tables\"/>
    </mc:Choice>
  </mc:AlternateContent>
  <xr:revisionPtr revIDLastSave="0" documentId="13_ncr:1_{237523FB-2978-4EF6-A525-D20CC9E917B6}" xr6:coauthVersionLast="47" xr6:coauthVersionMax="47" xr10:uidLastSave="{00000000-0000-0000-0000-000000000000}"/>
  <bookViews>
    <workbookView xWindow="5688" yWindow="0" windowWidth="17280" windowHeight="8964" firstSheet="3" activeTab="4" xr2:uid="{00000000-000D-0000-FFFF-FFFF00000000}"/>
  </bookViews>
  <sheets>
    <sheet name="Demographics" sheetId="1" r:id="rId1"/>
    <sheet name="Health Care Delivery" sheetId="2" r:id="rId2"/>
    <sheet name="Social " sheetId="4" r:id="rId3"/>
    <sheet name="Tables Social" sheetId="5" r:id="rId4"/>
    <sheet name="Tables PHC" sheetId="3" r:id="rId5"/>
    <sheet name="Demographics Pakistan" sheetId="6" r:id="rId6"/>
    <sheet name="Demographics Punjab" sheetId="7" r:id="rId7"/>
    <sheet name="Demographic Sindh" sheetId="8" r:id="rId8"/>
    <sheet name="Demographic Balochistan" sheetId="9" r:id="rId9"/>
    <sheet name="Demographic KPK" sheetId="10" r:id="rId10"/>
    <sheet name="Sheet5" sheetId="1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5">'Demographics Pakistan'!$B$1</definedName>
    <definedName name="_xlnm.Print_Area" localSheetId="1">'Health Care Delivery'!$B$2:$M$177</definedName>
    <definedName name="_xlnm.Print_Area" localSheetId="4">'Tables PHC'!$C$2:$N$25</definedName>
    <definedName name="_xlnm.Print_Area" localSheetId="3">'Tables Social'!$B$41:$N$108</definedName>
    <definedName name="_xlnm.Print_Titles" localSheetId="1">'Health Care Delivery'!$2:$4</definedName>
    <definedName name="_xlnm.Print_Titles" localSheetId="3">'Tables Social'!$42:$42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9" i="3" l="1"/>
  <c r="H189" i="3"/>
  <c r="I189" i="3"/>
  <c r="J189" i="3"/>
  <c r="K189" i="3"/>
  <c r="L189" i="3"/>
  <c r="M189" i="3"/>
  <c r="N189" i="3"/>
  <c r="F188" i="3"/>
  <c r="F189" i="3" s="1"/>
  <c r="E188" i="3"/>
  <c r="E189" i="3" s="1"/>
  <c r="F187" i="3"/>
  <c r="E187" i="3"/>
  <c r="F146" i="3"/>
  <c r="F147" i="3" s="1"/>
  <c r="F148" i="3"/>
  <c r="F149" i="3" s="1"/>
  <c r="F150" i="3"/>
  <c r="F151" i="3" s="1"/>
  <c r="F144" i="3"/>
  <c r="F145" i="3" s="1"/>
  <c r="E146" i="3"/>
  <c r="E147" i="3" s="1"/>
  <c r="E148" i="3"/>
  <c r="E149" i="3" s="1"/>
  <c r="E150" i="3"/>
  <c r="E151" i="3" s="1"/>
  <c r="E144" i="3"/>
  <c r="E145" i="3" s="1"/>
  <c r="N151" i="3"/>
  <c r="N149" i="3"/>
  <c r="N147" i="3"/>
  <c r="N145" i="3"/>
  <c r="M151" i="3"/>
  <c r="M149" i="3"/>
  <c r="M147" i="3"/>
  <c r="M145" i="3"/>
  <c r="L151" i="3"/>
  <c r="L149" i="3"/>
  <c r="L147" i="3"/>
  <c r="L145" i="3"/>
  <c r="K151" i="3"/>
  <c r="K149" i="3"/>
  <c r="K147" i="3"/>
  <c r="K145" i="3"/>
  <c r="J151" i="3"/>
  <c r="J149" i="3"/>
  <c r="J147" i="3"/>
  <c r="J145" i="3"/>
  <c r="H151" i="3"/>
  <c r="I151" i="3"/>
  <c r="I149" i="3"/>
  <c r="I147" i="3"/>
  <c r="I145" i="3"/>
  <c r="H149" i="3"/>
  <c r="H147" i="3"/>
  <c r="H145" i="3"/>
  <c r="G151" i="3"/>
  <c r="G149" i="3"/>
  <c r="G147" i="3"/>
  <c r="G145" i="3"/>
  <c r="N132" i="3"/>
  <c r="N130" i="3"/>
  <c r="N128" i="3"/>
  <c r="M132" i="3"/>
  <c r="M130" i="3"/>
  <c r="M128" i="3"/>
  <c r="L132" i="3"/>
  <c r="L130" i="3"/>
  <c r="L128" i="3"/>
  <c r="K132" i="3"/>
  <c r="K130" i="3"/>
  <c r="K128" i="3"/>
  <c r="J132" i="3"/>
  <c r="J130" i="3"/>
  <c r="J128" i="3"/>
  <c r="I132" i="3"/>
  <c r="I130" i="3"/>
  <c r="I128" i="3"/>
  <c r="H132" i="3"/>
  <c r="H130" i="3"/>
  <c r="H128" i="3"/>
  <c r="G132" i="3"/>
  <c r="G130" i="3"/>
  <c r="G128" i="3"/>
  <c r="E129" i="3"/>
  <c r="E130" i="3" s="1"/>
  <c r="E131" i="3"/>
  <c r="E132" i="3" s="1"/>
  <c r="E127" i="3"/>
  <c r="E128" i="3" s="1"/>
  <c r="F129" i="3"/>
  <c r="F130" i="3" s="1"/>
  <c r="F131" i="3"/>
  <c r="F132" i="3" s="1"/>
  <c r="F127" i="3"/>
  <c r="F128" i="3" s="1"/>
  <c r="J119" i="3"/>
  <c r="N125" i="3"/>
  <c r="N123" i="3"/>
  <c r="N121" i="3"/>
  <c r="M125" i="3"/>
  <c r="M123" i="3"/>
  <c r="M121" i="3"/>
  <c r="L125" i="3"/>
  <c r="L123" i="3"/>
  <c r="L121" i="3"/>
  <c r="K125" i="3"/>
  <c r="K123" i="3"/>
  <c r="K121" i="3"/>
  <c r="J125" i="3"/>
  <c r="J123" i="3"/>
  <c r="J121" i="3"/>
  <c r="I125" i="3"/>
  <c r="I123" i="3"/>
  <c r="I121" i="3"/>
  <c r="H125" i="3"/>
  <c r="H123" i="3"/>
  <c r="H121" i="3"/>
  <c r="G125" i="3"/>
  <c r="G123" i="3"/>
  <c r="G121" i="3"/>
  <c r="N119" i="3"/>
  <c r="M119" i="3"/>
  <c r="L119" i="3"/>
  <c r="K119" i="3"/>
  <c r="I119" i="3"/>
  <c r="H119" i="3"/>
  <c r="G119" i="3"/>
  <c r="F120" i="3"/>
  <c r="F121" i="3" s="1"/>
  <c r="F122" i="3"/>
  <c r="F123" i="3" s="1"/>
  <c r="F124" i="3"/>
  <c r="F125" i="3" s="1"/>
  <c r="F118" i="3"/>
  <c r="F119" i="3" s="1"/>
  <c r="E120" i="3"/>
  <c r="E121" i="3" s="1"/>
  <c r="E122" i="3"/>
  <c r="E123" i="3" s="1"/>
  <c r="E124" i="3"/>
  <c r="E125" i="3" s="1"/>
  <c r="E118" i="3"/>
  <c r="E119" i="3" s="1"/>
  <c r="F105" i="3"/>
  <c r="F106" i="3" s="1"/>
  <c r="E105" i="3"/>
  <c r="E106" i="3" s="1"/>
  <c r="F103" i="3"/>
  <c r="F104" i="3" s="1"/>
  <c r="E103" i="3"/>
  <c r="E104" i="3" s="1"/>
  <c r="F101" i="3"/>
  <c r="F102" i="3" s="1"/>
  <c r="E101" i="3"/>
  <c r="E102" i="3" s="1"/>
  <c r="F99" i="3"/>
  <c r="F100" i="3" s="1"/>
  <c r="E99" i="3"/>
  <c r="E100" i="3" s="1"/>
  <c r="N106" i="3"/>
  <c r="N104" i="3"/>
  <c r="N102" i="3"/>
  <c r="N100" i="3"/>
  <c r="M106" i="3"/>
  <c r="M104" i="3"/>
  <c r="M102" i="3"/>
  <c r="M100" i="3"/>
  <c r="L106" i="3"/>
  <c r="L104" i="3"/>
  <c r="L102" i="3"/>
  <c r="L100" i="3"/>
  <c r="K106" i="3"/>
  <c r="K104" i="3"/>
  <c r="K102" i="3"/>
  <c r="K100" i="3"/>
  <c r="J106" i="3"/>
  <c r="J104" i="3"/>
  <c r="J102" i="3"/>
  <c r="J100" i="3"/>
  <c r="I106" i="3"/>
  <c r="I104" i="3"/>
  <c r="I102" i="3"/>
  <c r="I100" i="3"/>
  <c r="G106" i="3"/>
  <c r="H106" i="3"/>
  <c r="H104" i="3"/>
  <c r="H102" i="3"/>
  <c r="H100" i="3"/>
  <c r="G104" i="3"/>
  <c r="G102" i="3"/>
  <c r="G100" i="3"/>
  <c r="E114" i="3"/>
  <c r="E112" i="3"/>
  <c r="E115" i="3"/>
  <c r="E116" i="3" s="1"/>
  <c r="E3" i="12"/>
  <c r="E4" i="12"/>
  <c r="E5" i="12"/>
  <c r="E6" i="12"/>
  <c r="E2" i="12"/>
  <c r="D8" i="10"/>
  <c r="D7" i="10"/>
  <c r="D6" i="10"/>
  <c r="D5" i="10"/>
  <c r="D4" i="10"/>
  <c r="D3" i="10"/>
  <c r="C8" i="10"/>
  <c r="C7" i="10"/>
  <c r="C6" i="10"/>
  <c r="C5" i="10"/>
  <c r="C4" i="10"/>
  <c r="C3" i="10"/>
  <c r="D8" i="9"/>
  <c r="C8" i="9"/>
  <c r="D7" i="9"/>
  <c r="C7" i="9"/>
  <c r="D6" i="9"/>
  <c r="C6" i="9"/>
  <c r="D5" i="9"/>
  <c r="C5" i="9"/>
  <c r="D4" i="9"/>
  <c r="C4" i="9"/>
  <c r="D3" i="9"/>
  <c r="C3" i="9"/>
  <c r="E5" i="10" l="1"/>
  <c r="R7" i="6"/>
  <c r="R8" i="6"/>
  <c r="E8" i="10"/>
  <c r="E6" i="10"/>
  <c r="E4" i="10"/>
  <c r="E7" i="10"/>
  <c r="E3" i="10"/>
  <c r="E8" i="9"/>
  <c r="E7" i="9"/>
  <c r="E6" i="9"/>
  <c r="E5" i="9"/>
  <c r="E4" i="9"/>
  <c r="E3" i="9"/>
  <c r="D8" i="8"/>
  <c r="C8" i="8"/>
  <c r="D7" i="8"/>
  <c r="C7" i="8"/>
  <c r="D6" i="8"/>
  <c r="C6" i="8"/>
  <c r="D5" i="8"/>
  <c r="C5" i="8"/>
  <c r="D4" i="8"/>
  <c r="C4" i="8"/>
  <c r="P8" i="6" l="1"/>
  <c r="S8" i="6" s="1"/>
  <c r="R6" i="6"/>
  <c r="P7" i="6"/>
  <c r="S7" i="6" s="1"/>
  <c r="D3" i="8"/>
  <c r="C3" i="8"/>
  <c r="E8" i="8"/>
  <c r="E7" i="8"/>
  <c r="E6" i="8"/>
  <c r="E5" i="8"/>
  <c r="E4" i="8"/>
  <c r="D8" i="7"/>
  <c r="D7" i="7"/>
  <c r="D6" i="7"/>
  <c r="D5" i="7"/>
  <c r="D4" i="7"/>
  <c r="D3" i="7"/>
  <c r="C8" i="7"/>
  <c r="C7" i="7"/>
  <c r="C6" i="7"/>
  <c r="C5" i="7"/>
  <c r="C4" i="7"/>
  <c r="C3" i="7"/>
  <c r="E9" i="6"/>
  <c r="C9" i="6"/>
  <c r="E8" i="6"/>
  <c r="C8" i="6"/>
  <c r="E7" i="6"/>
  <c r="C7" i="6"/>
  <c r="E6" i="6"/>
  <c r="C6" i="6"/>
  <c r="E5" i="6"/>
  <c r="C5" i="6"/>
  <c r="E4" i="6"/>
  <c r="C4" i="6"/>
  <c r="F25" i="3"/>
  <c r="G25" i="3"/>
  <c r="H25" i="3"/>
  <c r="I25" i="3"/>
  <c r="J25" i="3"/>
  <c r="K25" i="3"/>
  <c r="L25" i="3"/>
  <c r="M25" i="3"/>
  <c r="N25" i="3"/>
  <c r="E25" i="3"/>
  <c r="E24" i="3"/>
  <c r="F24" i="3"/>
  <c r="G24" i="3"/>
  <c r="H24" i="3"/>
  <c r="I24" i="3"/>
  <c r="J24" i="3"/>
  <c r="K24" i="3"/>
  <c r="L24" i="3"/>
  <c r="M24" i="3"/>
  <c r="N24" i="3"/>
  <c r="E44" i="4"/>
  <c r="E94" i="4"/>
  <c r="F94" i="4"/>
  <c r="G94" i="4"/>
  <c r="H94" i="4"/>
  <c r="I94" i="4"/>
  <c r="J94" i="4"/>
  <c r="K94" i="4"/>
  <c r="L94" i="4"/>
  <c r="M94" i="4"/>
  <c r="D94" i="4"/>
  <c r="R5" i="6" l="1"/>
  <c r="E4" i="7"/>
  <c r="R4" i="6"/>
  <c r="C10" i="6"/>
  <c r="D8" i="6" s="1"/>
  <c r="G8" i="6" s="1"/>
  <c r="E10" i="6"/>
  <c r="F7" i="6" s="1"/>
  <c r="Q4" i="6"/>
  <c r="E3" i="8"/>
  <c r="P6" i="6" s="1"/>
  <c r="S6" i="6" s="1"/>
  <c r="E3" i="7"/>
  <c r="E8" i="7"/>
  <c r="E7" i="7"/>
  <c r="E6" i="7"/>
  <c r="E5" i="7"/>
  <c r="E84" i="4"/>
  <c r="F84" i="4"/>
  <c r="G84" i="4"/>
  <c r="H84" i="4"/>
  <c r="I84" i="4"/>
  <c r="J84" i="4"/>
  <c r="K84" i="4"/>
  <c r="L84" i="4"/>
  <c r="M84" i="4"/>
  <c r="D84" i="4"/>
  <c r="P5" i="6" l="1"/>
  <c r="S5" i="6" s="1"/>
  <c r="F4" i="6"/>
  <c r="F6" i="6"/>
  <c r="F9" i="6"/>
  <c r="F5" i="6"/>
  <c r="Q8" i="6"/>
  <c r="T8" i="6" s="1"/>
  <c r="Q5" i="6"/>
  <c r="T5" i="6" s="1"/>
  <c r="Q7" i="6"/>
  <c r="T7" i="6" s="1"/>
  <c r="Q6" i="6"/>
  <c r="T6" i="6" s="1"/>
  <c r="D6" i="6"/>
  <c r="G6" i="6" s="1"/>
  <c r="D5" i="6"/>
  <c r="G5" i="6" s="1"/>
  <c r="D4" i="6"/>
  <c r="G4" i="6" s="1"/>
  <c r="D7" i="6"/>
  <c r="G7" i="6" s="1"/>
  <c r="D9" i="6"/>
  <c r="G9" i="6" s="1"/>
  <c r="T4" i="6"/>
  <c r="F8" i="6"/>
  <c r="J6" i="5"/>
  <c r="H40" i="4"/>
  <c r="H38" i="4"/>
  <c r="H36" i="4"/>
  <c r="H34" i="4"/>
  <c r="G40" i="4"/>
  <c r="G38" i="4"/>
  <c r="G36" i="4"/>
  <c r="G34" i="4"/>
  <c r="F40" i="4"/>
  <c r="F38" i="4"/>
  <c r="F36" i="4"/>
  <c r="F34" i="4"/>
  <c r="E36" i="4"/>
  <c r="E40" i="4"/>
  <c r="E38" i="4"/>
  <c r="E34" i="4"/>
  <c r="I40" i="4"/>
  <c r="I38" i="4"/>
  <c r="I36" i="4"/>
  <c r="K33" i="4"/>
  <c r="L33" i="4"/>
  <c r="M33" i="4"/>
  <c r="J33" i="4"/>
  <c r="I34" i="4"/>
  <c r="I30" i="4"/>
  <c r="I28" i="4"/>
  <c r="I26" i="4"/>
  <c r="I24" i="4"/>
  <c r="I22" i="4"/>
  <c r="I20" i="4"/>
  <c r="H30" i="4"/>
  <c r="H28" i="4"/>
  <c r="H26" i="4"/>
  <c r="H24" i="4"/>
  <c r="H22" i="4"/>
  <c r="H20" i="4"/>
  <c r="G30" i="4"/>
  <c r="G28" i="4"/>
  <c r="G26" i="4"/>
  <c r="G24" i="4"/>
  <c r="G22" i="4"/>
  <c r="G20" i="4"/>
  <c r="F30" i="4"/>
  <c r="F28" i="4"/>
  <c r="F26" i="4"/>
  <c r="F24" i="4"/>
  <c r="F22" i="4"/>
  <c r="F20" i="4"/>
  <c r="E30" i="4"/>
  <c r="E28" i="4"/>
  <c r="E26" i="4"/>
  <c r="E24" i="4"/>
  <c r="E22" i="4"/>
  <c r="E20" i="4"/>
  <c r="D30" i="4"/>
  <c r="D28" i="4"/>
  <c r="D26" i="4"/>
  <c r="D24" i="4"/>
  <c r="D22" i="4"/>
  <c r="D20" i="4"/>
  <c r="E16" i="4"/>
  <c r="F16" i="4"/>
  <c r="G16" i="4"/>
  <c r="H16" i="4"/>
  <c r="J16" i="4"/>
  <c r="K16" i="4"/>
  <c r="L16" i="4"/>
  <c r="M16" i="4"/>
  <c r="D16" i="4"/>
  <c r="E12" i="4"/>
  <c r="F12" i="4"/>
  <c r="G12" i="4"/>
  <c r="H12" i="4"/>
  <c r="I12" i="4"/>
  <c r="J12" i="4"/>
  <c r="K12" i="4"/>
  <c r="L12" i="4"/>
  <c r="M12" i="4"/>
  <c r="D12" i="4"/>
  <c r="E8" i="4"/>
  <c r="F8" i="4"/>
  <c r="G8" i="4"/>
  <c r="H8" i="4"/>
  <c r="I8" i="4"/>
  <c r="J8" i="4"/>
  <c r="K8" i="4"/>
  <c r="L8" i="4"/>
  <c r="M8" i="4"/>
  <c r="D8" i="4"/>
  <c r="I6" i="4"/>
  <c r="M81" i="4"/>
  <c r="L81" i="4"/>
  <c r="K81" i="4"/>
  <c r="J81" i="4"/>
  <c r="I81" i="4"/>
  <c r="H81" i="4"/>
  <c r="G81" i="4"/>
  <c r="F81" i="4"/>
  <c r="E81" i="4"/>
  <c r="D81" i="4"/>
  <c r="M75" i="4"/>
  <c r="L75" i="4"/>
  <c r="K75" i="4"/>
  <c r="J75" i="4"/>
  <c r="I75" i="4"/>
  <c r="H75" i="4"/>
  <c r="G75" i="4"/>
  <c r="F75" i="4"/>
  <c r="E75" i="4"/>
  <c r="D75" i="4"/>
  <c r="M70" i="4"/>
  <c r="L70" i="4"/>
  <c r="K70" i="4"/>
  <c r="J70" i="4"/>
  <c r="I70" i="4"/>
  <c r="H70" i="4"/>
  <c r="G70" i="4"/>
  <c r="F70" i="4"/>
  <c r="E70" i="4"/>
  <c r="D70" i="4"/>
  <c r="M65" i="4"/>
  <c r="L65" i="4"/>
  <c r="K65" i="4"/>
  <c r="J65" i="4"/>
  <c r="I65" i="4"/>
  <c r="H65" i="4"/>
  <c r="G65" i="4"/>
  <c r="F65" i="4"/>
  <c r="E65" i="4"/>
  <c r="D65" i="4"/>
  <c r="M44" i="4"/>
  <c r="L44" i="4"/>
  <c r="K44" i="4"/>
  <c r="J44" i="4"/>
  <c r="I44" i="4"/>
  <c r="H44" i="4"/>
  <c r="G44" i="4"/>
  <c r="F44" i="4"/>
  <c r="D44" i="4"/>
  <c r="I19" i="4"/>
  <c r="I15" i="4"/>
  <c r="I16" i="4" s="1"/>
  <c r="P4" i="6" l="1"/>
  <c r="S4" i="6" s="1"/>
  <c r="G10" i="6"/>
  <c r="H4" i="6" s="1"/>
  <c r="D40" i="4"/>
  <c r="D38" i="4"/>
  <c r="D34" i="4"/>
  <c r="D36" i="4"/>
  <c r="I33" i="4"/>
  <c r="I31" i="4"/>
  <c r="I21" i="4"/>
  <c r="I23" i="4"/>
  <c r="I25" i="4"/>
  <c r="I27" i="4"/>
  <c r="I29" i="4"/>
  <c r="D10" i="6" l="1"/>
  <c r="H8" i="6"/>
  <c r="H6" i="6"/>
  <c r="H10" i="6"/>
  <c r="F10" i="6"/>
  <c r="H7" i="6"/>
  <c r="H5" i="6"/>
  <c r="H9" i="6"/>
  <c r="I39" i="4"/>
  <c r="I37" i="4"/>
  <c r="I35" i="4"/>
  <c r="I41" i="4"/>
  <c r="I55" i="2" l="1"/>
  <c r="E14" i="2"/>
  <c r="F14" i="2"/>
  <c r="G14" i="2"/>
  <c r="H14" i="2"/>
  <c r="I14" i="2"/>
  <c r="J14" i="2"/>
  <c r="K14" i="2"/>
  <c r="L14" i="2"/>
  <c r="M14" i="2"/>
  <c r="D14" i="2"/>
  <c r="L31" i="1"/>
  <c r="K31" i="1"/>
  <c r="J31" i="1"/>
  <c r="I31" i="1"/>
  <c r="H31" i="1"/>
  <c r="G31" i="1"/>
  <c r="F31" i="1"/>
  <c r="E31" i="1"/>
  <c r="D31" i="1"/>
  <c r="C31" i="1"/>
  <c r="I176" i="2"/>
  <c r="I177" i="2" s="1"/>
  <c r="I174" i="2"/>
  <c r="I175" i="2" s="1"/>
  <c r="M176" i="2"/>
  <c r="M174" i="2"/>
  <c r="L176" i="2"/>
  <c r="L174" i="2"/>
  <c r="K176" i="2"/>
  <c r="K174" i="2"/>
  <c r="J176" i="2"/>
  <c r="J174" i="2"/>
  <c r="I173" i="2"/>
  <c r="I172" i="2"/>
  <c r="M172" i="2"/>
  <c r="L172" i="2"/>
  <c r="K172" i="2"/>
  <c r="J172" i="2"/>
  <c r="H176" i="2"/>
  <c r="H174" i="2"/>
  <c r="H172" i="2"/>
  <c r="G176" i="2"/>
  <c r="G174" i="2"/>
  <c r="G172" i="2"/>
  <c r="F176" i="2"/>
  <c r="F174" i="2"/>
  <c r="F172" i="2"/>
  <c r="E176" i="2"/>
  <c r="E174" i="2"/>
  <c r="E172" i="2"/>
  <c r="D176" i="2"/>
  <c r="D174" i="2"/>
  <c r="D172" i="2"/>
  <c r="I168" i="2"/>
  <c r="I166" i="2"/>
  <c r="I169" i="2"/>
  <c r="I167" i="2"/>
  <c r="I165" i="2"/>
  <c r="I164" i="2"/>
  <c r="M168" i="2"/>
  <c r="M166" i="2"/>
  <c r="L166" i="2"/>
  <c r="L168" i="2"/>
  <c r="K168" i="2"/>
  <c r="K166" i="2"/>
  <c r="J168" i="2"/>
  <c r="J166" i="2"/>
  <c r="M164" i="2"/>
  <c r="L164" i="2"/>
  <c r="K164" i="2"/>
  <c r="J164" i="2"/>
  <c r="H168" i="2"/>
  <c r="H166" i="2"/>
  <c r="H164" i="2"/>
  <c r="G168" i="2"/>
  <c r="G166" i="2"/>
  <c r="G164" i="2"/>
  <c r="F168" i="2"/>
  <c r="F166" i="2"/>
  <c r="F164" i="2"/>
  <c r="E168" i="2"/>
  <c r="E166" i="2"/>
  <c r="E164" i="2"/>
  <c r="D168" i="2"/>
  <c r="D166" i="2"/>
  <c r="D164" i="2"/>
  <c r="I157" i="2"/>
  <c r="I159" i="2"/>
  <c r="I155" i="2"/>
  <c r="I154" i="2"/>
  <c r="D159" i="2"/>
  <c r="D157" i="2"/>
  <c r="D155" i="2"/>
  <c r="D156" i="2" s="1"/>
  <c r="E150" i="2"/>
  <c r="F150" i="2"/>
  <c r="G150" i="2"/>
  <c r="H150" i="2"/>
  <c r="J150" i="2"/>
  <c r="K150" i="2"/>
  <c r="L150" i="2"/>
  <c r="M150" i="2"/>
  <c r="D151" i="2"/>
  <c r="E147" i="2"/>
  <c r="F147" i="2"/>
  <c r="G147" i="2"/>
  <c r="H147" i="2"/>
  <c r="J147" i="2"/>
  <c r="K147" i="2"/>
  <c r="L147" i="2"/>
  <c r="M147" i="2"/>
  <c r="D148" i="2"/>
  <c r="I149" i="2"/>
  <c r="D149" i="2" s="1"/>
  <c r="I146" i="2"/>
  <c r="D146" i="2"/>
  <c r="J135" i="2"/>
  <c r="J143" i="2" s="1"/>
  <c r="K135" i="2"/>
  <c r="K141" i="2" s="1"/>
  <c r="L135" i="2"/>
  <c r="L143" i="2" s="1"/>
  <c r="M135" i="2"/>
  <c r="M143" i="2" s="1"/>
  <c r="G135" i="2"/>
  <c r="G143" i="2" s="1"/>
  <c r="H135" i="2"/>
  <c r="H143" i="2" s="1"/>
  <c r="D140" i="2"/>
  <c r="D138" i="2"/>
  <c r="D136" i="2"/>
  <c r="I142" i="2"/>
  <c r="I140" i="2"/>
  <c r="I138" i="2"/>
  <c r="I136" i="2"/>
  <c r="F127" i="2"/>
  <c r="G127" i="2"/>
  <c r="H127" i="2"/>
  <c r="J127" i="2"/>
  <c r="K127" i="2"/>
  <c r="L127" i="2"/>
  <c r="M127" i="2"/>
  <c r="E127" i="2"/>
  <c r="D132" i="2"/>
  <c r="D130" i="2"/>
  <c r="D128" i="2"/>
  <c r="I130" i="2"/>
  <c r="I132" i="2"/>
  <c r="I128" i="2"/>
  <c r="I124" i="2"/>
  <c r="E124" i="2"/>
  <c r="F124" i="2"/>
  <c r="G124" i="2"/>
  <c r="H124" i="2"/>
  <c r="D124" i="2"/>
  <c r="E115" i="2"/>
  <c r="F115" i="2"/>
  <c r="G115" i="2"/>
  <c r="H115" i="2"/>
  <c r="D120" i="2"/>
  <c r="D118" i="2"/>
  <c r="D116" i="2"/>
  <c r="I120" i="2"/>
  <c r="I118" i="2"/>
  <c r="I116" i="2"/>
  <c r="E105" i="2"/>
  <c r="F105" i="2"/>
  <c r="G105" i="2"/>
  <c r="H105" i="2"/>
  <c r="D112" i="2"/>
  <c r="D110" i="2"/>
  <c r="D108" i="2"/>
  <c r="D106" i="2"/>
  <c r="I108" i="2"/>
  <c r="I110" i="2"/>
  <c r="I112" i="2"/>
  <c r="I106" i="2"/>
  <c r="K105" i="2"/>
  <c r="L105" i="2"/>
  <c r="M105" i="2"/>
  <c r="J105" i="2"/>
  <c r="D97" i="2"/>
  <c r="D102" i="2"/>
  <c r="D100" i="2"/>
  <c r="D98" i="2"/>
  <c r="K97" i="2"/>
  <c r="L97" i="2"/>
  <c r="M97" i="2"/>
  <c r="J97" i="2"/>
  <c r="I100" i="2"/>
  <c r="I102" i="2"/>
  <c r="I98" i="2"/>
  <c r="F94" i="2"/>
  <c r="G94" i="2"/>
  <c r="H94" i="2"/>
  <c r="J94" i="2"/>
  <c r="K94" i="2"/>
  <c r="L94" i="2"/>
  <c r="M94" i="2"/>
  <c r="E94" i="2"/>
  <c r="D86" i="2"/>
  <c r="D88" i="2"/>
  <c r="D90" i="2"/>
  <c r="D84" i="2"/>
  <c r="H83" i="2"/>
  <c r="H85" i="2" s="1"/>
  <c r="F83" i="2"/>
  <c r="F89" i="2" s="1"/>
  <c r="G83" i="2"/>
  <c r="G91" i="2" s="1"/>
  <c r="E83" i="2"/>
  <c r="E87" i="2" s="1"/>
  <c r="K83" i="2"/>
  <c r="L83" i="2"/>
  <c r="L85" i="2" s="1"/>
  <c r="M83" i="2"/>
  <c r="M89" i="2" s="1"/>
  <c r="J83" i="2"/>
  <c r="J74" i="2"/>
  <c r="K74" i="2"/>
  <c r="L74" i="2"/>
  <c r="M74" i="2"/>
  <c r="E74" i="2"/>
  <c r="F74" i="2"/>
  <c r="G74" i="2"/>
  <c r="H74" i="2"/>
  <c r="I156" i="2" l="1"/>
  <c r="I160" i="2"/>
  <c r="I158" i="2"/>
  <c r="D147" i="2"/>
  <c r="I127" i="2"/>
  <c r="I129" i="2" s="1"/>
  <c r="K139" i="2"/>
  <c r="H139" i="2"/>
  <c r="H141" i="2"/>
  <c r="H137" i="2"/>
  <c r="K137" i="2"/>
  <c r="K143" i="2"/>
  <c r="I135" i="2"/>
  <c r="I143" i="2" s="1"/>
  <c r="L137" i="2"/>
  <c r="L139" i="2"/>
  <c r="L141" i="2"/>
  <c r="G137" i="2"/>
  <c r="J137" i="2"/>
  <c r="M137" i="2"/>
  <c r="G139" i="2"/>
  <c r="J139" i="2"/>
  <c r="M139" i="2"/>
  <c r="G141" i="2"/>
  <c r="J141" i="2"/>
  <c r="M141" i="2"/>
  <c r="D127" i="2"/>
  <c r="D115" i="2"/>
  <c r="D117" i="2" s="1"/>
  <c r="D105" i="2"/>
  <c r="D94" i="2"/>
  <c r="I94" i="2"/>
  <c r="H87" i="2"/>
  <c r="D74" i="2"/>
  <c r="F85" i="2"/>
  <c r="E89" i="2"/>
  <c r="M91" i="2"/>
  <c r="E91" i="2"/>
  <c r="L87" i="2"/>
  <c r="F87" i="2"/>
  <c r="L89" i="2"/>
  <c r="F91" i="2"/>
  <c r="L91" i="2"/>
  <c r="G85" i="2"/>
  <c r="M85" i="2"/>
  <c r="H89" i="2"/>
  <c r="H91" i="2"/>
  <c r="D83" i="2"/>
  <c r="D85" i="2" s="1"/>
  <c r="M87" i="2"/>
  <c r="G87" i="2"/>
  <c r="G89" i="2"/>
  <c r="E85" i="2"/>
  <c r="I133" i="2" l="1"/>
  <c r="I131" i="2"/>
  <c r="I141" i="2"/>
  <c r="I139" i="2"/>
  <c r="I137" i="2"/>
  <c r="D121" i="2"/>
  <c r="D119" i="2"/>
  <c r="D87" i="2"/>
  <c r="D91" i="2"/>
  <c r="D89" i="2"/>
  <c r="K91" i="2" l="1"/>
  <c r="K89" i="2"/>
  <c r="K87" i="2"/>
  <c r="K85" i="2"/>
  <c r="I84" i="2"/>
  <c r="I88" i="2"/>
  <c r="I86" i="2"/>
  <c r="D77" i="2"/>
  <c r="D75" i="2"/>
  <c r="I79" i="2"/>
  <c r="I77" i="2"/>
  <c r="I75" i="2"/>
  <c r="I71" i="2"/>
  <c r="D71" i="2"/>
  <c r="D66" i="2"/>
  <c r="D67" i="2" s="1"/>
  <c r="D68" i="2"/>
  <c r="D69" i="2" s="1"/>
  <c r="I68" i="2"/>
  <c r="I66" i="2"/>
  <c r="I65" i="2"/>
  <c r="J51" i="2"/>
  <c r="K51" i="2"/>
  <c r="L51" i="2"/>
  <c r="M51" i="2"/>
  <c r="E51" i="2"/>
  <c r="F51" i="2"/>
  <c r="G51" i="2"/>
  <c r="H51" i="2"/>
  <c r="I56" i="2"/>
  <c r="I58" i="2"/>
  <c r="I60" i="2"/>
  <c r="I54" i="2"/>
  <c r="D60" i="2"/>
  <c r="D58" i="2"/>
  <c r="D56" i="2"/>
  <c r="D54" i="2"/>
  <c r="E48" i="2"/>
  <c r="F48" i="2"/>
  <c r="G48" i="2"/>
  <c r="H48" i="2"/>
  <c r="D47" i="2"/>
  <c r="D48" i="2" s="1"/>
  <c r="E45" i="2"/>
  <c r="F45" i="2"/>
  <c r="G45" i="2"/>
  <c r="H45" i="2"/>
  <c r="J45" i="2"/>
  <c r="K45" i="2"/>
  <c r="L45" i="2"/>
  <c r="M45" i="2"/>
  <c r="D44" i="2"/>
  <c r="D45" i="2" s="1"/>
  <c r="J42" i="2"/>
  <c r="K42" i="2"/>
  <c r="L42" i="2"/>
  <c r="M42" i="2"/>
  <c r="H42" i="2"/>
  <c r="G42" i="2"/>
  <c r="F42" i="2"/>
  <c r="E42" i="2"/>
  <c r="D41" i="2"/>
  <c r="D42" i="2" s="1"/>
  <c r="J39" i="2"/>
  <c r="K39" i="2"/>
  <c r="L39" i="2"/>
  <c r="M39" i="2"/>
  <c r="E39" i="2"/>
  <c r="F39" i="2"/>
  <c r="G39" i="2"/>
  <c r="H39" i="2"/>
  <c r="D38" i="2"/>
  <c r="D39" i="2" s="1"/>
  <c r="J36" i="2"/>
  <c r="K36" i="2"/>
  <c r="L36" i="2"/>
  <c r="M36" i="2"/>
  <c r="E36" i="2"/>
  <c r="F36" i="2"/>
  <c r="G36" i="2"/>
  <c r="H36" i="2"/>
  <c r="D35" i="2"/>
  <c r="D36" i="2" s="1"/>
  <c r="J33" i="2"/>
  <c r="K33" i="2"/>
  <c r="L33" i="2"/>
  <c r="M33" i="2"/>
  <c r="E33" i="2"/>
  <c r="F33" i="2"/>
  <c r="G33" i="2"/>
  <c r="H33" i="2"/>
  <c r="D32" i="2"/>
  <c r="D33" i="2" s="1"/>
  <c r="J30" i="2"/>
  <c r="K30" i="2"/>
  <c r="L30" i="2"/>
  <c r="M30" i="2"/>
  <c r="F30" i="2"/>
  <c r="G30" i="2"/>
  <c r="H30" i="2"/>
  <c r="E30" i="2"/>
  <c r="I32" i="2"/>
  <c r="D29" i="2"/>
  <c r="D30" i="2" s="1"/>
  <c r="D26" i="2"/>
  <c r="D27" i="2" s="1"/>
  <c r="I17" i="2"/>
  <c r="I19" i="2"/>
  <c r="I21" i="2"/>
  <c r="I15" i="2"/>
  <c r="D21" i="2"/>
  <c r="D19" i="2"/>
  <c r="D17" i="2"/>
  <c r="D15" i="2"/>
  <c r="I11" i="2"/>
  <c r="D11" i="2"/>
  <c r="I171" i="2"/>
  <c r="D171" i="2"/>
  <c r="I163" i="2"/>
  <c r="D163" i="2"/>
  <c r="I151" i="2"/>
  <c r="I150" i="2" s="1"/>
  <c r="I148" i="2"/>
  <c r="I147" i="2" s="1"/>
  <c r="I123" i="2"/>
  <c r="I125" i="2" s="1"/>
  <c r="I115" i="2"/>
  <c r="I105" i="2"/>
  <c r="I97" i="2"/>
  <c r="I93" i="2"/>
  <c r="I95" i="2" s="1"/>
  <c r="I50" i="2"/>
  <c r="I47" i="2"/>
  <c r="I44" i="2"/>
  <c r="I41" i="2"/>
  <c r="I38" i="2"/>
  <c r="I35" i="2"/>
  <c r="I29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I24" i="2"/>
  <c r="I6" i="2"/>
  <c r="I117" i="2" l="1"/>
  <c r="I119" i="2"/>
  <c r="I121" i="2"/>
  <c r="I111" i="2"/>
  <c r="I113" i="2"/>
  <c r="I109" i="2"/>
  <c r="I107" i="2"/>
  <c r="I103" i="2"/>
  <c r="I101" i="2"/>
  <c r="I99" i="2"/>
  <c r="I74" i="2"/>
  <c r="I76" i="2"/>
  <c r="I78" i="2"/>
  <c r="I80" i="2"/>
  <c r="I67" i="2"/>
  <c r="D79" i="2"/>
  <c r="I69" i="2"/>
  <c r="I72" i="2"/>
  <c r="I57" i="2"/>
  <c r="D51" i="2"/>
  <c r="I51" i="2"/>
  <c r="I59" i="2"/>
  <c r="I61" i="2"/>
  <c r="I45" i="2"/>
  <c r="I30" i="2"/>
  <c r="I42" i="2"/>
  <c r="I48" i="2"/>
  <c r="I36" i="2"/>
  <c r="I39" i="2"/>
  <c r="I33" i="2"/>
  <c r="I20" i="2"/>
  <c r="I16" i="2"/>
  <c r="I18" i="2"/>
  <c r="I22" i="2"/>
  <c r="I26" i="2"/>
  <c r="I27" i="2" s="1"/>
  <c r="I90" i="2" l="1"/>
  <c r="I83" i="2" l="1"/>
  <c r="I91" i="2" s="1"/>
  <c r="J91" i="2"/>
  <c r="J89" i="2"/>
  <c r="J87" i="2"/>
  <c r="J85" i="2"/>
  <c r="I89" i="2" l="1"/>
  <c r="I87" i="2"/>
  <c r="I85" i="2"/>
  <c r="E135" i="2" l="1"/>
  <c r="E141" i="2" s="1"/>
  <c r="E139" i="2" l="1"/>
  <c r="E137" i="2"/>
  <c r="D142" i="2" l="1"/>
  <c r="F135" i="2"/>
  <c r="F137" i="2" l="1"/>
  <c r="F141" i="2"/>
  <c r="F139" i="2"/>
  <c r="D135" i="2"/>
  <c r="D141" i="2" l="1"/>
  <c r="D139" i="2"/>
  <c r="D137" i="2"/>
  <c r="D143" i="2"/>
  <c r="D150" i="2"/>
</calcChain>
</file>

<file path=xl/sharedStrings.xml><?xml version="1.0" encoding="utf-8"?>
<sst xmlns="http://schemas.openxmlformats.org/spreadsheetml/2006/main" count="1315" uniqueCount="326">
  <si>
    <t>SUMMARY TABLE OF MAJOR HEALTH PARAMETERS - PROVINCE WISE</t>
  </si>
  <si>
    <t>PSLM 2019-20</t>
  </si>
  <si>
    <t>TOTAL</t>
  </si>
  <si>
    <t>RURAL</t>
  </si>
  <si>
    <t>Pakistan</t>
  </si>
  <si>
    <t>Punjab</t>
  </si>
  <si>
    <t>Sindh</t>
  </si>
  <si>
    <t>Balochistan</t>
  </si>
  <si>
    <t>KPK</t>
  </si>
  <si>
    <t>Pakistan Rural</t>
  </si>
  <si>
    <t>Attock</t>
  </si>
  <si>
    <t>Baha,agar</t>
  </si>
  <si>
    <t>Baha,pur</t>
  </si>
  <si>
    <t>Bhakhar</t>
  </si>
  <si>
    <t>Chakwal</t>
  </si>
  <si>
    <t>Chiniot</t>
  </si>
  <si>
    <t>D. G. K</t>
  </si>
  <si>
    <t xml:space="preserve"> Faisalabad</t>
  </si>
  <si>
    <t>Gujranwala</t>
  </si>
  <si>
    <t>Gujrat</t>
  </si>
  <si>
    <t>Hafizabad</t>
  </si>
  <si>
    <t>Islamabad</t>
  </si>
  <si>
    <t>Jehlum</t>
  </si>
  <si>
    <t>Jhang</t>
  </si>
  <si>
    <t>Kasur</t>
  </si>
  <si>
    <t>Khanewal</t>
  </si>
  <si>
    <t>Khushab</t>
  </si>
  <si>
    <t>Layyah</t>
  </si>
  <si>
    <t>Lodhran</t>
  </si>
  <si>
    <t>Mandi Bahudin</t>
  </si>
  <si>
    <t>Mianwali</t>
  </si>
  <si>
    <t>Multan</t>
  </si>
  <si>
    <t>Muz,garh</t>
  </si>
  <si>
    <t>Nan,Sahib</t>
  </si>
  <si>
    <t>Narowal</t>
  </si>
  <si>
    <t>Okara</t>
  </si>
  <si>
    <t>Pakpattan</t>
  </si>
  <si>
    <t>RYK</t>
  </si>
  <si>
    <t>Rajanpur</t>
  </si>
  <si>
    <t>Rawalpindi</t>
  </si>
  <si>
    <t>Sahiwal</t>
  </si>
  <si>
    <t>Sargodha</t>
  </si>
  <si>
    <t>Sheikh,a</t>
  </si>
  <si>
    <t>Sialkot</t>
  </si>
  <si>
    <t>T.T. Singh</t>
  </si>
  <si>
    <t>Vehari</t>
  </si>
  <si>
    <t>Badin</t>
  </si>
  <si>
    <t>Dadu</t>
  </si>
  <si>
    <t>Ghotki</t>
  </si>
  <si>
    <t>Hyderabad</t>
  </si>
  <si>
    <t>Jacobabad</t>
  </si>
  <si>
    <t>Jamshoro</t>
  </si>
  <si>
    <t>Karachi Malir</t>
  </si>
  <si>
    <t>Karachi West</t>
  </si>
  <si>
    <t>Kashmore</t>
  </si>
  <si>
    <t>Khairpur</t>
  </si>
  <si>
    <t>Larkana</t>
  </si>
  <si>
    <t>Matiari</t>
  </si>
  <si>
    <t>M.P Khas</t>
  </si>
  <si>
    <t>N.Feroze</t>
  </si>
  <si>
    <t>Sanghar</t>
  </si>
  <si>
    <t>S,dadkot</t>
  </si>
  <si>
    <t>Benazir Ad</t>
  </si>
  <si>
    <t>Shikarpur</t>
  </si>
  <si>
    <t>Sujawal</t>
  </si>
  <si>
    <t>Sukkur</t>
  </si>
  <si>
    <t>Tando Yar</t>
  </si>
  <si>
    <t>Tando Khan</t>
  </si>
  <si>
    <t>Thar</t>
  </si>
  <si>
    <t>Thatta</t>
  </si>
  <si>
    <t>Umer Kot</t>
  </si>
  <si>
    <t>Awaran</t>
  </si>
  <si>
    <t>Barkhan</t>
  </si>
  <si>
    <t>Dera Bugti</t>
  </si>
  <si>
    <t>Duki</t>
  </si>
  <si>
    <t>Gwadar</t>
  </si>
  <si>
    <t>Harnai</t>
  </si>
  <si>
    <t>Jaffarabad</t>
  </si>
  <si>
    <t>Kachhi/ Bolan</t>
  </si>
  <si>
    <t>Kalat</t>
  </si>
  <si>
    <t>Kech/Turbat</t>
  </si>
  <si>
    <t>Kharan</t>
  </si>
  <si>
    <t>Khuzdar</t>
  </si>
  <si>
    <t>Kohlu</t>
  </si>
  <si>
    <t>Lasbela</t>
  </si>
  <si>
    <t>Loralai</t>
  </si>
  <si>
    <t>Mastung</t>
  </si>
  <si>
    <t>Nasirabad/ Tamboo</t>
  </si>
  <si>
    <t>Nushki</t>
  </si>
  <si>
    <t>Pishin</t>
  </si>
  <si>
    <t>Q,Abdullah</t>
  </si>
  <si>
    <t>Q,Saifullah</t>
  </si>
  <si>
    <t>Quetta</t>
  </si>
  <si>
    <t xml:space="preserve"> Sikandar Abad</t>
  </si>
  <si>
    <t>Sherani</t>
  </si>
  <si>
    <t>Sibbi</t>
  </si>
  <si>
    <t>Sohbatpur</t>
  </si>
  <si>
    <t>Washuk</t>
  </si>
  <si>
    <t>Ziarat</t>
  </si>
  <si>
    <t xml:space="preserve">Abb,bad </t>
  </si>
  <si>
    <t xml:space="preserve"> Bajur</t>
  </si>
  <si>
    <t>Bannu</t>
  </si>
  <si>
    <t>Batagram</t>
  </si>
  <si>
    <t>Bunair</t>
  </si>
  <si>
    <t>Charsada</t>
  </si>
  <si>
    <t>Chitral</t>
  </si>
  <si>
    <t xml:space="preserve"> D.I.Khan</t>
  </si>
  <si>
    <t>Hangu</t>
  </si>
  <si>
    <t xml:space="preserve">Haripur </t>
  </si>
  <si>
    <t>Karak</t>
  </si>
  <si>
    <t>Khyber</t>
  </si>
  <si>
    <t>Kohat</t>
  </si>
  <si>
    <t xml:space="preserve">Kohistan </t>
  </si>
  <si>
    <t>Kurram</t>
  </si>
  <si>
    <t>Lakki Marwat</t>
  </si>
  <si>
    <t>Lower Dir</t>
  </si>
  <si>
    <t>Malakand</t>
  </si>
  <si>
    <t>Mansehra</t>
  </si>
  <si>
    <t>Mardan</t>
  </si>
  <si>
    <t>Mohmand</t>
  </si>
  <si>
    <t>N.Waziristan</t>
  </si>
  <si>
    <t>Nowshera</t>
  </si>
  <si>
    <t>Orakzai</t>
  </si>
  <si>
    <t>Peshawar</t>
  </si>
  <si>
    <t>Shangla</t>
  </si>
  <si>
    <t>S.Waziristan</t>
  </si>
  <si>
    <t>Swabi</t>
  </si>
  <si>
    <t>Swat</t>
  </si>
  <si>
    <t>Tank</t>
  </si>
  <si>
    <t>Tor Garh</t>
  </si>
  <si>
    <t>Upper Dir</t>
  </si>
  <si>
    <t xml:space="preserve">Sick/Injured of population </t>
  </si>
  <si>
    <t xml:space="preserve">Health Consultation  </t>
  </si>
  <si>
    <t>NA</t>
  </si>
  <si>
    <t>Pvt Disp / Hosp</t>
  </si>
  <si>
    <t>Public Disp / Hosp</t>
  </si>
  <si>
    <t>BHU/RHC</t>
  </si>
  <si>
    <t>Other</t>
  </si>
  <si>
    <t>BCG</t>
  </si>
  <si>
    <t>Penta 3 doses</t>
  </si>
  <si>
    <t xml:space="preserve">Pneumococcal </t>
  </si>
  <si>
    <t xml:space="preserve"> IPV </t>
  </si>
  <si>
    <t xml:space="preserve">Measles </t>
  </si>
  <si>
    <t xml:space="preserve">Diarrhoea (last 15 days) </t>
  </si>
  <si>
    <t xml:space="preserve">Diarrhoea Consultation  </t>
  </si>
  <si>
    <t>Live Birth</t>
  </si>
  <si>
    <t>Still Birth</t>
  </si>
  <si>
    <t>Received Consultation</t>
  </si>
  <si>
    <t>1 to 3 visits</t>
  </si>
  <si>
    <t>4 to 6 visits</t>
  </si>
  <si>
    <t>&gt; 6 visits</t>
  </si>
  <si>
    <t>Home LHV / LHW</t>
  </si>
  <si>
    <t>Received  Tetnus Toxoid</t>
  </si>
  <si>
    <t xml:space="preserve">None </t>
  </si>
  <si>
    <t>One</t>
  </si>
  <si>
    <t>Two</t>
  </si>
  <si>
    <t>Birth Place (%)</t>
  </si>
  <si>
    <t>Home / LHV / LHW</t>
  </si>
  <si>
    <t>Doctors / Hospitals / Clinics</t>
  </si>
  <si>
    <t>Others</t>
  </si>
  <si>
    <t>Satisfaction of Overall Population</t>
  </si>
  <si>
    <t>Respondents</t>
  </si>
  <si>
    <t>Satisfied</t>
  </si>
  <si>
    <t>Doc absent/Staff uncoperative/Lady staff absent</t>
  </si>
  <si>
    <t>Distance in Km</t>
  </si>
  <si>
    <t>0 - 2 Km</t>
  </si>
  <si>
    <t>2 - 5 Km</t>
  </si>
  <si>
    <t>5 + Km</t>
  </si>
  <si>
    <t>Units</t>
  </si>
  <si>
    <t>Sample Respondents</t>
  </si>
  <si>
    <t>#</t>
  </si>
  <si>
    <t>(%)</t>
  </si>
  <si>
    <t>Health Consutation Place</t>
  </si>
  <si>
    <t xml:space="preserve"> Polio Drop</t>
  </si>
  <si>
    <t>Ever Immunized Children Under Age 5 (card + recall)</t>
  </si>
  <si>
    <t xml:space="preserve">Diarrhoea Consultation Place </t>
  </si>
  <si>
    <t>%</t>
  </si>
  <si>
    <t>Sample Respondents of All Ever Married Women (15-49)</t>
  </si>
  <si>
    <t>Prenatal Consultation</t>
  </si>
  <si>
    <t>Women Gave Birth in last 3 years</t>
  </si>
  <si>
    <t xml:space="preserve">Prenatal Consultation Visits </t>
  </si>
  <si>
    <t xml:space="preserve">Prenatal Consultation Place </t>
  </si>
  <si>
    <t xml:space="preserve"> Tetnus Toxoid  (during pregnancy) </t>
  </si>
  <si>
    <t>Delivery Assistance</t>
  </si>
  <si>
    <t xml:space="preserve">Basic Health Unit </t>
  </si>
  <si>
    <t xml:space="preserve">Health Clinic Hospital </t>
  </si>
  <si>
    <t xml:space="preserve">No of Tetnus Toxoid  Injections (during Pregnancy) </t>
  </si>
  <si>
    <t xml:space="preserve">Postnatal Consultation </t>
  </si>
  <si>
    <t xml:space="preserve">Postnatal Consultation Visits </t>
  </si>
  <si>
    <t>Postnatal Consultation Place</t>
  </si>
  <si>
    <t xml:space="preserve">Health Satisfaction of Sick </t>
  </si>
  <si>
    <t>Basic Health Unit</t>
  </si>
  <si>
    <t>Health Clinic Hospital</t>
  </si>
  <si>
    <t>DEMOGRAPHICS OF PAKISTAN - PROVINCE WISE</t>
  </si>
  <si>
    <t>Census 2017</t>
  </si>
  <si>
    <t>Distribution Of Population</t>
  </si>
  <si>
    <t>5.1 to 15 years (Mn)</t>
  </si>
  <si>
    <t>15.1 to 35 years (Mn)</t>
  </si>
  <si>
    <t>35.1 to 50 years (Mn)</t>
  </si>
  <si>
    <t>50.1 + years (Mn)</t>
  </si>
  <si>
    <t>Total</t>
  </si>
  <si>
    <t xml:space="preserve">&lt; 1 Year </t>
  </si>
  <si>
    <t>Mn</t>
  </si>
  <si>
    <t>Male</t>
  </si>
  <si>
    <t xml:space="preserve">Female </t>
  </si>
  <si>
    <t>Female</t>
  </si>
  <si>
    <t xml:space="preserve">1.1 to 5 years </t>
  </si>
  <si>
    <t xml:space="preserve">Male </t>
  </si>
  <si>
    <t>Rural</t>
  </si>
  <si>
    <t xml:space="preserve">5.1 to 15 years </t>
  </si>
  <si>
    <t xml:space="preserve">15.1 to 35 years </t>
  </si>
  <si>
    <t>35.1 to 50 years</t>
  </si>
  <si>
    <t>50.1 + years</t>
  </si>
  <si>
    <t>Parameters</t>
  </si>
  <si>
    <t xml:space="preserve">Health Clinic / Hospital </t>
  </si>
  <si>
    <t>Satisfaction From PHC of Sick</t>
  </si>
  <si>
    <t>Satisfaction From PHC of All Sample</t>
  </si>
  <si>
    <t xml:space="preserve">Doc or Absent/ Staff Absent or Uncoperative </t>
  </si>
  <si>
    <t>Distances from Health Facilities</t>
  </si>
  <si>
    <t>No</t>
  </si>
  <si>
    <t>Sample Respondents of Ever Married Women (15-49)</t>
  </si>
  <si>
    <t>Received Tetnus Toxoid</t>
  </si>
  <si>
    <t>Health Clinic / Hospital (Private + Public)</t>
  </si>
  <si>
    <t>SUMMARY TABLE OF MAJOR SOCIAL PARAMETERS - PROVINCE WISE</t>
  </si>
  <si>
    <t xml:space="preserve">Skipped a meal </t>
  </si>
  <si>
    <t>Ran out of food</t>
  </si>
  <si>
    <t>Did not eat for whole day</t>
  </si>
  <si>
    <t>Main Fuel for Cooking (%)</t>
  </si>
  <si>
    <t>Fossil Fuel / Electricity</t>
  </si>
  <si>
    <t>Firewood</t>
  </si>
  <si>
    <t>Dung Cake</t>
  </si>
  <si>
    <t>Crop residue</t>
  </si>
  <si>
    <t>Charcoal / Coal</t>
  </si>
  <si>
    <t>Type of Toilet</t>
  </si>
  <si>
    <t>No Toilet</t>
  </si>
  <si>
    <t>Flush (Sewage/ Open drain/ Pit)</t>
  </si>
  <si>
    <t>No Flush / Latrine</t>
  </si>
  <si>
    <t xml:space="preserve"> Others</t>
  </si>
  <si>
    <t>Source of Drinking Water</t>
  </si>
  <si>
    <t>Inside (Housing Units in Mn)</t>
  </si>
  <si>
    <t>Outside (Housing Units in Mn)</t>
  </si>
  <si>
    <t>Electric/Hand Pump</t>
  </si>
  <si>
    <t>Protected Well</t>
  </si>
  <si>
    <t>Un-protected Well</t>
  </si>
  <si>
    <t>Spring</t>
  </si>
  <si>
    <t>Canal / River/ Pond</t>
  </si>
  <si>
    <t xml:space="preserve">Housing Units, Rooms &amp; Occupancy </t>
  </si>
  <si>
    <t>Housing Units (Millions)</t>
  </si>
  <si>
    <t>1-2 rooms (Millions)</t>
  </si>
  <si>
    <t>&lt; 3 persons</t>
  </si>
  <si>
    <t>3-7 persons</t>
  </si>
  <si>
    <t>8 and above</t>
  </si>
  <si>
    <t>3-4 rooms (Millions)</t>
  </si>
  <si>
    <t>5 rooms and above (Millions)</t>
  </si>
  <si>
    <t>Level Of Education Completed for Females</t>
  </si>
  <si>
    <t>Below Primary</t>
  </si>
  <si>
    <t xml:space="preserve">Primary </t>
  </si>
  <si>
    <t>Middle</t>
  </si>
  <si>
    <t>Matric or Equivalent</t>
  </si>
  <si>
    <t>Inter or Equivalent</t>
  </si>
  <si>
    <t xml:space="preserve">Matric </t>
  </si>
  <si>
    <t xml:space="preserve">Inter </t>
  </si>
  <si>
    <t>Total Household Respondents</t>
  </si>
  <si>
    <t>`</t>
  </si>
  <si>
    <t>Tap</t>
  </si>
  <si>
    <t xml:space="preserve">Protected Well </t>
  </si>
  <si>
    <t xml:space="preserve">Un-protected Well </t>
  </si>
  <si>
    <t xml:space="preserve">Others </t>
  </si>
  <si>
    <t xml:space="preserve">Tap </t>
  </si>
  <si>
    <t>Total Female Population (15-49)</t>
  </si>
  <si>
    <t xml:space="preserve">Distribution of Schooled Female </t>
  </si>
  <si>
    <t>Total Female Population (15-35)</t>
  </si>
  <si>
    <t>Total Female Population (15-35)  (Schooled)</t>
  </si>
  <si>
    <t xml:space="preserve">Total Female Population (15-35) (Never Attended) </t>
  </si>
  <si>
    <t>Total Female Population (35-50)</t>
  </si>
  <si>
    <t>Total Female Population (35-50)  (Schooled)</t>
  </si>
  <si>
    <t xml:space="preserve">Total Female Population (35-50) (Never Attended) </t>
  </si>
  <si>
    <t>Graduate / Masters / Diploma</t>
  </si>
  <si>
    <t xml:space="preserve">Inside </t>
  </si>
  <si>
    <t>Outside</t>
  </si>
  <si>
    <t xml:space="preserve">1-2 rooms </t>
  </si>
  <si>
    <t xml:space="preserve">3-4 rooms </t>
  </si>
  <si>
    <t xml:space="preserve">5 rooms and above </t>
  </si>
  <si>
    <t>Pakistan Demographics - Census 2017</t>
  </si>
  <si>
    <t>Total All Age</t>
  </si>
  <si>
    <t>Age_Bracket</t>
  </si>
  <si>
    <t>M</t>
  </si>
  <si>
    <t>F</t>
  </si>
  <si>
    <t>&lt; 1 year</t>
  </si>
  <si>
    <t>1 to 5</t>
  </si>
  <si>
    <t>5.1 to 15</t>
  </si>
  <si>
    <t>15.1 to 35</t>
  </si>
  <si>
    <t>35.1 to 50</t>
  </si>
  <si>
    <t>50.1 +</t>
  </si>
  <si>
    <t>Household Characteristics PSLM 2020</t>
  </si>
  <si>
    <t>Household Characteristics Census 2017</t>
  </si>
  <si>
    <t>Health Care Parameters  PSLM 2020</t>
  </si>
  <si>
    <t>Maternal Health Care Parameters  PSLM 2020</t>
  </si>
  <si>
    <t>Children Vaccination and Health Parameters  PSLM 2020</t>
  </si>
  <si>
    <t xml:space="preserve">Punjab </t>
  </si>
  <si>
    <t>Total Population</t>
  </si>
  <si>
    <t>Population of Child Bearing Women</t>
  </si>
  <si>
    <t>Axis</t>
  </si>
  <si>
    <t>Female Population</t>
  </si>
  <si>
    <t>Age Bracket</t>
  </si>
  <si>
    <t>Pakistan Demographic Overview</t>
  </si>
  <si>
    <t>% of Total Pop</t>
  </si>
  <si>
    <t>% of Tot Fem</t>
  </si>
  <si>
    <t>Pakistan Female Population Overview</t>
  </si>
  <si>
    <t>Pop_Child_Bearing Women</t>
  </si>
  <si>
    <t>Female_Population</t>
  </si>
  <si>
    <t>Total_Population</t>
  </si>
  <si>
    <t>Percent</t>
  </si>
  <si>
    <t>Pakistan and Provinces</t>
  </si>
  <si>
    <t xml:space="preserve">Pakistan </t>
  </si>
  <si>
    <t>Home LHV / LHW / Doctor</t>
  </si>
  <si>
    <t>TBA &amp; Others</t>
  </si>
  <si>
    <t>Doctors /Nurses</t>
  </si>
  <si>
    <t>Home LHV / LHW / Midwife</t>
  </si>
  <si>
    <t>Home LHV / LHW /Doctor</t>
  </si>
  <si>
    <t>Home member / relative / neighbour &amp; Others</t>
  </si>
  <si>
    <t xml:space="preserve"> IPV (Inactivated Polio Vaacine)</t>
  </si>
  <si>
    <t>ORS Application</t>
  </si>
  <si>
    <t>Total Owned Houses</t>
  </si>
  <si>
    <t>Total Regular Housing Units</t>
  </si>
  <si>
    <t>Age Distribution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</si>
</sst>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0.00,,"/>
    <numFmt numFmtId="165" formatCode="#.00,,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8"/>
      <color theme="3"/>
      <name val="Times New Roman"/>
      <family val="1"/>
    </font>
    <font>
      <sz val="11"/>
      <color theme="1"/>
      <name val="Times New Roman"/>
      <family val="1"/>
    </font>
    <font>
      <b/>
      <sz val="15"/>
      <color theme="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Baskerville Old Fac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2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0" fontId="5" fillId="0" borderId="1" xfId="2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shrinkToFit="1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2" xfId="0" applyBorder="1"/>
    <xf numFmtId="0" fontId="7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 shrinkToFit="1"/>
    </xf>
    <xf numFmtId="2" fontId="4" fillId="0" borderId="25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6" fillId="0" borderId="19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 wrapText="1"/>
    </xf>
    <xf numFmtId="2" fontId="9" fillId="0" borderId="13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2" fontId="6" fillId="0" borderId="32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3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2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32" xfId="0" applyBorder="1"/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 wrapText="1"/>
    </xf>
    <xf numFmtId="2" fontId="6" fillId="0" borderId="3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7" xfId="0" applyBorder="1"/>
    <xf numFmtId="2" fontId="6" fillId="0" borderId="28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 shrinkToFit="1"/>
    </xf>
    <xf numFmtId="165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165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6" fillId="0" borderId="0" xfId="0" applyFont="1"/>
    <xf numFmtId="0" fontId="4" fillId="0" borderId="8" xfId="0" applyFont="1" applyBorder="1" applyAlignment="1">
      <alignment horizontal="center" wrapText="1"/>
    </xf>
    <xf numFmtId="2" fontId="6" fillId="0" borderId="16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6" fillId="0" borderId="28" xfId="0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0" fontId="7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66" fontId="0" fillId="0" borderId="37" xfId="3" applyNumberFormat="1" applyFont="1" applyBorder="1"/>
    <xf numFmtId="10" fontId="0" fillId="0" borderId="37" xfId="4" applyNumberFormat="1" applyFont="1" applyBorder="1"/>
    <xf numFmtId="166" fontId="0" fillId="0" borderId="41" xfId="3" applyNumberFormat="1" applyFont="1" applyBorder="1"/>
    <xf numFmtId="10" fontId="0" fillId="0" borderId="41" xfId="4" applyNumberFormat="1" applyFont="1" applyBorder="1"/>
    <xf numFmtId="166" fontId="0" fillId="0" borderId="42" xfId="3" applyNumberFormat="1" applyFont="1" applyBorder="1"/>
    <xf numFmtId="10" fontId="0" fillId="0" borderId="42" xfId="4" applyNumberFormat="1" applyFont="1" applyBorder="1"/>
    <xf numFmtId="0" fontId="0" fillId="0" borderId="16" xfId="0" applyBorder="1"/>
    <xf numFmtId="166" fontId="15" fillId="7" borderId="39" xfId="3" applyNumberFormat="1" applyFont="1" applyFill="1" applyBorder="1"/>
    <xf numFmtId="10" fontId="15" fillId="7" borderId="39" xfId="4" applyNumberFormat="1" applyFont="1" applyFill="1" applyBorder="1"/>
    <xf numFmtId="10" fontId="15" fillId="7" borderId="40" xfId="4" applyNumberFormat="1" applyFont="1" applyFill="1" applyBorder="1"/>
    <xf numFmtId="10" fontId="0" fillId="0" borderId="43" xfId="4" applyNumberFormat="1" applyFont="1" applyBorder="1"/>
    <xf numFmtId="10" fontId="0" fillId="0" borderId="44" xfId="4" applyNumberFormat="1" applyFont="1" applyBorder="1"/>
    <xf numFmtId="10" fontId="0" fillId="0" borderId="45" xfId="4" applyNumberFormat="1" applyFont="1" applyBorder="1"/>
    <xf numFmtId="166" fontId="0" fillId="0" borderId="4" xfId="3" applyNumberFormat="1" applyFont="1" applyBorder="1"/>
    <xf numFmtId="10" fontId="0" fillId="0" borderId="46" xfId="4" applyNumberFormat="1" applyFont="1" applyBorder="1"/>
    <xf numFmtId="10" fontId="0" fillId="0" borderId="47" xfId="4" applyNumberFormat="1" applyFont="1" applyBorder="1"/>
    <xf numFmtId="166" fontId="0" fillId="0" borderId="25" xfId="3" applyNumberFormat="1" applyFont="1" applyBorder="1"/>
    <xf numFmtId="0" fontId="17" fillId="0" borderId="11" xfId="0" applyFont="1" applyBorder="1"/>
    <xf numFmtId="166" fontId="0" fillId="0" borderId="7" xfId="3" applyNumberFormat="1" applyFont="1" applyBorder="1"/>
    <xf numFmtId="16" fontId="17" fillId="0" borderId="11" xfId="0" applyNumberFormat="1" applyFont="1" applyBorder="1"/>
    <xf numFmtId="166" fontId="0" fillId="0" borderId="3" xfId="3" applyNumberFormat="1" applyFont="1" applyBorder="1"/>
    <xf numFmtId="166" fontId="0" fillId="0" borderId="10" xfId="3" applyNumberFormat="1" applyFont="1" applyBorder="1"/>
    <xf numFmtId="2" fontId="0" fillId="0" borderId="0" xfId="4" applyNumberFormat="1" applyFont="1"/>
    <xf numFmtId="0" fontId="3" fillId="0" borderId="1" xfId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5" fillId="0" borderId="1" xfId="2" applyFont="1" applyAlignment="1">
      <alignment horizontal="center" vertical="center"/>
    </xf>
    <xf numFmtId="0" fontId="5" fillId="0" borderId="1" xfId="2" applyFont="1" applyAlignment="1">
      <alignment horizont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3" fontId="20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/>
    </xf>
    <xf numFmtId="2" fontId="6" fillId="0" borderId="31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7" xfId="0" applyBorder="1"/>
    <xf numFmtId="2" fontId="4" fillId="0" borderId="48" xfId="0" applyNumberFormat="1" applyFont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0" borderId="49" xfId="0" applyNumberFormat="1" applyFont="1" applyBorder="1" applyAlignment="1">
      <alignment horizontal="center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wrapText="1"/>
    </xf>
    <xf numFmtId="2" fontId="6" fillId="0" borderId="17" xfId="0" applyNumberFormat="1" applyFont="1" applyBorder="1" applyAlignment="1">
      <alignment horizontal="center" wrapText="1"/>
    </xf>
    <xf numFmtId="2" fontId="6" fillId="0" borderId="11" xfId="0" applyNumberFormat="1" applyFont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wrapText="1"/>
    </xf>
    <xf numFmtId="2" fontId="6" fillId="0" borderId="32" xfId="0" applyNumberFormat="1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32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49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4" fontId="8" fillId="0" borderId="0" xfId="0" applyNumberFormat="1" applyFont="1" applyBorder="1" applyAlignment="1">
      <alignment horizontal="center" vertical="center" wrapText="1" shrinkToFit="1"/>
    </xf>
    <xf numFmtId="165" fontId="4" fillId="0" borderId="0" xfId="0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</cellXfs>
  <cellStyles count="5">
    <cellStyle name="Comma" xfId="3" builtinId="3"/>
    <cellStyle name="Heading 1" xfId="2" builtinId="16"/>
    <cellStyle name="Normal" xfId="0" builtinId="0"/>
    <cellStyle name="Percent" xfId="4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Female</a:t>
            </a:r>
            <a:r>
              <a:rPr lang="en-US" baseline="0"/>
              <a:t> Population 15 - 49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'Demographics Pakistan'!$O$4:$O$8</c:f>
              <c:strCache>
                <c:ptCount val="5"/>
                <c:pt idx="0">
                  <c:v>Pakistan</c:v>
                </c:pt>
                <c:pt idx="1">
                  <c:v>Punjab </c:v>
                </c:pt>
                <c:pt idx="2">
                  <c:v>Sindh</c:v>
                </c:pt>
                <c:pt idx="3">
                  <c:v>Balochistan</c:v>
                </c:pt>
                <c:pt idx="4">
                  <c:v>KPK</c:v>
                </c:pt>
              </c:strCache>
            </c:strRef>
          </c:cat>
          <c:val>
            <c:numRef>
              <c:f>'Demographics Pakistan'!$S$4:$S$8</c:f>
              <c:numCache>
                <c:formatCode>0.00%</c:formatCode>
                <c:ptCount val="5"/>
                <c:pt idx="0">
                  <c:v>0.239808125037584</c:v>
                </c:pt>
                <c:pt idx="1">
                  <c:v>0.24763778011668461</c:v>
                </c:pt>
                <c:pt idx="2">
                  <c:v>0.23508864681719654</c:v>
                </c:pt>
                <c:pt idx="3">
                  <c:v>0.20813199440394989</c:v>
                </c:pt>
                <c:pt idx="4">
                  <c:v>0.23554068777262521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C78-B52C-586FCED4E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2316895"/>
        <c:axId val="1272325215"/>
        <c:extLst/>
      </c:barChart>
      <c:catAx>
        <c:axId val="12723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25215"/>
        <c:crosses val="autoZero"/>
        <c:auto val="1"/>
        <c:lblAlgn val="ctr"/>
        <c:lblOffset val="100"/>
        <c:noMultiLvlLbl val="0"/>
      </c:catAx>
      <c:valAx>
        <c:axId val="12723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Female</a:t>
            </a:r>
            <a:r>
              <a:rPr lang="en-US" baseline="0"/>
              <a:t> 15 - 49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'Demographics Pakistan'!$T$3</c:f>
              <c:strCache>
                <c:ptCount val="1"/>
                <c:pt idx="0">
                  <c:v>% of Tot Fem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'Demographics Pakistan'!$O$4:$O$8</c:f>
              <c:strCache>
                <c:ptCount val="5"/>
                <c:pt idx="0">
                  <c:v>Pakistan</c:v>
                </c:pt>
                <c:pt idx="1">
                  <c:v>Punjab </c:v>
                </c:pt>
                <c:pt idx="2">
                  <c:v>Sindh</c:v>
                </c:pt>
                <c:pt idx="3">
                  <c:v>Balochistan</c:v>
                </c:pt>
                <c:pt idx="4">
                  <c:v>KPK</c:v>
                </c:pt>
              </c:strCache>
            </c:strRef>
          </c:cat>
          <c:val>
            <c:numRef>
              <c:f>'Demographics Pakistan'!$T$4:$T$8</c:f>
              <c:numCache>
                <c:formatCode>0.00%</c:formatCode>
                <c:ptCount val="5"/>
                <c:pt idx="0">
                  <c:v>0.49133103328138111</c:v>
                </c:pt>
                <c:pt idx="1">
                  <c:v>0.13600227657163738</c:v>
                </c:pt>
                <c:pt idx="2">
                  <c:v>5.9677558285263416E-2</c:v>
                </c:pt>
                <c:pt idx="3">
                  <c:v>1.5794121386721809E-2</c:v>
                </c:pt>
                <c:pt idx="4">
                  <c:v>5.6424920855168176E-2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0-447B-AEDB-8536BA3E6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220319"/>
        <c:axId val="1165202015"/>
      </c:barChart>
      <c:catAx>
        <c:axId val="11652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2015"/>
        <c:crosses val="autoZero"/>
        <c:auto val="1"/>
        <c:lblAlgn val="ctr"/>
        <c:lblOffset val="100"/>
        <c:noMultiLvlLbl val="0"/>
      </c:catAx>
      <c:valAx>
        <c:axId val="11652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209783</xdr:colOff>
      <xdr:row>10</xdr:row>
      <xdr:rowOff>144780</xdr:rowOff>
    </xdr:from>
    <xdr:to>
      <xdr:col>8</xdr:col>
      <xdr:colOff>304567</xdr:colOff>
      <xdr:row>29</xdr:row>
      <xdr:rowOff>116206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AC3B-32AC-48AF-81B7-CF9A10A7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783" y="1424940"/>
          <a:ext cx="6366044" cy="3705226"/>
        </a:xfrm>
        <a:prstGeom prst="rect">
          <a:avLst/>
        </a:prstGeom>
      </xdr:spPr>
    </xdr:pic>
    <xdr:clientData/>
  </xdr:twoCellAnchor>
  <xdr:twoCellAnchor>
    <xdr:from>
      <xdr:col>13</xdr:col>
      <xdr:colOff>274320</xdr:colOff>
      <xdr:row>10</xdr:row>
      <xdr:rowOff>83820</xdr:rowOff>
    </xdr:from>
    <xdr:to>
      <xdr:col>19</xdr:col>
      <xdr:colOff>129540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058AD-F5EB-4F38-BF6E-1FA03190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28</xdr:row>
      <xdr:rowOff>99060</xdr:rowOff>
    </xdr:from>
    <xdr:to>
      <xdr:col>18</xdr:col>
      <xdr:colOff>822960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00CBC-D5C0-4604-8ADA-A0432E2D6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323797</xdr:colOff>
      <xdr:row>9</xdr:row>
      <xdr:rowOff>55246</xdr:rowOff>
    </xdr:from>
    <xdr:to>
      <xdr:col>9</xdr:col>
      <xdr:colOff>487733</xdr:colOff>
      <xdr:row>28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4BFEAD-8363-4E1F-9782-A598E0AB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797" y="1701166"/>
          <a:ext cx="5627476" cy="3579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5015</xdr:colOff>
      <xdr:row>9</xdr:row>
      <xdr:rowOff>64830</xdr:rowOff>
    </xdr:from>
    <xdr:to>
      <xdr:col>10</xdr:col>
      <xdr:colOff>120715</xdr:colOff>
      <xdr:row>28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64F9D-F9EE-4566-9C53-181489EEE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15" y="1527870"/>
          <a:ext cx="6028820" cy="350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577484</xdr:colOff>
      <xdr:row>9</xdr:row>
      <xdr:rowOff>154306</xdr:rowOff>
    </xdr:from>
    <xdr:to>
      <xdr:col>11</xdr:col>
      <xdr:colOff>126646</xdr:colOff>
      <xdr:row>29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78600-10F7-483D-B4BA-52133704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484" y="1617346"/>
          <a:ext cx="6254762" cy="36404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586740</xdr:colOff>
      <xdr:row>9</xdr:row>
      <xdr:rowOff>10388</xdr:rowOff>
    </xdr:from>
    <xdr:to>
      <xdr:col>11</xdr:col>
      <xdr:colOff>316230</xdr:colOff>
      <xdr:row>29</xdr:row>
      <xdr:rowOff>98198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260AA0-FBCB-4569-A80C-0ADCBAE13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" y="1473428"/>
          <a:ext cx="6435090" cy="37454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ak_rooms-conver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unj_rooms-conver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sindh_rooms-conver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baloc_rooms-conver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kp_rooms-conve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19659539</v>
          </cell>
          <cell r="Q10">
            <v>12787358</v>
          </cell>
        </row>
        <row r="15">
          <cell r="P15">
            <v>9070320</v>
          </cell>
          <cell r="Q15">
            <v>5232633</v>
          </cell>
        </row>
        <row r="20">
          <cell r="P20">
            <v>3186025</v>
          </cell>
          <cell r="Q20">
            <v>1817152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9785894</v>
          </cell>
          <cell r="Q10">
            <v>6402956</v>
          </cell>
        </row>
        <row r="15">
          <cell r="P15">
            <v>5395672</v>
          </cell>
          <cell r="Q15">
            <v>3208952</v>
          </cell>
        </row>
        <row r="20">
          <cell r="P20">
            <v>1818119</v>
          </cell>
          <cell r="Q20">
            <v>1020781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6629665</v>
          </cell>
          <cell r="Q10">
            <v>3762760</v>
          </cell>
        </row>
        <row r="15">
          <cell r="P15">
            <v>1454632</v>
          </cell>
          <cell r="Q15">
            <v>314593</v>
          </cell>
        </row>
        <row r="20">
          <cell r="P20">
            <v>393750</v>
          </cell>
          <cell r="Q20">
            <v>71098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1004769</v>
          </cell>
          <cell r="Q10">
            <v>773444</v>
          </cell>
        </row>
        <row r="15">
          <cell r="P15">
            <v>516257</v>
          </cell>
          <cell r="Q15">
            <v>357592</v>
          </cell>
        </row>
        <row r="20">
          <cell r="P20">
            <v>224968</v>
          </cell>
          <cell r="Q20">
            <v>149840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1884602</v>
          </cell>
          <cell r="Q10">
            <v>1570739</v>
          </cell>
        </row>
        <row r="15">
          <cell r="P15">
            <v>1340915</v>
          </cell>
          <cell r="Q15">
            <v>1064464</v>
          </cell>
        </row>
        <row r="20">
          <cell r="P20">
            <v>575529</v>
          </cell>
          <cell r="Q20">
            <v>432684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80" zoomScaleNormal="80" workbookViewId="0">
      <selection activeCell="C1" sqref="C1:L1"/>
    </sheetView>
  </sheetViews>
  <sheetFormatPr defaultRowHeight="14.4" x14ac:dyDescent="0.3"/>
  <cols>
    <col min="1" max="1" width="26" style="28" customWidth="1"/>
    <col min="2" max="2" width="6" style="28" customWidth="1"/>
    <col min="3" max="9" width="12.44140625" style="28" bestFit="1" customWidth="1"/>
    <col min="10" max="11" width="8.88671875" style="28"/>
    <col min="12" max="12" width="12.44140625" style="28" bestFit="1" customWidth="1"/>
  </cols>
  <sheetData>
    <row r="1" spans="1:12" ht="23.4" thickBot="1" x14ac:dyDescent="0.45">
      <c r="C1" s="234" t="s">
        <v>193</v>
      </c>
      <c r="D1" s="234"/>
      <c r="E1" s="234"/>
      <c r="F1" s="234"/>
      <c r="G1" s="234"/>
      <c r="H1" s="234"/>
      <c r="I1" s="234"/>
      <c r="J1" s="234"/>
      <c r="K1" s="234"/>
      <c r="L1" s="234"/>
    </row>
    <row r="2" spans="1:12" ht="19.8" thickTop="1" thickBot="1" x14ac:dyDescent="0.35">
      <c r="A2" s="235" t="s">
        <v>194</v>
      </c>
      <c r="B2" s="35"/>
      <c r="C2" s="236" t="s">
        <v>2</v>
      </c>
      <c r="D2" s="236"/>
      <c r="E2" s="236"/>
      <c r="F2" s="236"/>
      <c r="G2" s="236"/>
      <c r="H2" s="237" t="s">
        <v>3</v>
      </c>
      <c r="I2" s="237"/>
      <c r="J2" s="237"/>
      <c r="K2" s="237"/>
      <c r="L2" s="237"/>
    </row>
    <row r="3" spans="1:12" ht="15.6" thickTop="1" thickBot="1" x14ac:dyDescent="0.35">
      <c r="A3" s="235"/>
      <c r="B3" s="7" t="s">
        <v>168</v>
      </c>
      <c r="C3" s="7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4</v>
      </c>
      <c r="I3" s="8" t="s">
        <v>5</v>
      </c>
      <c r="J3" s="9" t="s">
        <v>6</v>
      </c>
      <c r="K3" s="10" t="s">
        <v>7</v>
      </c>
      <c r="L3" s="11" t="s">
        <v>8</v>
      </c>
    </row>
    <row r="5" spans="1:12" x14ac:dyDescent="0.3">
      <c r="A5" s="30" t="s">
        <v>195</v>
      </c>
      <c r="B5" s="30"/>
    </row>
    <row r="7" spans="1:12" x14ac:dyDescent="0.3">
      <c r="A7" s="30" t="s">
        <v>201</v>
      </c>
      <c r="B7" s="28" t="s">
        <v>202</v>
      </c>
      <c r="C7" s="31">
        <v>5074235</v>
      </c>
      <c r="D7" s="31">
        <v>2593846</v>
      </c>
      <c r="E7" s="31">
        <v>1109841</v>
      </c>
      <c r="F7" s="31">
        <v>367930</v>
      </c>
      <c r="G7" s="31">
        <v>820394</v>
      </c>
      <c r="H7" s="31">
        <v>3378659</v>
      </c>
      <c r="I7" s="31">
        <v>1692606</v>
      </c>
      <c r="J7" s="31">
        <v>572443</v>
      </c>
      <c r="K7" s="31">
        <v>277506</v>
      </c>
      <c r="L7" s="31">
        <v>677440</v>
      </c>
    </row>
    <row r="8" spans="1:12" x14ac:dyDescent="0.3">
      <c r="A8" s="28" t="s">
        <v>203</v>
      </c>
      <c r="B8" s="28" t="s">
        <v>176</v>
      </c>
      <c r="C8" s="32">
        <v>51.524949080994475</v>
      </c>
      <c r="D8" s="32">
        <v>51.27771656451462</v>
      </c>
      <c r="E8" s="32">
        <v>51.971678826066082</v>
      </c>
      <c r="F8" s="32">
        <v>52.196613486260979</v>
      </c>
      <c r="G8" s="32">
        <v>51.338990777601978</v>
      </c>
      <c r="H8" s="32">
        <v>51.587922900772163</v>
      </c>
      <c r="I8" s="32">
        <v>51.315368136471221</v>
      </c>
      <c r="J8" s="32">
        <v>52.417271239232555</v>
      </c>
      <c r="K8" s="32">
        <v>52.074189386896144</v>
      </c>
      <c r="L8" s="32">
        <v>51.301074633915924</v>
      </c>
    </row>
    <row r="9" spans="1:12" x14ac:dyDescent="0.3">
      <c r="A9" s="28" t="s">
        <v>204</v>
      </c>
      <c r="B9" s="28" t="s">
        <v>176</v>
      </c>
      <c r="C9" s="33">
        <v>48.475050919005525</v>
      </c>
      <c r="D9" s="32">
        <v>48.722283435485373</v>
      </c>
      <c r="E9" s="32">
        <v>48.028321173933925</v>
      </c>
      <c r="F9" s="32">
        <v>47.803386513739028</v>
      </c>
      <c r="G9" s="32">
        <v>48.661009222398015</v>
      </c>
      <c r="H9" s="32">
        <v>48.41207709922783</v>
      </c>
      <c r="I9" s="32">
        <v>48.684631863528779</v>
      </c>
      <c r="J9" s="32">
        <v>47.582728760767445</v>
      </c>
      <c r="K9" s="32">
        <v>47.925810613103856</v>
      </c>
      <c r="L9" s="32">
        <v>48.698925366084083</v>
      </c>
    </row>
    <row r="10" spans="1:12" x14ac:dyDescent="0.3">
      <c r="A10" s="30"/>
      <c r="B10" s="30"/>
    </row>
    <row r="11" spans="1:12" x14ac:dyDescent="0.3">
      <c r="A11" s="30" t="s">
        <v>206</v>
      </c>
      <c r="B11" s="28" t="s">
        <v>202</v>
      </c>
      <c r="C11" s="31">
        <v>24088755</v>
      </c>
      <c r="D11" s="31">
        <v>11789450</v>
      </c>
      <c r="E11" s="31">
        <v>5710834</v>
      </c>
      <c r="F11" s="31">
        <v>1830790</v>
      </c>
      <c r="G11" s="31">
        <v>3810907</v>
      </c>
      <c r="H11" s="31">
        <v>16442248</v>
      </c>
      <c r="I11" s="31">
        <v>7841320</v>
      </c>
      <c r="J11" s="31">
        <v>3211271</v>
      </c>
      <c r="K11" s="31">
        <v>1379924</v>
      </c>
      <c r="L11" s="31">
        <v>3175157</v>
      </c>
    </row>
    <row r="12" spans="1:12" x14ac:dyDescent="0.3">
      <c r="A12" s="28" t="s">
        <v>203</v>
      </c>
      <c r="B12" s="28" t="s">
        <v>176</v>
      </c>
      <c r="C12" s="32">
        <v>51.184160410116675</v>
      </c>
      <c r="D12" s="32">
        <v>51.118483050523992</v>
      </c>
      <c r="E12" s="32">
        <v>51.002848270497793</v>
      </c>
      <c r="F12" s="32">
        <v>51.830685114076438</v>
      </c>
      <c r="G12" s="32">
        <v>51.282489968923407</v>
      </c>
      <c r="H12" s="32">
        <v>51.167614063478425</v>
      </c>
      <c r="I12" s="32">
        <v>51.100745792800197</v>
      </c>
      <c r="J12" s="32">
        <v>50.919713720828916</v>
      </c>
      <c r="K12" s="32">
        <v>51.781547389566384</v>
      </c>
      <c r="L12" s="32">
        <v>51.255481225022891</v>
      </c>
    </row>
    <row r="13" spans="1:12" x14ac:dyDescent="0.3">
      <c r="A13" s="28" t="s">
        <v>205</v>
      </c>
      <c r="B13" s="28" t="s">
        <v>176</v>
      </c>
      <c r="C13" s="32">
        <v>48.815839589883332</v>
      </c>
      <c r="D13" s="32">
        <v>48.881516949476016</v>
      </c>
      <c r="E13" s="32">
        <v>48.997151729502207</v>
      </c>
      <c r="F13" s="32">
        <v>48.169314885923562</v>
      </c>
      <c r="G13" s="32">
        <v>48.717510031076593</v>
      </c>
      <c r="H13" s="32">
        <v>48.832385936521575</v>
      </c>
      <c r="I13" s="32">
        <v>48.89925420719981</v>
      </c>
      <c r="J13" s="32">
        <v>49.080286279171084</v>
      </c>
      <c r="K13" s="32">
        <v>48.218452610433623</v>
      </c>
      <c r="L13" s="32">
        <v>48.744518774977116</v>
      </c>
    </row>
    <row r="14" spans="1:12" x14ac:dyDescent="0.3">
      <c r="A14" s="30"/>
      <c r="B14" s="30"/>
    </row>
    <row r="15" spans="1:12" x14ac:dyDescent="0.3">
      <c r="A15" s="30" t="s">
        <v>196</v>
      </c>
      <c r="B15" s="28" t="s">
        <v>202</v>
      </c>
      <c r="C15" s="31">
        <v>54553506</v>
      </c>
      <c r="D15" s="31">
        <v>27413390</v>
      </c>
      <c r="E15" s="31">
        <v>12685944</v>
      </c>
      <c r="F15" s="31">
        <v>3807611</v>
      </c>
      <c r="G15" s="31">
        <v>8617505</v>
      </c>
      <c r="H15" s="31">
        <v>36666035</v>
      </c>
      <c r="I15" s="31">
        <v>18067375</v>
      </c>
      <c r="J15" s="31">
        <v>6855972</v>
      </c>
      <c r="K15" s="31">
        <v>2828363</v>
      </c>
      <c r="L15" s="31">
        <v>7145435</v>
      </c>
    </row>
    <row r="16" spans="1:12" x14ac:dyDescent="0.3">
      <c r="A16" s="28" t="s">
        <v>203</v>
      </c>
      <c r="B16" s="28" t="s">
        <v>176</v>
      </c>
      <c r="C16" s="32">
        <v>52.406523606383793</v>
      </c>
      <c r="D16" s="32">
        <v>51.928010362819045</v>
      </c>
      <c r="E16" s="32">
        <v>52.871508813218796</v>
      </c>
      <c r="F16" s="32">
        <v>54.046172258668236</v>
      </c>
      <c r="G16" s="32">
        <v>52.394944940559938</v>
      </c>
      <c r="H16" s="32">
        <v>52.601921642195556</v>
      </c>
      <c r="I16" s="32">
        <v>52.024917842243269</v>
      </c>
      <c r="J16" s="32">
        <v>53.517911099986989</v>
      </c>
      <c r="K16" s="32">
        <v>54.211641150729243</v>
      </c>
      <c r="L16" s="32">
        <v>52.444546763073205</v>
      </c>
    </row>
    <row r="17" spans="1:12" x14ac:dyDescent="0.3">
      <c r="A17" s="28" t="s">
        <v>205</v>
      </c>
      <c r="B17" s="28" t="s">
        <v>176</v>
      </c>
      <c r="C17" s="32">
        <v>47.593476393616207</v>
      </c>
      <c r="D17" s="32">
        <v>48.071989637180955</v>
      </c>
      <c r="E17" s="32">
        <v>47.128491186781211</v>
      </c>
      <c r="F17" s="32">
        <v>45.953827741331772</v>
      </c>
      <c r="G17" s="32">
        <v>47.605055059440062</v>
      </c>
      <c r="H17" s="32">
        <v>47.398078357804437</v>
      </c>
      <c r="I17" s="32">
        <v>47.975082157756731</v>
      </c>
      <c r="J17" s="32">
        <v>46.482088900013011</v>
      </c>
      <c r="K17" s="32">
        <v>45.788358849270757</v>
      </c>
      <c r="L17" s="32">
        <v>47.555453236926795</v>
      </c>
    </row>
    <row r="18" spans="1:12" x14ac:dyDescent="0.3">
      <c r="A18" s="30"/>
      <c r="B18" s="30"/>
    </row>
    <row r="19" spans="1:12" x14ac:dyDescent="0.3">
      <c r="A19" s="30" t="s">
        <v>197</v>
      </c>
      <c r="B19" s="28" t="s">
        <v>202</v>
      </c>
      <c r="C19" s="31">
        <v>70415393</v>
      </c>
      <c r="D19" s="31">
        <v>37754182</v>
      </c>
      <c r="E19" s="31">
        <v>16232978</v>
      </c>
      <c r="F19" s="31">
        <v>3872235</v>
      </c>
      <c r="G19" s="31">
        <v>10250693</v>
      </c>
      <c r="H19" s="31">
        <v>42854181</v>
      </c>
      <c r="I19" s="31">
        <v>22922324</v>
      </c>
      <c r="J19" s="31">
        <v>7177672</v>
      </c>
      <c r="K19" s="31">
        <v>2706286</v>
      </c>
      <c r="L19" s="31">
        <v>8169343</v>
      </c>
    </row>
    <row r="20" spans="1:12" x14ac:dyDescent="0.3">
      <c r="A20" s="28" t="s">
        <v>207</v>
      </c>
      <c r="B20" s="28" t="s">
        <v>176</v>
      </c>
      <c r="C20" s="32">
        <v>50.020401079065202</v>
      </c>
      <c r="D20" s="32">
        <v>49.510647588656539</v>
      </c>
      <c r="E20" s="32">
        <v>51.485198834126436</v>
      </c>
      <c r="F20" s="32">
        <v>51.531015033953267</v>
      </c>
      <c r="G20" s="32">
        <v>48.869603255116509</v>
      </c>
      <c r="H20" s="32">
        <v>49.336966677767101</v>
      </c>
      <c r="I20" s="32">
        <v>48.893118341752782</v>
      </c>
      <c r="J20" s="32">
        <v>51.079918391367009</v>
      </c>
      <c r="K20" s="32">
        <v>51.195439062981521</v>
      </c>
      <c r="L20" s="32">
        <v>48.265533715501967</v>
      </c>
    </row>
    <row r="21" spans="1:12" x14ac:dyDescent="0.3">
      <c r="A21" s="28" t="s">
        <v>205</v>
      </c>
      <c r="B21" s="28" t="s">
        <v>176</v>
      </c>
      <c r="C21" s="32">
        <v>49.979598920934798</v>
      </c>
      <c r="D21" s="32">
        <v>50.489352411343461</v>
      </c>
      <c r="E21" s="32">
        <v>48.514801165873571</v>
      </c>
      <c r="F21" s="32">
        <v>48.46898496604674</v>
      </c>
      <c r="G21" s="32">
        <v>51.130396744883498</v>
      </c>
      <c r="H21" s="32">
        <v>50.663033322232906</v>
      </c>
      <c r="I21" s="32">
        <v>51.106881658247218</v>
      </c>
      <c r="J21" s="32">
        <v>48.920081608632998</v>
      </c>
      <c r="K21" s="32">
        <v>48.804560937018486</v>
      </c>
      <c r="L21" s="32">
        <v>51.734466284498041</v>
      </c>
    </row>
    <row r="23" spans="1:12" x14ac:dyDescent="0.3">
      <c r="A23" s="30" t="s">
        <v>198</v>
      </c>
      <c r="B23" s="28" t="s">
        <v>202</v>
      </c>
      <c r="C23" s="31">
        <v>29607494</v>
      </c>
      <c r="D23" s="31">
        <v>16458946</v>
      </c>
      <c r="E23" s="31">
        <v>7071520</v>
      </c>
      <c r="F23" s="31">
        <v>1433554</v>
      </c>
      <c r="G23" s="31">
        <v>3790202</v>
      </c>
      <c r="H23" s="31">
        <v>17753937</v>
      </c>
      <c r="I23" s="31">
        <v>9991423</v>
      </c>
      <c r="J23" s="31">
        <v>3080692</v>
      </c>
      <c r="K23" s="31">
        <v>1007830</v>
      </c>
      <c r="L23" s="31">
        <v>3003122</v>
      </c>
    </row>
    <row r="24" spans="1:12" x14ac:dyDescent="0.3">
      <c r="A24" s="28" t="s">
        <v>203</v>
      </c>
      <c r="B24" s="28" t="s">
        <v>176</v>
      </c>
      <c r="C24" s="32">
        <v>50.65056840001386</v>
      </c>
      <c r="D24" s="32">
        <v>50.326393925832193</v>
      </c>
      <c r="E24" s="32">
        <v>52.2782230694391</v>
      </c>
      <c r="F24" s="32">
        <v>51.832857360099446</v>
      </c>
      <c r="G24" s="32">
        <v>48.686850991055358</v>
      </c>
      <c r="H24" s="32">
        <v>49.659571282696341</v>
      </c>
      <c r="I24" s="32">
        <v>49.550289283118133</v>
      </c>
      <c r="J24" s="32">
        <v>51.126370309008493</v>
      </c>
      <c r="K24" s="32">
        <v>51.416211067342708</v>
      </c>
      <c r="L24" s="32">
        <v>47.98286583095858</v>
      </c>
    </row>
    <row r="25" spans="1:12" x14ac:dyDescent="0.3">
      <c r="A25" s="28" t="s">
        <v>204</v>
      </c>
      <c r="B25" s="28" t="s">
        <v>176</v>
      </c>
      <c r="C25" s="32">
        <v>49.34943159998614</v>
      </c>
      <c r="D25" s="32">
        <v>49.673606074167807</v>
      </c>
      <c r="E25" s="32">
        <v>47.7217769305609</v>
      </c>
      <c r="F25" s="32">
        <v>48.167142639900561</v>
      </c>
      <c r="G25" s="32">
        <v>51.313149008944642</v>
      </c>
      <c r="H25" s="32">
        <v>50.33488134294025</v>
      </c>
      <c r="I25" s="32">
        <v>50.444090658275023</v>
      </c>
      <c r="J25" s="32">
        <v>48.863041304282312</v>
      </c>
      <c r="K25" s="32">
        <v>48.580636029923959</v>
      </c>
      <c r="L25" s="32">
        <v>52.015481516918051</v>
      </c>
    </row>
    <row r="26" spans="1:12" x14ac:dyDescent="0.3"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x14ac:dyDescent="0.3">
      <c r="A27" s="30" t="s">
        <v>199</v>
      </c>
      <c r="B27" s="28" t="s">
        <v>202</v>
      </c>
      <c r="C27" s="31">
        <v>23945243</v>
      </c>
      <c r="D27" s="31">
        <v>13979841</v>
      </c>
      <c r="E27" s="31">
        <v>5043393</v>
      </c>
      <c r="F27" s="31">
        <v>1023009</v>
      </c>
      <c r="G27" s="31">
        <v>3219219</v>
      </c>
      <c r="H27" s="31">
        <v>14918729</v>
      </c>
      <c r="I27" s="31">
        <v>8927402</v>
      </c>
      <c r="J27" s="31">
        <v>2123826</v>
      </c>
      <c r="K27" s="31">
        <v>728519</v>
      </c>
      <c r="L27" s="31">
        <v>2602995</v>
      </c>
    </row>
    <row r="28" spans="1:12" x14ac:dyDescent="0.3">
      <c r="A28" s="28" t="s">
        <v>207</v>
      </c>
      <c r="B28" s="28" t="s">
        <v>176</v>
      </c>
      <c r="C28" s="32">
        <v>52.478373261862487</v>
      </c>
      <c r="D28" s="32">
        <v>52.521047986168078</v>
      </c>
      <c r="E28" s="32">
        <v>52.04827385056052</v>
      </c>
      <c r="F28" s="32">
        <v>53.416538857429408</v>
      </c>
      <c r="G28" s="32">
        <v>52.777738948484085</v>
      </c>
      <c r="H28" s="32">
        <v>52.045264713904245</v>
      </c>
      <c r="I28" s="32">
        <v>52.140432345266852</v>
      </c>
      <c r="J28" s="32">
        <v>50.950266170580825</v>
      </c>
      <c r="K28" s="32">
        <v>53.494280862956209</v>
      </c>
      <c r="L28" s="32">
        <v>52.402789863215261</v>
      </c>
    </row>
    <row r="29" spans="1:12" x14ac:dyDescent="0.3">
      <c r="A29" s="28" t="s">
        <v>205</v>
      </c>
      <c r="B29" s="28" t="s">
        <v>176</v>
      </c>
      <c r="C29" s="32">
        <v>47.521626738137513</v>
      </c>
      <c r="D29" s="32">
        <v>47.478952013831915</v>
      </c>
      <c r="E29" s="32">
        <v>47.951726149439473</v>
      </c>
      <c r="F29" s="32">
        <v>46.583461142570599</v>
      </c>
      <c r="G29" s="32">
        <v>47.222261051515915</v>
      </c>
      <c r="H29" s="32">
        <v>47.954735286095755</v>
      </c>
      <c r="I29" s="32">
        <v>47.859567654733148</v>
      </c>
      <c r="J29" s="32">
        <v>49.049733829419168</v>
      </c>
      <c r="K29" s="32">
        <v>46.505719137043783</v>
      </c>
      <c r="L29" s="32">
        <v>47.597210136784746</v>
      </c>
    </row>
    <row r="30" spans="1:12" x14ac:dyDescent="0.3">
      <c r="C30" s="32"/>
      <c r="D30" s="32"/>
      <c r="E30" s="32"/>
      <c r="F30" s="32"/>
      <c r="G30" s="32"/>
      <c r="H30" s="32"/>
      <c r="I30" s="32"/>
      <c r="J30" s="32"/>
      <c r="K30" s="32"/>
      <c r="L30" s="32"/>
    </row>
    <row r="31" spans="1:12" x14ac:dyDescent="0.3">
      <c r="A31" s="30" t="s">
        <v>200</v>
      </c>
      <c r="B31" s="30"/>
      <c r="C31" s="31">
        <f t="shared" ref="C31:L31" si="0">SUM(C7,C11,C15,C19,C23,C27)</f>
        <v>207684626</v>
      </c>
      <c r="D31" s="31">
        <f t="shared" si="0"/>
        <v>109989655</v>
      </c>
      <c r="E31" s="31">
        <f t="shared" si="0"/>
        <v>47854510</v>
      </c>
      <c r="F31" s="31">
        <f t="shared" si="0"/>
        <v>12335129</v>
      </c>
      <c r="G31" s="31">
        <f t="shared" si="0"/>
        <v>30508920</v>
      </c>
      <c r="H31" s="31">
        <f t="shared" si="0"/>
        <v>132013789</v>
      </c>
      <c r="I31" s="31">
        <f t="shared" si="0"/>
        <v>69442450</v>
      </c>
      <c r="J31" s="31">
        <f t="shared" si="0"/>
        <v>23021876</v>
      </c>
      <c r="K31" s="31">
        <f t="shared" si="0"/>
        <v>8928428</v>
      </c>
      <c r="L31" s="31">
        <f t="shared" si="0"/>
        <v>24773492</v>
      </c>
    </row>
    <row r="33" spans="3:8" x14ac:dyDescent="0.3">
      <c r="C33" s="34"/>
      <c r="H33" s="34"/>
    </row>
  </sheetData>
  <mergeCells count="4">
    <mergeCell ref="C1:L1"/>
    <mergeCell ref="A2:A3"/>
    <mergeCell ref="C2:G2"/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0E8-24BF-476B-BA88-3CEB33AE4395}">
  <dimension ref="B2:E8"/>
  <sheetViews>
    <sheetView workbookViewId="0">
      <selection sqref="A1:XFD1"/>
    </sheetView>
  </sheetViews>
  <sheetFormatPr defaultRowHeight="14.4" x14ac:dyDescent="0.3"/>
  <sheetData>
    <row r="2" spans="2:5" x14ac:dyDescent="0.3">
      <c r="B2" t="s">
        <v>285</v>
      </c>
      <c r="C2" t="s">
        <v>286</v>
      </c>
      <c r="D2" t="s">
        <v>287</v>
      </c>
      <c r="E2" t="s">
        <v>200</v>
      </c>
    </row>
    <row r="3" spans="2:5" x14ac:dyDescent="0.3">
      <c r="B3" t="s">
        <v>288</v>
      </c>
      <c r="C3">
        <f>'Tables PHC'!M5*'Tables PHC'!M6/100</f>
        <v>421182</v>
      </c>
      <c r="D3">
        <f>'Tables PHC'!M5*'Tables PHC'!M7/100</f>
        <v>399212</v>
      </c>
      <c r="E3">
        <f>SUM(C3:D3)</f>
        <v>820394</v>
      </c>
    </row>
    <row r="4" spans="2:5" x14ac:dyDescent="0.3">
      <c r="B4" s="203" t="s">
        <v>289</v>
      </c>
      <c r="C4">
        <f>'Tables PHC'!M8*'Tables PHC'!M9/100</f>
        <v>1954328</v>
      </c>
      <c r="D4">
        <f>'Tables PHC'!M8*'Tables PHC'!M10/100</f>
        <v>1856579</v>
      </c>
      <c r="E4">
        <f t="shared" ref="E4:E8" si="0">SUM(C4:D4)</f>
        <v>3810907</v>
      </c>
    </row>
    <row r="5" spans="2:5" x14ac:dyDescent="0.3">
      <c r="B5" t="s">
        <v>290</v>
      </c>
      <c r="C5">
        <f>'Tables PHC'!M11*'Tables PHC'!M12/100</f>
        <v>4515136.9999999991</v>
      </c>
      <c r="D5">
        <f>'Tables PHC'!M11*'Tables PHC'!M13/100</f>
        <v>4102368.0000000005</v>
      </c>
      <c r="E5">
        <f t="shared" si="0"/>
        <v>8617505</v>
      </c>
    </row>
    <row r="6" spans="2:5" x14ac:dyDescent="0.3">
      <c r="B6" t="s">
        <v>291</v>
      </c>
      <c r="C6">
        <f>'Tables PHC'!M14*'Tables PHC'!M15/100</f>
        <v>5009473</v>
      </c>
      <c r="D6">
        <f>'Tables PHC'!M14*'Tables PHC'!M16/100</f>
        <v>5241220.0000000009</v>
      </c>
      <c r="E6">
        <f t="shared" si="0"/>
        <v>10250693</v>
      </c>
    </row>
    <row r="7" spans="2:5" x14ac:dyDescent="0.3">
      <c r="B7" t="s">
        <v>292</v>
      </c>
      <c r="C7">
        <f>'Tables PHC'!M17*'Tables PHC'!M18/100</f>
        <v>1845330</v>
      </c>
      <c r="D7">
        <f>'Tables PHC'!M17*'Tables PHC'!M19/100</f>
        <v>1944872</v>
      </c>
      <c r="E7">
        <f t="shared" si="0"/>
        <v>3790202</v>
      </c>
    </row>
    <row r="8" spans="2:5" x14ac:dyDescent="0.3">
      <c r="B8" t="s">
        <v>293</v>
      </c>
      <c r="C8">
        <f>'Tables PHC'!M20*'Tables PHC'!M21/100</f>
        <v>1699031</v>
      </c>
      <c r="D8">
        <f>'Tables PHC'!M20*'Tables PHC'!M22/100</f>
        <v>1520188</v>
      </c>
      <c r="E8">
        <f t="shared" si="0"/>
        <v>3219219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157C-014F-4C57-8E89-BF1DF1944D23}">
  <dimension ref="A1:E6"/>
  <sheetViews>
    <sheetView workbookViewId="0">
      <selection activeCell="E29" sqref="E29"/>
    </sheetView>
  </sheetViews>
  <sheetFormatPr defaultRowHeight="14.4" x14ac:dyDescent="0.3"/>
  <cols>
    <col min="2" max="2" width="14.5546875" bestFit="1" customWidth="1"/>
    <col min="3" max="3" width="16.21875" bestFit="1" customWidth="1"/>
    <col min="4" max="4" width="30.44140625" bestFit="1" customWidth="1"/>
    <col min="5" max="5" width="17.88671875" bestFit="1" customWidth="1"/>
  </cols>
  <sheetData>
    <row r="1" spans="1:5" x14ac:dyDescent="0.3">
      <c r="A1" t="s">
        <v>302</v>
      </c>
      <c r="B1" t="s">
        <v>311</v>
      </c>
      <c r="C1" t="s">
        <v>310</v>
      </c>
      <c r="D1" t="s">
        <v>309</v>
      </c>
      <c r="E1" t="s">
        <v>312</v>
      </c>
    </row>
    <row r="2" spans="1:5" x14ac:dyDescent="0.3">
      <c r="A2" t="s">
        <v>4</v>
      </c>
      <c r="B2">
        <v>207684627</v>
      </c>
      <c r="C2">
        <v>101366406</v>
      </c>
      <c r="D2">
        <v>49804460.999999993</v>
      </c>
      <c r="E2" s="233">
        <f>(D2/B2)*100</f>
        <v>23.980812503758401</v>
      </c>
    </row>
    <row r="3" spans="1:5" x14ac:dyDescent="0.3">
      <c r="A3" t="s">
        <v>299</v>
      </c>
      <c r="B3">
        <v>109989655</v>
      </c>
      <c r="C3">
        <v>200273074</v>
      </c>
      <c r="D3">
        <v>27237594</v>
      </c>
      <c r="E3" s="233">
        <f t="shared" ref="E3:E6" si="0">(D3/B3)*100</f>
        <v>24.76377801166846</v>
      </c>
    </row>
    <row r="4" spans="1:5" x14ac:dyDescent="0.3">
      <c r="A4" t="s">
        <v>6</v>
      </c>
      <c r="B4">
        <v>47854510</v>
      </c>
      <c r="C4">
        <v>188513946</v>
      </c>
      <c r="D4">
        <v>11250052</v>
      </c>
      <c r="E4" s="233">
        <f t="shared" si="0"/>
        <v>23.508864681719654</v>
      </c>
    </row>
    <row r="5" spans="1:5" x14ac:dyDescent="0.3">
      <c r="A5" t="s">
        <v>7</v>
      </c>
      <c r="B5">
        <v>12335129</v>
      </c>
      <c r="C5">
        <v>162550036</v>
      </c>
      <c r="D5">
        <v>2567335</v>
      </c>
      <c r="E5" s="233">
        <f t="shared" si="0"/>
        <v>20.813199440394989</v>
      </c>
    </row>
    <row r="6" spans="1:5" x14ac:dyDescent="0.3">
      <c r="A6" t="s">
        <v>8</v>
      </c>
      <c r="B6">
        <v>30508920</v>
      </c>
      <c r="C6">
        <v>127356705</v>
      </c>
      <c r="D6">
        <v>7186092.0000000009</v>
      </c>
      <c r="E6" s="233">
        <f t="shared" si="0"/>
        <v>23.554068777262522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6495-B0BD-4FE2-98C8-B5CB0A59DF39}">
  <sheetPr>
    <pageSetUpPr fitToPage="1"/>
  </sheetPr>
  <dimension ref="A1:JD181"/>
  <sheetViews>
    <sheetView zoomScale="60" zoomScaleNormal="60" workbookViewId="0">
      <pane xSplit="2" ySplit="4" topLeftCell="C149" activePane="bottomRight" state="frozen"/>
      <selection sqref="A1:E16"/>
      <selection pane="topRight" sqref="A1:E16"/>
      <selection pane="bottomLeft" sqref="A1:E16"/>
      <selection pane="bottomRight" activeCell="B63" sqref="B63"/>
    </sheetView>
  </sheetViews>
  <sheetFormatPr defaultColWidth="9.33203125" defaultRowHeight="14.4" x14ac:dyDescent="0.3"/>
  <cols>
    <col min="1" max="1" width="5.5546875" bestFit="1" customWidth="1"/>
    <col min="2" max="2" width="50.5546875" style="24" bestFit="1" customWidth="1"/>
    <col min="3" max="3" width="7.109375" style="24" customWidth="1"/>
    <col min="4" max="4" width="9.5546875" style="24" bestFit="1" customWidth="1"/>
    <col min="5" max="6" width="9.6640625" style="24" bestFit="1" customWidth="1"/>
    <col min="7" max="7" width="11.109375" style="24" bestFit="1" customWidth="1"/>
    <col min="8" max="8" width="9.33203125" style="24"/>
    <col min="9" max="9" width="9.5546875" style="24" bestFit="1" customWidth="1"/>
    <col min="10" max="11" width="9.33203125" style="24"/>
    <col min="12" max="12" width="11.109375" style="24" bestFit="1" customWidth="1"/>
    <col min="13" max="14" width="9.33203125" style="24" customWidth="1"/>
    <col min="15" max="21" width="9.33203125" style="24"/>
    <col min="22" max="22" width="9.33203125" style="24" customWidth="1"/>
    <col min="23" max="103" width="9.33203125" style="24"/>
    <col min="104" max="16384" width="9.33203125" style="23"/>
  </cols>
  <sheetData>
    <row r="1" spans="1:264" s="1" customFormat="1" x14ac:dyDescent="0.3"/>
    <row r="2" spans="1:264" s="1" customFormat="1" ht="23.4" thickBot="1" x14ac:dyDescent="0.45">
      <c r="B2" s="234" t="s">
        <v>0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  <c r="CW2" s="2"/>
      <c r="CX2" s="2"/>
      <c r="CY2" s="2"/>
    </row>
    <row r="3" spans="1:264" s="1" customFormat="1" ht="19.8" thickTop="1" thickBot="1" x14ac:dyDescent="0.35">
      <c r="B3" s="4" t="s">
        <v>1</v>
      </c>
      <c r="C3" s="4"/>
      <c r="D3" s="236" t="s">
        <v>2</v>
      </c>
      <c r="E3" s="236"/>
      <c r="F3" s="236"/>
      <c r="G3" s="236"/>
      <c r="H3" s="236"/>
      <c r="I3" s="237" t="s">
        <v>3</v>
      </c>
      <c r="J3" s="237"/>
      <c r="K3" s="237"/>
      <c r="L3" s="237"/>
      <c r="M3" s="237"/>
      <c r="N3" s="2"/>
      <c r="O3" s="2">
        <v>1</v>
      </c>
      <c r="P3" s="2">
        <v>2</v>
      </c>
      <c r="Q3" s="2">
        <v>3</v>
      </c>
      <c r="R3" s="2">
        <v>4</v>
      </c>
      <c r="S3" s="2">
        <v>5</v>
      </c>
      <c r="T3" s="2">
        <v>6</v>
      </c>
      <c r="U3" s="2">
        <v>7</v>
      </c>
      <c r="V3" s="2">
        <v>8</v>
      </c>
      <c r="W3" s="2">
        <v>9</v>
      </c>
      <c r="X3" s="2">
        <v>10</v>
      </c>
      <c r="Y3" s="2">
        <v>11</v>
      </c>
      <c r="Z3" s="2">
        <v>12</v>
      </c>
      <c r="AA3" s="2">
        <v>13</v>
      </c>
      <c r="AB3" s="2">
        <v>14</v>
      </c>
      <c r="AC3" s="2">
        <v>15</v>
      </c>
      <c r="AD3" s="2">
        <v>16</v>
      </c>
      <c r="AE3" s="2">
        <v>17</v>
      </c>
      <c r="AF3" s="2">
        <v>18</v>
      </c>
      <c r="AG3" s="2">
        <v>19</v>
      </c>
      <c r="AH3" s="2">
        <v>20</v>
      </c>
      <c r="AI3" s="2">
        <v>21</v>
      </c>
      <c r="AJ3" s="2">
        <v>22</v>
      </c>
      <c r="AK3" s="2">
        <v>23</v>
      </c>
      <c r="AL3" s="2">
        <v>24</v>
      </c>
      <c r="AM3" s="2">
        <v>25</v>
      </c>
      <c r="AN3" s="2">
        <v>26</v>
      </c>
      <c r="AO3" s="2">
        <v>27</v>
      </c>
      <c r="AP3" s="2">
        <v>28</v>
      </c>
      <c r="AQ3" s="2">
        <v>29</v>
      </c>
      <c r="AR3" s="2">
        <v>30</v>
      </c>
      <c r="AS3" s="2">
        <v>31</v>
      </c>
      <c r="AT3" s="2">
        <v>32</v>
      </c>
      <c r="AU3" s="2">
        <v>33</v>
      </c>
      <c r="AV3" s="2">
        <v>34</v>
      </c>
      <c r="AW3" s="2">
        <v>35</v>
      </c>
      <c r="AX3" s="2">
        <v>36</v>
      </c>
      <c r="AY3" s="2">
        <v>37</v>
      </c>
      <c r="AZ3" s="2">
        <v>38</v>
      </c>
      <c r="BA3" s="2">
        <v>39</v>
      </c>
      <c r="BB3" s="2">
        <v>40</v>
      </c>
      <c r="BC3" s="2">
        <v>41</v>
      </c>
      <c r="BD3" s="2">
        <v>42</v>
      </c>
      <c r="BE3" s="2">
        <v>43</v>
      </c>
      <c r="BF3" s="2">
        <v>44</v>
      </c>
      <c r="BG3" s="2">
        <v>45</v>
      </c>
      <c r="BH3" s="2">
        <v>46</v>
      </c>
      <c r="BI3" s="2">
        <v>47</v>
      </c>
      <c r="BJ3" s="2">
        <v>48</v>
      </c>
      <c r="BK3" s="2">
        <v>49</v>
      </c>
      <c r="BL3" s="2">
        <v>50</v>
      </c>
      <c r="BM3" s="2">
        <v>51</v>
      </c>
      <c r="BN3" s="2">
        <v>52</v>
      </c>
      <c r="BO3" s="2">
        <v>53</v>
      </c>
      <c r="BP3" s="2">
        <v>54</v>
      </c>
      <c r="BQ3" s="2">
        <v>55</v>
      </c>
      <c r="BR3" s="2">
        <v>56</v>
      </c>
      <c r="BS3" s="2">
        <v>57</v>
      </c>
      <c r="BT3" s="2">
        <v>58</v>
      </c>
      <c r="BU3" s="2">
        <v>59</v>
      </c>
      <c r="BV3" s="2">
        <v>60</v>
      </c>
      <c r="BW3" s="2">
        <v>61</v>
      </c>
      <c r="BX3" s="2">
        <v>62</v>
      </c>
      <c r="BY3" s="2">
        <v>63</v>
      </c>
      <c r="BZ3" s="2">
        <v>64</v>
      </c>
      <c r="CA3" s="2">
        <v>65</v>
      </c>
      <c r="CB3" s="2">
        <v>66</v>
      </c>
      <c r="CC3" s="2">
        <v>67</v>
      </c>
      <c r="CD3" s="2">
        <v>68</v>
      </c>
      <c r="CE3" s="2">
        <v>69</v>
      </c>
      <c r="CF3" s="2">
        <v>70</v>
      </c>
      <c r="CG3" s="2">
        <v>71</v>
      </c>
      <c r="CH3" s="2">
        <v>72</v>
      </c>
      <c r="CI3" s="2">
        <v>73</v>
      </c>
      <c r="CJ3" s="2">
        <v>74</v>
      </c>
      <c r="CK3" s="2">
        <v>75</v>
      </c>
      <c r="CL3" s="2">
        <v>76</v>
      </c>
      <c r="CM3" s="2">
        <v>77</v>
      </c>
      <c r="CN3" s="2">
        <v>78</v>
      </c>
      <c r="CO3" s="2">
        <v>79</v>
      </c>
      <c r="CP3" s="2">
        <v>80</v>
      </c>
      <c r="CQ3" s="2">
        <v>81</v>
      </c>
      <c r="CR3" s="2">
        <v>82</v>
      </c>
      <c r="CS3" s="2">
        <v>83</v>
      </c>
      <c r="CT3" s="2">
        <v>84</v>
      </c>
      <c r="CU3" s="2">
        <v>85</v>
      </c>
      <c r="CV3" s="2">
        <v>86</v>
      </c>
      <c r="CW3" s="2">
        <v>87</v>
      </c>
      <c r="CX3" s="2">
        <v>88</v>
      </c>
      <c r="CY3" s="2">
        <v>89</v>
      </c>
      <c r="CZ3" s="2">
        <v>90</v>
      </c>
      <c r="DA3" s="2">
        <v>91</v>
      </c>
      <c r="DB3" s="2">
        <v>92</v>
      </c>
      <c r="DC3" s="2">
        <v>93</v>
      </c>
      <c r="DD3" s="2">
        <v>94</v>
      </c>
      <c r="DE3" s="2">
        <v>95</v>
      </c>
      <c r="DF3" s="2">
        <v>96</v>
      </c>
      <c r="DG3" s="2">
        <v>97</v>
      </c>
      <c r="DH3" s="2">
        <v>98</v>
      </c>
      <c r="DI3" s="2">
        <v>99</v>
      </c>
      <c r="DJ3" s="2">
        <v>100</v>
      </c>
      <c r="DK3" s="2">
        <v>101</v>
      </c>
      <c r="DL3" s="2">
        <v>102</v>
      </c>
      <c r="DM3" s="2">
        <v>103</v>
      </c>
      <c r="DN3" s="2">
        <v>104</v>
      </c>
      <c r="DO3" s="2">
        <v>105</v>
      </c>
      <c r="DP3" s="2">
        <v>106</v>
      </c>
      <c r="DQ3" s="2">
        <v>107</v>
      </c>
      <c r="DR3" s="2">
        <v>108</v>
      </c>
      <c r="DS3" s="2">
        <v>109</v>
      </c>
      <c r="DT3" s="2">
        <v>110</v>
      </c>
      <c r="DU3" s="2">
        <v>111</v>
      </c>
      <c r="DV3" s="2">
        <v>112</v>
      </c>
      <c r="DW3" s="2">
        <v>113</v>
      </c>
      <c r="DX3" s="2">
        <v>114</v>
      </c>
      <c r="DY3" s="2">
        <v>115</v>
      </c>
      <c r="DZ3" s="2">
        <v>116</v>
      </c>
      <c r="EA3" s="2">
        <v>117</v>
      </c>
      <c r="EB3" s="2">
        <v>118</v>
      </c>
      <c r="EC3" s="2">
        <v>119</v>
      </c>
      <c r="ED3" s="2">
        <v>120</v>
      </c>
      <c r="EE3" s="2">
        <v>121</v>
      </c>
      <c r="EF3" s="2"/>
      <c r="EG3" s="2"/>
      <c r="EH3" s="2"/>
      <c r="EI3" s="2"/>
      <c r="EJ3" s="2"/>
      <c r="EN3" s="1">
        <v>1</v>
      </c>
      <c r="EO3" s="1">
        <v>2</v>
      </c>
      <c r="EP3" s="1">
        <v>3</v>
      </c>
      <c r="EQ3" s="1">
        <v>4</v>
      </c>
      <c r="ER3" s="1">
        <v>5</v>
      </c>
      <c r="ES3" s="1">
        <v>6</v>
      </c>
      <c r="ET3" s="1">
        <v>7</v>
      </c>
      <c r="EU3" s="1">
        <v>8</v>
      </c>
      <c r="EV3" s="1">
        <v>9</v>
      </c>
      <c r="EW3" s="1">
        <v>10</v>
      </c>
      <c r="EX3" s="1">
        <v>11</v>
      </c>
      <c r="EY3" s="1">
        <v>12</v>
      </c>
      <c r="EZ3" s="1">
        <v>13</v>
      </c>
      <c r="FA3" s="1">
        <v>14</v>
      </c>
      <c r="FB3" s="1">
        <v>15</v>
      </c>
      <c r="FC3" s="1">
        <v>16</v>
      </c>
      <c r="FD3" s="1">
        <v>17</v>
      </c>
      <c r="FE3" s="1">
        <v>18</v>
      </c>
      <c r="FF3" s="1">
        <v>19</v>
      </c>
      <c r="FG3" s="1">
        <v>20</v>
      </c>
      <c r="FH3" s="1">
        <v>21</v>
      </c>
      <c r="FI3" s="1">
        <v>22</v>
      </c>
      <c r="FJ3" s="1">
        <v>23</v>
      </c>
      <c r="FK3" s="1">
        <v>24</v>
      </c>
      <c r="FL3" s="1">
        <v>25</v>
      </c>
      <c r="FM3" s="1">
        <v>26</v>
      </c>
      <c r="FN3" s="1">
        <v>27</v>
      </c>
      <c r="FO3" s="1">
        <v>28</v>
      </c>
      <c r="FP3" s="1">
        <v>29</v>
      </c>
      <c r="FQ3" s="1">
        <v>30</v>
      </c>
      <c r="FR3" s="1">
        <v>31</v>
      </c>
      <c r="FS3" s="1">
        <v>32</v>
      </c>
      <c r="FT3" s="1">
        <v>33</v>
      </c>
      <c r="FU3" s="1">
        <v>34</v>
      </c>
      <c r="FV3" s="1">
        <v>35</v>
      </c>
      <c r="FW3" s="1">
        <v>36</v>
      </c>
      <c r="FX3" s="1">
        <v>37</v>
      </c>
      <c r="FY3" s="1">
        <v>38</v>
      </c>
      <c r="FZ3" s="1">
        <v>39</v>
      </c>
      <c r="GA3" s="1">
        <v>40</v>
      </c>
      <c r="GB3" s="1">
        <v>41</v>
      </c>
      <c r="GC3" s="1">
        <v>42</v>
      </c>
      <c r="GD3" s="1">
        <v>43</v>
      </c>
      <c r="GE3" s="1">
        <v>44</v>
      </c>
      <c r="GF3" s="1">
        <v>45</v>
      </c>
      <c r="GG3" s="1">
        <v>46</v>
      </c>
      <c r="GH3" s="1">
        <v>47</v>
      </c>
      <c r="GI3" s="1">
        <v>48</v>
      </c>
      <c r="GJ3" s="1">
        <v>49</v>
      </c>
      <c r="GK3" s="1">
        <v>50</v>
      </c>
      <c r="GL3" s="1">
        <v>51</v>
      </c>
      <c r="GM3" s="1">
        <v>52</v>
      </c>
      <c r="GN3" s="1">
        <v>53</v>
      </c>
      <c r="GO3" s="1">
        <v>54</v>
      </c>
      <c r="GP3" s="1">
        <v>55</v>
      </c>
      <c r="GQ3" s="1">
        <v>56</v>
      </c>
      <c r="GR3" s="1">
        <v>57</v>
      </c>
      <c r="GS3" s="1">
        <v>58</v>
      </c>
      <c r="GT3" s="1">
        <v>59</v>
      </c>
      <c r="GU3" s="1">
        <v>60</v>
      </c>
      <c r="GV3" s="1">
        <v>61</v>
      </c>
      <c r="GW3" s="1">
        <v>62</v>
      </c>
      <c r="GX3" s="1">
        <v>63</v>
      </c>
      <c r="GY3" s="1">
        <v>64</v>
      </c>
      <c r="GZ3" s="1">
        <v>65</v>
      </c>
      <c r="HA3" s="1">
        <v>66</v>
      </c>
      <c r="HB3" s="1">
        <v>67</v>
      </c>
      <c r="HC3" s="1">
        <v>68</v>
      </c>
      <c r="HD3" s="1">
        <v>69</v>
      </c>
      <c r="HE3" s="1">
        <v>70</v>
      </c>
      <c r="HF3" s="1">
        <v>71</v>
      </c>
      <c r="HG3" s="1">
        <v>72</v>
      </c>
      <c r="HH3" s="1">
        <v>73</v>
      </c>
      <c r="HI3" s="1">
        <v>74</v>
      </c>
      <c r="HJ3" s="1">
        <v>75</v>
      </c>
      <c r="HK3" s="1">
        <v>76</v>
      </c>
      <c r="HL3" s="1">
        <v>77</v>
      </c>
      <c r="HM3" s="1">
        <v>78</v>
      </c>
      <c r="HN3" s="1">
        <v>79</v>
      </c>
      <c r="HO3" s="1">
        <v>80</v>
      </c>
      <c r="HP3" s="1">
        <v>81</v>
      </c>
      <c r="HQ3" s="1">
        <v>82</v>
      </c>
      <c r="HR3" s="1">
        <v>83</v>
      </c>
      <c r="HS3" s="1">
        <v>84</v>
      </c>
      <c r="HT3" s="1">
        <v>85</v>
      </c>
      <c r="HU3" s="1">
        <v>86</v>
      </c>
      <c r="HV3" s="1">
        <v>87</v>
      </c>
      <c r="HW3" s="1">
        <v>88</v>
      </c>
      <c r="HX3" s="1">
        <v>89</v>
      </c>
      <c r="HY3" s="1">
        <v>90</v>
      </c>
      <c r="HZ3" s="1">
        <v>91</v>
      </c>
      <c r="IA3" s="1">
        <v>92</v>
      </c>
      <c r="IB3" s="1">
        <v>93</v>
      </c>
      <c r="IC3" s="1">
        <v>94</v>
      </c>
      <c r="ID3" s="1">
        <v>95</v>
      </c>
      <c r="IE3" s="1">
        <v>96</v>
      </c>
      <c r="IF3" s="1">
        <v>97</v>
      </c>
      <c r="IG3" s="1">
        <v>98</v>
      </c>
      <c r="IH3" s="1">
        <v>99</v>
      </c>
      <c r="II3" s="1">
        <v>100</v>
      </c>
      <c r="IJ3" s="1">
        <v>101</v>
      </c>
      <c r="IK3" s="1">
        <v>102</v>
      </c>
      <c r="IL3" s="1">
        <v>103</v>
      </c>
      <c r="IM3" s="1">
        <v>104</v>
      </c>
      <c r="IN3" s="1">
        <v>105</v>
      </c>
      <c r="IO3" s="1">
        <v>106</v>
      </c>
      <c r="IP3" s="1">
        <v>107</v>
      </c>
      <c r="IQ3" s="1">
        <v>108</v>
      </c>
      <c r="IR3" s="1">
        <v>109</v>
      </c>
      <c r="IS3" s="1">
        <v>110</v>
      </c>
      <c r="IT3" s="1">
        <v>111</v>
      </c>
      <c r="IU3" s="1">
        <v>112</v>
      </c>
      <c r="IV3" s="1">
        <v>113</v>
      </c>
      <c r="IW3" s="1">
        <v>114</v>
      </c>
      <c r="IX3" s="1">
        <v>115</v>
      </c>
      <c r="IY3" s="1">
        <v>116</v>
      </c>
      <c r="IZ3" s="1">
        <v>117</v>
      </c>
      <c r="JA3" s="1">
        <v>118</v>
      </c>
      <c r="JB3" s="1">
        <v>119</v>
      </c>
      <c r="JC3" s="1">
        <v>120</v>
      </c>
      <c r="JD3" s="1">
        <v>121</v>
      </c>
    </row>
    <row r="4" spans="1:264" s="5" customFormat="1" ht="28.8" thickTop="1" thickBot="1" x14ac:dyDescent="0.35">
      <c r="B4" s="6"/>
      <c r="C4" s="7" t="s">
        <v>168</v>
      </c>
      <c r="D4" s="7" t="s">
        <v>4</v>
      </c>
      <c r="E4" s="8" t="s">
        <v>5</v>
      </c>
      <c r="F4" s="9" t="s">
        <v>6</v>
      </c>
      <c r="G4" s="10" t="s">
        <v>7</v>
      </c>
      <c r="H4" s="11" t="s">
        <v>8</v>
      </c>
      <c r="I4" s="12" t="s">
        <v>9</v>
      </c>
      <c r="J4" s="8" t="s">
        <v>5</v>
      </c>
      <c r="K4" s="9" t="s">
        <v>6</v>
      </c>
      <c r="L4" s="10" t="s">
        <v>7</v>
      </c>
      <c r="M4" s="11" t="s">
        <v>8</v>
      </c>
      <c r="N4" s="13"/>
      <c r="O4" s="14" t="s">
        <v>10</v>
      </c>
      <c r="P4" s="14" t="s">
        <v>11</v>
      </c>
      <c r="Q4" s="14" t="s">
        <v>12</v>
      </c>
      <c r="R4" s="14" t="s">
        <v>13</v>
      </c>
      <c r="S4" s="14" t="s">
        <v>14</v>
      </c>
      <c r="T4" s="14" t="s">
        <v>15</v>
      </c>
      <c r="U4" s="14" t="s">
        <v>16</v>
      </c>
      <c r="V4" s="14" t="s">
        <v>17</v>
      </c>
      <c r="W4" s="14" t="s">
        <v>18</v>
      </c>
      <c r="X4" s="14" t="s">
        <v>19</v>
      </c>
      <c r="Y4" s="14" t="s">
        <v>20</v>
      </c>
      <c r="Z4" s="14" t="s">
        <v>21</v>
      </c>
      <c r="AA4" s="14" t="s">
        <v>22</v>
      </c>
      <c r="AB4" s="14" t="s">
        <v>23</v>
      </c>
      <c r="AC4" s="14" t="s">
        <v>24</v>
      </c>
      <c r="AD4" s="14" t="s">
        <v>25</v>
      </c>
      <c r="AE4" s="14" t="s">
        <v>26</v>
      </c>
      <c r="AF4" s="14" t="s">
        <v>27</v>
      </c>
      <c r="AG4" s="14" t="s">
        <v>28</v>
      </c>
      <c r="AH4" s="14" t="s">
        <v>29</v>
      </c>
      <c r="AI4" s="14" t="s">
        <v>30</v>
      </c>
      <c r="AJ4" s="14" t="s">
        <v>31</v>
      </c>
      <c r="AK4" s="14" t="s">
        <v>32</v>
      </c>
      <c r="AL4" s="14" t="s">
        <v>33</v>
      </c>
      <c r="AM4" s="14" t="s">
        <v>34</v>
      </c>
      <c r="AN4" s="14" t="s">
        <v>35</v>
      </c>
      <c r="AO4" s="14" t="s">
        <v>36</v>
      </c>
      <c r="AP4" s="14" t="s">
        <v>37</v>
      </c>
      <c r="AQ4" s="14" t="s">
        <v>38</v>
      </c>
      <c r="AR4" s="14" t="s">
        <v>39</v>
      </c>
      <c r="AS4" s="14" t="s">
        <v>40</v>
      </c>
      <c r="AT4" s="14" t="s">
        <v>41</v>
      </c>
      <c r="AU4" s="14" t="s">
        <v>42</v>
      </c>
      <c r="AV4" s="14" t="s">
        <v>43</v>
      </c>
      <c r="AW4" s="14" t="s">
        <v>44</v>
      </c>
      <c r="AX4" s="14" t="s">
        <v>45</v>
      </c>
      <c r="AY4" s="15" t="s">
        <v>46</v>
      </c>
      <c r="AZ4" s="15" t="s">
        <v>47</v>
      </c>
      <c r="BA4" s="15" t="s">
        <v>48</v>
      </c>
      <c r="BB4" s="15" t="s">
        <v>49</v>
      </c>
      <c r="BC4" s="15" t="s">
        <v>50</v>
      </c>
      <c r="BD4" s="15" t="s">
        <v>51</v>
      </c>
      <c r="BE4" s="15" t="s">
        <v>52</v>
      </c>
      <c r="BF4" s="15" t="s">
        <v>53</v>
      </c>
      <c r="BG4" s="15" t="s">
        <v>54</v>
      </c>
      <c r="BH4" s="15" t="s">
        <v>55</v>
      </c>
      <c r="BI4" s="15" t="s">
        <v>56</v>
      </c>
      <c r="BJ4" s="15" t="s">
        <v>57</v>
      </c>
      <c r="BK4" s="15" t="s">
        <v>58</v>
      </c>
      <c r="BL4" s="15" t="s">
        <v>59</v>
      </c>
      <c r="BM4" s="15" t="s">
        <v>60</v>
      </c>
      <c r="BN4" s="15" t="s">
        <v>61</v>
      </c>
      <c r="BO4" s="15" t="s">
        <v>62</v>
      </c>
      <c r="BP4" s="15" t="s">
        <v>63</v>
      </c>
      <c r="BQ4" s="15" t="s">
        <v>64</v>
      </c>
      <c r="BR4" s="15" t="s">
        <v>65</v>
      </c>
      <c r="BS4" s="15" t="s">
        <v>66</v>
      </c>
      <c r="BT4" s="15" t="s">
        <v>67</v>
      </c>
      <c r="BU4" s="15" t="s">
        <v>68</v>
      </c>
      <c r="BV4" s="15" t="s">
        <v>69</v>
      </c>
      <c r="BW4" s="15" t="s">
        <v>70</v>
      </c>
      <c r="BX4" s="16" t="s">
        <v>71</v>
      </c>
      <c r="BY4" s="16" t="s">
        <v>72</v>
      </c>
      <c r="BZ4" s="16" t="s">
        <v>73</v>
      </c>
      <c r="CA4" s="16" t="s">
        <v>74</v>
      </c>
      <c r="CB4" s="16" t="s">
        <v>75</v>
      </c>
      <c r="CC4" s="16" t="s">
        <v>76</v>
      </c>
      <c r="CD4" s="16" t="s">
        <v>77</v>
      </c>
      <c r="CE4" s="16" t="s">
        <v>78</v>
      </c>
      <c r="CF4" s="16" t="s">
        <v>79</v>
      </c>
      <c r="CG4" s="16" t="s">
        <v>80</v>
      </c>
      <c r="CH4" s="16" t="s">
        <v>81</v>
      </c>
      <c r="CI4" s="16" t="s">
        <v>82</v>
      </c>
      <c r="CJ4" s="16" t="s">
        <v>83</v>
      </c>
      <c r="CK4" s="16" t="s">
        <v>84</v>
      </c>
      <c r="CL4" s="16" t="s">
        <v>85</v>
      </c>
      <c r="CM4" s="16" t="s">
        <v>86</v>
      </c>
      <c r="CN4" s="16" t="s">
        <v>87</v>
      </c>
      <c r="CO4" s="16" t="s">
        <v>88</v>
      </c>
      <c r="CP4" s="16" t="s">
        <v>89</v>
      </c>
      <c r="CQ4" s="16" t="s">
        <v>90</v>
      </c>
      <c r="CR4" s="16" t="s">
        <v>91</v>
      </c>
      <c r="CS4" s="16" t="s">
        <v>92</v>
      </c>
      <c r="CT4" s="16" t="s">
        <v>93</v>
      </c>
      <c r="CU4" s="16" t="s">
        <v>94</v>
      </c>
      <c r="CV4" s="16" t="s">
        <v>95</v>
      </c>
      <c r="CW4" s="16" t="s">
        <v>96</v>
      </c>
      <c r="CX4" s="16" t="s">
        <v>97</v>
      </c>
      <c r="CY4" s="16" t="s">
        <v>98</v>
      </c>
      <c r="CZ4" s="17" t="s">
        <v>99</v>
      </c>
      <c r="DA4" s="17" t="s">
        <v>100</v>
      </c>
      <c r="DB4" s="17" t="s">
        <v>101</v>
      </c>
      <c r="DC4" s="17" t="s">
        <v>102</v>
      </c>
      <c r="DD4" s="17" t="s">
        <v>103</v>
      </c>
      <c r="DE4" s="17" t="s">
        <v>104</v>
      </c>
      <c r="DF4" s="17" t="s">
        <v>105</v>
      </c>
      <c r="DG4" s="17" t="s">
        <v>106</v>
      </c>
      <c r="DH4" s="17" t="s">
        <v>107</v>
      </c>
      <c r="DI4" s="17" t="s">
        <v>108</v>
      </c>
      <c r="DJ4" s="17" t="s">
        <v>109</v>
      </c>
      <c r="DK4" s="17" t="s">
        <v>110</v>
      </c>
      <c r="DL4" s="17" t="s">
        <v>111</v>
      </c>
      <c r="DM4" s="17" t="s">
        <v>112</v>
      </c>
      <c r="DN4" s="17" t="s">
        <v>113</v>
      </c>
      <c r="DO4" s="17" t="s">
        <v>114</v>
      </c>
      <c r="DP4" s="17" t="s">
        <v>115</v>
      </c>
      <c r="DQ4" s="17" t="s">
        <v>116</v>
      </c>
      <c r="DR4" s="17" t="s">
        <v>117</v>
      </c>
      <c r="DS4" s="17" t="s">
        <v>118</v>
      </c>
      <c r="DT4" s="17" t="s">
        <v>119</v>
      </c>
      <c r="DU4" s="17" t="s">
        <v>120</v>
      </c>
      <c r="DV4" s="17" t="s">
        <v>121</v>
      </c>
      <c r="DW4" s="17" t="s">
        <v>122</v>
      </c>
      <c r="DX4" s="17" t="s">
        <v>123</v>
      </c>
      <c r="DY4" s="17" t="s">
        <v>124</v>
      </c>
      <c r="DZ4" s="17" t="s">
        <v>125</v>
      </c>
      <c r="EA4" s="17" t="s">
        <v>126</v>
      </c>
      <c r="EB4" s="17" t="s">
        <v>127</v>
      </c>
      <c r="EC4" s="17" t="s">
        <v>128</v>
      </c>
      <c r="ED4" s="17" t="s">
        <v>129</v>
      </c>
      <c r="EE4" s="17" t="s">
        <v>130</v>
      </c>
      <c r="EN4" s="17" t="s">
        <v>99</v>
      </c>
      <c r="EO4" s="17" t="s">
        <v>100</v>
      </c>
      <c r="EP4" s="17" t="s">
        <v>101</v>
      </c>
      <c r="EQ4" s="17" t="s">
        <v>102</v>
      </c>
      <c r="ER4" s="17" t="s">
        <v>103</v>
      </c>
      <c r="ES4" s="17" t="s">
        <v>104</v>
      </c>
      <c r="ET4" s="17" t="s">
        <v>105</v>
      </c>
      <c r="EU4" s="17" t="s">
        <v>106</v>
      </c>
      <c r="EV4" s="17" t="s">
        <v>107</v>
      </c>
      <c r="EW4" s="17" t="s">
        <v>108</v>
      </c>
      <c r="EX4" s="17" t="s">
        <v>109</v>
      </c>
      <c r="EY4" s="17" t="s">
        <v>110</v>
      </c>
      <c r="EZ4" s="17" t="s">
        <v>111</v>
      </c>
      <c r="FA4" s="17" t="s">
        <v>112</v>
      </c>
      <c r="FB4" s="17" t="s">
        <v>113</v>
      </c>
      <c r="FC4" s="17" t="s">
        <v>114</v>
      </c>
      <c r="FD4" s="17" t="s">
        <v>115</v>
      </c>
      <c r="FE4" s="17" t="s">
        <v>116</v>
      </c>
      <c r="FF4" s="17" t="s">
        <v>117</v>
      </c>
      <c r="FG4" s="17" t="s">
        <v>118</v>
      </c>
      <c r="FH4" s="17" t="s">
        <v>119</v>
      </c>
      <c r="FI4" s="17" t="s">
        <v>120</v>
      </c>
      <c r="FJ4" s="17" t="s">
        <v>121</v>
      </c>
      <c r="FK4" s="17" t="s">
        <v>122</v>
      </c>
      <c r="FL4" s="17" t="s">
        <v>123</v>
      </c>
      <c r="FM4" s="17" t="s">
        <v>124</v>
      </c>
      <c r="FN4" s="17" t="s">
        <v>125</v>
      </c>
      <c r="FO4" s="17" t="s">
        <v>126</v>
      </c>
      <c r="FP4" s="17" t="s">
        <v>127</v>
      </c>
      <c r="FQ4" s="17" t="s">
        <v>128</v>
      </c>
      <c r="FR4" s="17" t="s">
        <v>129</v>
      </c>
      <c r="FS4" s="17" t="s">
        <v>130</v>
      </c>
      <c r="FT4" s="14" t="s">
        <v>10</v>
      </c>
      <c r="FU4" s="14" t="s">
        <v>11</v>
      </c>
      <c r="FV4" s="14" t="s">
        <v>12</v>
      </c>
      <c r="FW4" s="14" t="s">
        <v>13</v>
      </c>
      <c r="FX4" s="14" t="s">
        <v>14</v>
      </c>
      <c r="FY4" s="14" t="s">
        <v>15</v>
      </c>
      <c r="FZ4" s="14" t="s">
        <v>16</v>
      </c>
      <c r="GA4" s="14" t="s">
        <v>17</v>
      </c>
      <c r="GB4" s="14" t="s">
        <v>18</v>
      </c>
      <c r="GC4" s="14" t="s">
        <v>19</v>
      </c>
      <c r="GD4" s="14" t="s">
        <v>20</v>
      </c>
      <c r="GE4" s="14" t="s">
        <v>21</v>
      </c>
      <c r="GF4" s="14" t="s">
        <v>22</v>
      </c>
      <c r="GG4" s="14" t="s">
        <v>23</v>
      </c>
      <c r="GH4" s="14" t="s">
        <v>24</v>
      </c>
      <c r="GI4" s="14" t="s">
        <v>25</v>
      </c>
      <c r="GJ4" s="14" t="s">
        <v>26</v>
      </c>
      <c r="GK4" s="14" t="s">
        <v>27</v>
      </c>
      <c r="GL4" s="14" t="s">
        <v>28</v>
      </c>
      <c r="GM4" s="14" t="s">
        <v>29</v>
      </c>
      <c r="GN4" s="14" t="s">
        <v>30</v>
      </c>
      <c r="GO4" s="14" t="s">
        <v>31</v>
      </c>
      <c r="GP4" s="14" t="s">
        <v>32</v>
      </c>
      <c r="GQ4" s="14" t="s">
        <v>33</v>
      </c>
      <c r="GR4" s="14" t="s">
        <v>34</v>
      </c>
      <c r="GS4" s="14" t="s">
        <v>35</v>
      </c>
      <c r="GT4" s="14" t="s">
        <v>36</v>
      </c>
      <c r="GU4" s="14" t="s">
        <v>37</v>
      </c>
      <c r="GV4" s="14" t="s">
        <v>38</v>
      </c>
      <c r="GW4" s="14" t="s">
        <v>39</v>
      </c>
      <c r="GX4" s="14" t="s">
        <v>40</v>
      </c>
      <c r="GY4" s="14" t="s">
        <v>41</v>
      </c>
      <c r="GZ4" s="14" t="s">
        <v>42</v>
      </c>
      <c r="HA4" s="14" t="s">
        <v>43</v>
      </c>
      <c r="HB4" s="14" t="s">
        <v>44</v>
      </c>
      <c r="HC4" s="14" t="s">
        <v>45</v>
      </c>
      <c r="HD4" s="15" t="s">
        <v>46</v>
      </c>
      <c r="HE4" s="15" t="s">
        <v>47</v>
      </c>
      <c r="HF4" s="15" t="s">
        <v>48</v>
      </c>
      <c r="HG4" s="15" t="s">
        <v>49</v>
      </c>
      <c r="HH4" s="15" t="s">
        <v>50</v>
      </c>
      <c r="HI4" s="15" t="s">
        <v>51</v>
      </c>
      <c r="HJ4" s="15" t="s">
        <v>52</v>
      </c>
      <c r="HK4" s="15" t="s">
        <v>53</v>
      </c>
      <c r="HL4" s="15" t="s">
        <v>54</v>
      </c>
      <c r="HM4" s="15" t="s">
        <v>55</v>
      </c>
      <c r="HN4" s="15" t="s">
        <v>56</v>
      </c>
      <c r="HO4" s="15" t="s">
        <v>57</v>
      </c>
      <c r="HP4" s="15" t="s">
        <v>58</v>
      </c>
      <c r="HQ4" s="15" t="s">
        <v>59</v>
      </c>
      <c r="HR4" s="15" t="s">
        <v>60</v>
      </c>
      <c r="HS4" s="15" t="s">
        <v>61</v>
      </c>
      <c r="HT4" s="15" t="s">
        <v>62</v>
      </c>
      <c r="HU4" s="15" t="s">
        <v>63</v>
      </c>
      <c r="HV4" s="15" t="s">
        <v>64</v>
      </c>
      <c r="HW4" s="15" t="s">
        <v>65</v>
      </c>
      <c r="HX4" s="15" t="s">
        <v>66</v>
      </c>
      <c r="HY4" s="15" t="s">
        <v>67</v>
      </c>
      <c r="HZ4" s="15" t="s">
        <v>68</v>
      </c>
      <c r="IA4" s="15" t="s">
        <v>69</v>
      </c>
      <c r="IB4" s="15" t="s">
        <v>70</v>
      </c>
      <c r="IC4" s="16" t="s">
        <v>71</v>
      </c>
      <c r="ID4" s="16" t="s">
        <v>72</v>
      </c>
      <c r="IE4" s="16" t="s">
        <v>73</v>
      </c>
      <c r="IF4" s="16" t="s">
        <v>74</v>
      </c>
      <c r="IG4" s="16" t="s">
        <v>75</v>
      </c>
      <c r="IH4" s="16" t="s">
        <v>76</v>
      </c>
      <c r="II4" s="16" t="s">
        <v>77</v>
      </c>
      <c r="IJ4" s="16" t="s">
        <v>78</v>
      </c>
      <c r="IK4" s="16" t="s">
        <v>79</v>
      </c>
      <c r="IL4" s="16" t="s">
        <v>80</v>
      </c>
      <c r="IM4" s="16" t="s">
        <v>81</v>
      </c>
      <c r="IN4" s="16" t="s">
        <v>82</v>
      </c>
      <c r="IO4" s="16" t="s">
        <v>83</v>
      </c>
      <c r="IP4" s="16" t="s">
        <v>84</v>
      </c>
      <c r="IQ4" s="16" t="s">
        <v>85</v>
      </c>
      <c r="IR4" s="16" t="s">
        <v>86</v>
      </c>
      <c r="IS4" s="16" t="s">
        <v>87</v>
      </c>
      <c r="IT4" s="16" t="s">
        <v>88</v>
      </c>
      <c r="IU4" s="16" t="s">
        <v>89</v>
      </c>
      <c r="IV4" s="16" t="s">
        <v>90</v>
      </c>
      <c r="IW4" s="16" t="s">
        <v>91</v>
      </c>
      <c r="IX4" s="16" t="s">
        <v>92</v>
      </c>
      <c r="IY4" s="16" t="s">
        <v>93</v>
      </c>
      <c r="IZ4" s="16" t="s">
        <v>94</v>
      </c>
      <c r="JA4" s="16" t="s">
        <v>95</v>
      </c>
      <c r="JB4" s="16" t="s">
        <v>96</v>
      </c>
      <c r="JC4" s="16" t="s">
        <v>97</v>
      </c>
      <c r="JD4" s="16" t="s">
        <v>98</v>
      </c>
    </row>
    <row r="5" spans="1:264" customFormat="1" x14ac:dyDescent="0.3">
      <c r="B5" s="3"/>
      <c r="C5" s="3"/>
      <c r="D5" s="2"/>
      <c r="E5" s="2"/>
      <c r="F5" s="2"/>
      <c r="G5" s="2"/>
      <c r="H5" s="2"/>
      <c r="I5" s="3"/>
      <c r="J5" s="3"/>
      <c r="K5" s="3"/>
      <c r="L5" s="3"/>
      <c r="M5" s="3"/>
      <c r="EN5">
        <v>249</v>
      </c>
      <c r="EO5">
        <v>457</v>
      </c>
      <c r="EP5">
        <v>174</v>
      </c>
      <c r="EQ5">
        <v>211</v>
      </c>
      <c r="ER5">
        <v>328</v>
      </c>
      <c r="ES5">
        <v>455</v>
      </c>
      <c r="ET5">
        <v>199</v>
      </c>
      <c r="EU5">
        <v>72</v>
      </c>
      <c r="EV5">
        <v>179</v>
      </c>
      <c r="EW5">
        <v>265</v>
      </c>
      <c r="EX5">
        <v>63</v>
      </c>
      <c r="EY5">
        <v>250</v>
      </c>
      <c r="EZ5">
        <v>90</v>
      </c>
      <c r="FA5">
        <v>519</v>
      </c>
      <c r="FB5">
        <v>272</v>
      </c>
      <c r="FC5">
        <v>106</v>
      </c>
      <c r="FD5">
        <v>572</v>
      </c>
      <c r="FE5">
        <v>200</v>
      </c>
      <c r="FF5">
        <v>307</v>
      </c>
      <c r="FG5">
        <v>617</v>
      </c>
      <c r="FH5">
        <v>148</v>
      </c>
      <c r="FI5">
        <v>93</v>
      </c>
      <c r="FJ5">
        <v>374</v>
      </c>
      <c r="FK5">
        <v>117</v>
      </c>
      <c r="FL5">
        <v>531</v>
      </c>
      <c r="FM5">
        <v>156</v>
      </c>
      <c r="FN5">
        <v>30</v>
      </c>
      <c r="FO5">
        <v>406</v>
      </c>
      <c r="FP5">
        <v>275</v>
      </c>
      <c r="FQ5">
        <v>37</v>
      </c>
      <c r="FR5">
        <v>76</v>
      </c>
      <c r="FS5">
        <v>493</v>
      </c>
      <c r="FT5">
        <v>337</v>
      </c>
      <c r="FU5">
        <v>570</v>
      </c>
      <c r="FV5">
        <v>860</v>
      </c>
      <c r="FW5">
        <v>466</v>
      </c>
      <c r="FX5">
        <v>292</v>
      </c>
      <c r="FY5">
        <v>278</v>
      </c>
      <c r="FZ5">
        <v>341</v>
      </c>
      <c r="GA5">
        <v>712</v>
      </c>
      <c r="GB5">
        <v>461</v>
      </c>
      <c r="GC5">
        <v>356</v>
      </c>
      <c r="GD5">
        <v>245</v>
      </c>
      <c r="GE5">
        <v>206</v>
      </c>
      <c r="GF5">
        <v>303</v>
      </c>
      <c r="GG5">
        <v>510</v>
      </c>
      <c r="GH5">
        <v>442</v>
      </c>
      <c r="GI5">
        <v>563</v>
      </c>
      <c r="GJ5">
        <v>264</v>
      </c>
      <c r="GK5">
        <v>209</v>
      </c>
      <c r="GL5">
        <v>257</v>
      </c>
      <c r="GM5">
        <v>243</v>
      </c>
      <c r="GN5">
        <v>343</v>
      </c>
      <c r="GO5">
        <v>605</v>
      </c>
      <c r="GP5">
        <v>688</v>
      </c>
      <c r="GQ5">
        <v>210</v>
      </c>
      <c r="GR5">
        <v>590</v>
      </c>
      <c r="GS5">
        <v>340</v>
      </c>
      <c r="GT5">
        <v>384</v>
      </c>
      <c r="GU5">
        <v>385</v>
      </c>
      <c r="GV5">
        <v>338</v>
      </c>
      <c r="GW5">
        <v>565</v>
      </c>
      <c r="GX5">
        <v>439</v>
      </c>
      <c r="GY5">
        <v>660</v>
      </c>
      <c r="GZ5">
        <v>453</v>
      </c>
      <c r="HA5">
        <v>560</v>
      </c>
      <c r="HB5">
        <v>380</v>
      </c>
      <c r="HC5">
        <v>487</v>
      </c>
      <c r="HD5">
        <v>188</v>
      </c>
      <c r="HE5">
        <v>121</v>
      </c>
      <c r="HF5">
        <v>292</v>
      </c>
      <c r="HG5">
        <v>38</v>
      </c>
      <c r="HH5">
        <v>254</v>
      </c>
      <c r="HI5">
        <v>78</v>
      </c>
      <c r="HJ5">
        <v>55</v>
      </c>
      <c r="HK5">
        <v>27</v>
      </c>
      <c r="HL5">
        <v>244</v>
      </c>
      <c r="HM5">
        <v>355</v>
      </c>
      <c r="HN5">
        <v>69</v>
      </c>
      <c r="HO5">
        <v>122</v>
      </c>
      <c r="HP5">
        <v>164</v>
      </c>
      <c r="HQ5">
        <v>190</v>
      </c>
      <c r="HR5">
        <v>254</v>
      </c>
      <c r="HS5">
        <v>92</v>
      </c>
      <c r="HT5">
        <v>230</v>
      </c>
      <c r="HU5">
        <v>123</v>
      </c>
      <c r="HV5">
        <v>77</v>
      </c>
      <c r="HW5">
        <v>112</v>
      </c>
      <c r="HX5">
        <v>109</v>
      </c>
      <c r="HY5">
        <v>128</v>
      </c>
      <c r="HZ5">
        <v>130</v>
      </c>
      <c r="IA5">
        <v>122</v>
      </c>
      <c r="IB5">
        <v>127</v>
      </c>
      <c r="IC5">
        <v>40</v>
      </c>
      <c r="ID5">
        <v>92</v>
      </c>
      <c r="IE5">
        <v>80</v>
      </c>
      <c r="IF5">
        <v>5</v>
      </c>
      <c r="IG5">
        <v>32</v>
      </c>
      <c r="IH5">
        <v>33</v>
      </c>
      <c r="II5">
        <v>136</v>
      </c>
      <c r="IJ5">
        <v>57</v>
      </c>
      <c r="IK5">
        <v>137</v>
      </c>
      <c r="IL5">
        <v>111</v>
      </c>
      <c r="IM5">
        <v>182</v>
      </c>
      <c r="IN5">
        <v>36</v>
      </c>
      <c r="IO5">
        <v>10</v>
      </c>
      <c r="IP5">
        <v>8</v>
      </c>
      <c r="IQ5">
        <v>92</v>
      </c>
      <c r="IR5">
        <v>95</v>
      </c>
      <c r="IS5">
        <v>158</v>
      </c>
      <c r="IT5">
        <v>129</v>
      </c>
      <c r="IU5">
        <v>59</v>
      </c>
      <c r="IV5">
        <v>23</v>
      </c>
      <c r="IW5">
        <v>8</v>
      </c>
      <c r="IX5">
        <v>145</v>
      </c>
      <c r="IY5">
        <v>62</v>
      </c>
      <c r="IZ5">
        <v>42</v>
      </c>
      <c r="JA5">
        <v>43</v>
      </c>
      <c r="JB5">
        <v>87</v>
      </c>
      <c r="JC5">
        <v>88</v>
      </c>
      <c r="JD5">
        <v>32</v>
      </c>
    </row>
    <row r="6" spans="1:264" customFormat="1" x14ac:dyDescent="0.3">
      <c r="B6" s="18" t="s">
        <v>169</v>
      </c>
      <c r="C6" s="18" t="s">
        <v>170</v>
      </c>
      <c r="D6" s="18">
        <v>870171</v>
      </c>
      <c r="E6" s="18">
        <v>423336</v>
      </c>
      <c r="F6" s="18">
        <v>176988</v>
      </c>
      <c r="G6" s="18">
        <v>84916</v>
      </c>
      <c r="H6" s="18">
        <v>184931</v>
      </c>
      <c r="I6" s="18">
        <f>SUM(J6:M6)</f>
        <v>615276</v>
      </c>
      <c r="J6" s="18">
        <v>293853</v>
      </c>
      <c r="K6" s="18">
        <v>90279</v>
      </c>
      <c r="L6" s="18">
        <v>69005</v>
      </c>
      <c r="M6" s="18">
        <v>162139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N6">
        <v>12.048192771084301</v>
      </c>
      <c r="EO6">
        <v>23.632385120350101</v>
      </c>
      <c r="EP6">
        <v>2.8735632183908</v>
      </c>
      <c r="EQ6">
        <v>31.279620853080601</v>
      </c>
      <c r="ER6">
        <v>33.536585365853703</v>
      </c>
      <c r="ES6">
        <v>13.4065934065934</v>
      </c>
      <c r="ET6">
        <v>22.110552763819101</v>
      </c>
      <c r="EU6">
        <v>4.1666666666666696</v>
      </c>
      <c r="EV6">
        <v>16.759776536312799</v>
      </c>
      <c r="EW6">
        <v>10.5660377358491</v>
      </c>
      <c r="EX6">
        <v>1.5873015873015901</v>
      </c>
      <c r="EY6">
        <v>9.6</v>
      </c>
      <c r="EZ6">
        <v>10</v>
      </c>
      <c r="FA6">
        <v>26.204238921001899</v>
      </c>
      <c r="FB6">
        <v>50.367647058823501</v>
      </c>
      <c r="FC6">
        <v>0.94339622641509402</v>
      </c>
      <c r="FD6">
        <v>0.87412587412587395</v>
      </c>
      <c r="FE6">
        <v>14</v>
      </c>
      <c r="FF6">
        <v>11.074918566775199</v>
      </c>
      <c r="FG6">
        <v>22.042139384116702</v>
      </c>
      <c r="FH6">
        <v>12.1621621621622</v>
      </c>
      <c r="FI6">
        <v>13.9784946236559</v>
      </c>
      <c r="FJ6">
        <v>21.122994652406401</v>
      </c>
      <c r="FK6">
        <v>6.83760683760684</v>
      </c>
      <c r="FL6">
        <v>12.617702448210901</v>
      </c>
      <c r="FM6">
        <v>7.0512820512820502</v>
      </c>
      <c r="FN6">
        <v>23.3333333333333</v>
      </c>
      <c r="FO6">
        <v>31.2807881773399</v>
      </c>
      <c r="FP6">
        <v>4.7272727272727302</v>
      </c>
      <c r="FQ6">
        <v>0</v>
      </c>
      <c r="FR6">
        <v>51.315789473684198</v>
      </c>
      <c r="FS6">
        <v>8.7221095334685597</v>
      </c>
      <c r="FT6">
        <v>3.5608308605341201</v>
      </c>
      <c r="FU6">
        <v>8.59649122807018</v>
      </c>
      <c r="FV6">
        <v>10.116279069767399</v>
      </c>
      <c r="FW6">
        <v>3.21888412017167</v>
      </c>
      <c r="FX6">
        <v>7.8767123287671197</v>
      </c>
      <c r="FY6">
        <v>8.6330935251798593</v>
      </c>
      <c r="FZ6">
        <v>16.4222873900293</v>
      </c>
      <c r="GA6">
        <v>12.3595505617978</v>
      </c>
      <c r="GB6">
        <v>4.5553145336225596</v>
      </c>
      <c r="GC6">
        <v>2.5280898876404501</v>
      </c>
      <c r="GD6">
        <v>5.3061224489795897</v>
      </c>
      <c r="GE6">
        <v>4.8543689320388301</v>
      </c>
      <c r="GF6">
        <v>4.2904290429042904</v>
      </c>
      <c r="GG6">
        <v>8.4313725490196099</v>
      </c>
      <c r="GH6">
        <v>5.8823529411764701</v>
      </c>
      <c r="GI6">
        <v>13.1438721136767</v>
      </c>
      <c r="GJ6">
        <v>9.0909090909090899</v>
      </c>
      <c r="GK6">
        <v>21.5311004784689</v>
      </c>
      <c r="GL6">
        <v>18.6770428015564</v>
      </c>
      <c r="GM6">
        <v>3.7037037037037002</v>
      </c>
      <c r="GN6">
        <v>4.3731778425655996</v>
      </c>
      <c r="GO6">
        <v>8.2644628099173598</v>
      </c>
      <c r="GP6">
        <v>23.837209302325601</v>
      </c>
      <c r="GQ6">
        <v>5.2380952380952399</v>
      </c>
      <c r="GR6">
        <v>13.0508474576271</v>
      </c>
      <c r="GS6">
        <v>7.0588235294117601</v>
      </c>
      <c r="GT6">
        <v>9.8958333333333304</v>
      </c>
      <c r="GU6">
        <v>14.025974025974</v>
      </c>
      <c r="GV6">
        <v>5.9171597633136104</v>
      </c>
      <c r="GW6">
        <v>3.1858407079646001</v>
      </c>
      <c r="GX6">
        <v>9.1116173120728892</v>
      </c>
      <c r="GY6">
        <v>10</v>
      </c>
      <c r="GZ6">
        <v>3.53200883002207</v>
      </c>
      <c r="HA6">
        <v>15.1785714285714</v>
      </c>
      <c r="HB6">
        <v>3.1578947368421102</v>
      </c>
      <c r="HC6">
        <v>1.64271047227926</v>
      </c>
      <c r="HD6">
        <v>22.872340425531899</v>
      </c>
      <c r="HE6">
        <v>4.1322314049586799</v>
      </c>
      <c r="HF6">
        <v>8.5616438356164402</v>
      </c>
      <c r="HG6">
        <v>0</v>
      </c>
      <c r="HH6">
        <v>8.6614173228346498</v>
      </c>
      <c r="HI6">
        <v>12.8205128205128</v>
      </c>
      <c r="HJ6">
        <v>20</v>
      </c>
      <c r="HK6">
        <v>0</v>
      </c>
      <c r="HL6">
        <v>15.5737704918033</v>
      </c>
      <c r="HM6">
        <v>22.253521126760599</v>
      </c>
      <c r="HN6">
        <v>26.086956521739101</v>
      </c>
      <c r="HO6">
        <v>50.819672131147499</v>
      </c>
      <c r="HP6">
        <v>15.853658536585399</v>
      </c>
      <c r="HQ6">
        <v>14.7368421052632</v>
      </c>
      <c r="HR6">
        <v>14.9606299212598</v>
      </c>
      <c r="HS6">
        <v>32.6086956521739</v>
      </c>
      <c r="HT6">
        <v>20.434782608695699</v>
      </c>
      <c r="HU6">
        <v>0.81300813008130102</v>
      </c>
      <c r="HV6">
        <v>14.285714285714301</v>
      </c>
      <c r="HW6">
        <v>17.8571428571429</v>
      </c>
      <c r="HX6">
        <v>34.862385321100902</v>
      </c>
      <c r="HY6">
        <v>28.90625</v>
      </c>
      <c r="HZ6">
        <v>26.153846153846199</v>
      </c>
      <c r="IA6">
        <v>15.5737704918033</v>
      </c>
      <c r="IB6">
        <v>9.4488188976377891</v>
      </c>
      <c r="IC6">
        <v>17.5</v>
      </c>
      <c r="ID6">
        <v>8.6956521739130395</v>
      </c>
      <c r="IE6">
        <v>8.75</v>
      </c>
      <c r="IF6">
        <v>0</v>
      </c>
      <c r="IG6">
        <v>3.125</v>
      </c>
      <c r="IH6">
        <v>12.1212121212121</v>
      </c>
      <c r="II6">
        <v>1.47058823529412</v>
      </c>
      <c r="IJ6">
        <v>7.0175438596491198</v>
      </c>
      <c r="IK6">
        <v>12.408759124087601</v>
      </c>
      <c r="IL6">
        <v>7.20720720720721</v>
      </c>
      <c r="IM6">
        <v>51.648351648351699</v>
      </c>
      <c r="IN6">
        <v>2.7777777777777799</v>
      </c>
      <c r="IO6">
        <v>10</v>
      </c>
      <c r="IP6">
        <v>0</v>
      </c>
      <c r="IQ6">
        <v>5.4347826086956497</v>
      </c>
      <c r="IR6">
        <v>14.7368421052632</v>
      </c>
      <c r="IS6">
        <v>2.5316455696202498</v>
      </c>
      <c r="IT6">
        <v>65.116279069767401</v>
      </c>
      <c r="IU6">
        <v>1.6949152542372901</v>
      </c>
      <c r="IV6">
        <v>17.3913043478261</v>
      </c>
      <c r="IW6">
        <v>25</v>
      </c>
      <c r="IX6">
        <v>6.8965517241379297</v>
      </c>
      <c r="IY6">
        <v>3.2258064516128999</v>
      </c>
      <c r="IZ6">
        <v>2.38095238095238</v>
      </c>
      <c r="JA6">
        <v>2.32558139534884</v>
      </c>
      <c r="JB6">
        <v>1.14942528735632</v>
      </c>
      <c r="JC6">
        <v>6.8181818181818201</v>
      </c>
      <c r="JD6">
        <v>3.125</v>
      </c>
    </row>
    <row r="7" spans="1:264" s="20" customFormat="1" x14ac:dyDescent="0.3">
      <c r="A7"/>
      <c r="B7" s="19"/>
      <c r="C7" s="19"/>
    </row>
    <row r="8" spans="1:264" s="20" customFormat="1" ht="13.8" x14ac:dyDescent="0.25">
      <c r="A8" s="3">
        <v>1</v>
      </c>
      <c r="B8" s="19" t="s">
        <v>131</v>
      </c>
      <c r="C8" s="19" t="s">
        <v>170</v>
      </c>
      <c r="D8" s="25">
        <v>62798</v>
      </c>
      <c r="E8" s="25">
        <v>28358</v>
      </c>
      <c r="F8" s="25">
        <v>14410</v>
      </c>
      <c r="G8" s="25">
        <v>4385</v>
      </c>
      <c r="H8" s="25">
        <v>15672</v>
      </c>
      <c r="I8" s="25">
        <v>42529</v>
      </c>
      <c r="J8" s="2">
        <v>19013</v>
      </c>
      <c r="K8" s="25">
        <v>6649</v>
      </c>
      <c r="L8" s="2">
        <v>3406</v>
      </c>
      <c r="M8" s="25">
        <v>13461</v>
      </c>
      <c r="N8" s="2"/>
      <c r="O8" s="2">
        <v>6437</v>
      </c>
      <c r="P8" s="2">
        <v>11580</v>
      </c>
      <c r="Q8" s="2">
        <v>13611</v>
      </c>
      <c r="R8" s="2">
        <v>7390</v>
      </c>
      <c r="S8" s="2">
        <v>6041</v>
      </c>
      <c r="T8" s="2">
        <v>5220</v>
      </c>
      <c r="U8" s="2">
        <v>7634</v>
      </c>
      <c r="V8" s="2">
        <v>14529</v>
      </c>
      <c r="W8" s="2">
        <v>8829</v>
      </c>
      <c r="X8" s="2">
        <v>8195</v>
      </c>
      <c r="Y8" s="2">
        <v>5167</v>
      </c>
      <c r="Z8" s="2">
        <v>3547</v>
      </c>
      <c r="AA8" s="2">
        <v>5489</v>
      </c>
      <c r="AB8" s="2">
        <v>9830</v>
      </c>
      <c r="AC8" s="2">
        <v>10425</v>
      </c>
      <c r="AD8" s="2">
        <v>9682</v>
      </c>
      <c r="AE8" s="2">
        <v>5675</v>
      </c>
      <c r="AF8" s="2">
        <v>3333</v>
      </c>
      <c r="AG8" s="2">
        <v>5752</v>
      </c>
      <c r="AH8" s="2">
        <v>4992</v>
      </c>
      <c r="AI8" s="2">
        <v>5260</v>
      </c>
      <c r="AJ8" s="2">
        <v>11339</v>
      </c>
      <c r="AK8" s="2">
        <v>14316</v>
      </c>
      <c r="AL8" s="2">
        <v>4843</v>
      </c>
      <c r="AM8" s="2">
        <v>8317</v>
      </c>
      <c r="AN8" s="2">
        <v>6753</v>
      </c>
      <c r="AO8" s="2">
        <v>7157</v>
      </c>
      <c r="AP8" s="2">
        <v>12014</v>
      </c>
      <c r="AQ8" s="2">
        <v>6699</v>
      </c>
      <c r="AR8" s="2">
        <v>11703</v>
      </c>
      <c r="AS8" s="2">
        <v>8335</v>
      </c>
      <c r="AT8" s="2">
        <v>11718</v>
      </c>
      <c r="AU8" s="2">
        <v>9635</v>
      </c>
      <c r="AV8" s="2">
        <v>7867</v>
      </c>
      <c r="AW8" s="2">
        <v>7542</v>
      </c>
      <c r="AX8" s="2">
        <v>6997</v>
      </c>
      <c r="AY8" s="2">
        <v>4625</v>
      </c>
      <c r="AZ8" s="2">
        <v>2674</v>
      </c>
      <c r="BA8" s="2">
        <v>6270</v>
      </c>
      <c r="BB8" s="2">
        <v>1446</v>
      </c>
      <c r="BC8" s="2">
        <v>3736</v>
      </c>
      <c r="BD8" s="2">
        <v>2126</v>
      </c>
      <c r="BE8" s="2">
        <v>2505</v>
      </c>
      <c r="BF8" s="2">
        <v>465</v>
      </c>
      <c r="BG8" s="2">
        <v>2504</v>
      </c>
      <c r="BH8" s="2">
        <v>7908</v>
      </c>
      <c r="BI8" s="2">
        <v>3582</v>
      </c>
      <c r="BJ8" s="2">
        <v>2502</v>
      </c>
      <c r="BK8" s="2">
        <v>4813</v>
      </c>
      <c r="BL8" s="2">
        <v>4499</v>
      </c>
      <c r="BM8" s="2">
        <v>4698</v>
      </c>
      <c r="BN8" s="2">
        <v>3288</v>
      </c>
      <c r="BO8" s="2">
        <v>4948</v>
      </c>
      <c r="BP8" s="2">
        <v>3759</v>
      </c>
      <c r="BQ8" s="2">
        <v>3613</v>
      </c>
      <c r="BR8" s="2">
        <v>2901</v>
      </c>
      <c r="BS8" s="2">
        <v>2510</v>
      </c>
      <c r="BT8" s="2">
        <v>3254</v>
      </c>
      <c r="BU8" s="2">
        <v>4808</v>
      </c>
      <c r="BV8" s="2">
        <v>3882</v>
      </c>
      <c r="BW8" s="2">
        <v>2963</v>
      </c>
      <c r="BX8" s="2">
        <v>1617</v>
      </c>
      <c r="BY8" s="2">
        <v>2758</v>
      </c>
      <c r="BZ8" s="2">
        <v>2417</v>
      </c>
      <c r="CA8" s="2">
        <v>1129</v>
      </c>
      <c r="CB8" s="2">
        <v>1300</v>
      </c>
      <c r="CC8" s="2">
        <v>2290</v>
      </c>
      <c r="CD8" s="2">
        <v>2367</v>
      </c>
      <c r="CE8" s="2">
        <v>2792</v>
      </c>
      <c r="CF8" s="2">
        <v>3389</v>
      </c>
      <c r="CG8" s="2">
        <v>3057</v>
      </c>
      <c r="CH8" s="2">
        <v>3044</v>
      </c>
      <c r="CI8" s="2">
        <v>4705</v>
      </c>
      <c r="CJ8" s="2">
        <v>449</v>
      </c>
      <c r="CK8" s="2">
        <v>623</v>
      </c>
      <c r="CL8" s="2">
        <v>2480</v>
      </c>
      <c r="CM8" s="2">
        <v>2358</v>
      </c>
      <c r="CN8" s="2">
        <v>2286</v>
      </c>
      <c r="CO8" s="2">
        <v>2250</v>
      </c>
      <c r="CP8" s="2">
        <v>4737</v>
      </c>
      <c r="CQ8" s="2">
        <v>3048</v>
      </c>
      <c r="CR8" s="2">
        <v>4446</v>
      </c>
      <c r="CS8" s="2">
        <v>5084</v>
      </c>
      <c r="CT8" s="2">
        <v>1351</v>
      </c>
      <c r="CU8" s="2">
        <v>867</v>
      </c>
      <c r="CV8" s="2">
        <v>2500</v>
      </c>
      <c r="CW8" s="2">
        <v>802</v>
      </c>
      <c r="CX8" s="2">
        <v>2566</v>
      </c>
      <c r="CY8" s="2">
        <v>2293</v>
      </c>
      <c r="CZ8" s="2">
        <v>4541</v>
      </c>
      <c r="DA8" s="2">
        <v>7347</v>
      </c>
      <c r="DB8" s="2">
        <v>4379</v>
      </c>
      <c r="DC8" s="2">
        <v>3825</v>
      </c>
      <c r="DD8" s="2">
        <v>5182</v>
      </c>
      <c r="DE8" s="2">
        <v>7710</v>
      </c>
      <c r="DF8" s="2">
        <v>3379</v>
      </c>
      <c r="DG8" s="2">
        <v>4337</v>
      </c>
      <c r="DH8" s="2">
        <v>4361</v>
      </c>
      <c r="DI8" s="2">
        <v>5178</v>
      </c>
      <c r="DJ8" s="2">
        <v>2586</v>
      </c>
      <c r="DK8" s="2">
        <v>5917</v>
      </c>
      <c r="DL8" s="2">
        <v>3878</v>
      </c>
      <c r="DM8" s="2">
        <v>7627</v>
      </c>
      <c r="DN8" s="2">
        <v>4658</v>
      </c>
      <c r="DO8" s="2">
        <v>3123</v>
      </c>
      <c r="DP8" s="2">
        <v>9549</v>
      </c>
      <c r="DQ8" s="2">
        <v>3073</v>
      </c>
      <c r="DR8" s="2">
        <v>5717</v>
      </c>
      <c r="DS8" s="2">
        <v>8622</v>
      </c>
      <c r="DT8" s="2">
        <v>4251</v>
      </c>
      <c r="DU8" s="2">
        <v>3200</v>
      </c>
      <c r="DV8" s="2">
        <v>6357</v>
      </c>
      <c r="DW8" s="2">
        <v>2585</v>
      </c>
      <c r="DX8" s="2">
        <v>11143</v>
      </c>
      <c r="DY8" s="2">
        <v>3050</v>
      </c>
      <c r="DZ8" s="2">
        <v>2636</v>
      </c>
      <c r="EA8" s="2">
        <v>7662</v>
      </c>
      <c r="EB8" s="2">
        <v>4965</v>
      </c>
      <c r="EC8" s="2">
        <v>1573</v>
      </c>
      <c r="ED8" s="2">
        <v>2365</v>
      </c>
      <c r="EE8" s="2">
        <v>7363</v>
      </c>
    </row>
    <row r="9" spans="1:264" s="20" customFormat="1" ht="15" customHeight="1" x14ac:dyDescent="0.25">
      <c r="A9" s="21"/>
      <c r="C9" s="20" t="s">
        <v>171</v>
      </c>
      <c r="D9" s="20">
        <v>7.22</v>
      </c>
      <c r="E9" s="20">
        <v>6.7</v>
      </c>
      <c r="F9" s="20">
        <v>8.14</v>
      </c>
      <c r="G9" s="20">
        <v>5.16</v>
      </c>
      <c r="H9" s="20">
        <v>8.4700000000000006</v>
      </c>
      <c r="I9" s="2">
        <v>6.92</v>
      </c>
      <c r="J9" s="20">
        <v>6.47</v>
      </c>
      <c r="K9" s="20">
        <v>7.36</v>
      </c>
      <c r="L9" s="20">
        <v>4.9400000000000004</v>
      </c>
      <c r="M9" s="20">
        <v>8.3000000000000007</v>
      </c>
      <c r="O9" s="20">
        <v>3.7439801149603902</v>
      </c>
      <c r="P9" s="20">
        <v>7.8324697754749604</v>
      </c>
      <c r="Q9" s="20">
        <v>8.9119094849753893</v>
      </c>
      <c r="R9" s="20">
        <v>6.2110960757780802</v>
      </c>
      <c r="S9" s="20">
        <v>5.6282072504552199</v>
      </c>
      <c r="T9" s="20">
        <v>8.5440613026819907</v>
      </c>
      <c r="U9" s="20">
        <v>7.7940791197275301</v>
      </c>
      <c r="V9" s="20">
        <v>9.0233326450547207</v>
      </c>
      <c r="W9" s="20">
        <v>6.9883338996488797</v>
      </c>
      <c r="X9" s="20">
        <v>6.4185478950579604</v>
      </c>
      <c r="Y9" s="20">
        <v>4.6255080317398898</v>
      </c>
      <c r="Z9" s="20">
        <v>5.7231463208345099</v>
      </c>
      <c r="AA9" s="20">
        <v>5.3926033885953704</v>
      </c>
      <c r="AB9" s="20">
        <v>9.5116988809765992</v>
      </c>
      <c r="AC9" s="20">
        <v>6.36930455635492</v>
      </c>
      <c r="AD9" s="20">
        <v>3.5219995868622198</v>
      </c>
      <c r="AE9" s="20">
        <v>10.0616740088106</v>
      </c>
      <c r="AF9" s="20">
        <v>10.201020102010199</v>
      </c>
      <c r="AG9" s="20">
        <v>5.9457579972183598</v>
      </c>
      <c r="AH9" s="20">
        <v>5.6089743589743604</v>
      </c>
      <c r="AI9" s="20">
        <v>5.6273764258555099</v>
      </c>
      <c r="AJ9" s="20">
        <v>3.4394567422171298</v>
      </c>
      <c r="AK9" s="20">
        <v>3.3668622520257099</v>
      </c>
      <c r="AL9" s="20">
        <v>5.0381994631426803</v>
      </c>
      <c r="AM9" s="20">
        <v>3.8234940483347399</v>
      </c>
      <c r="AN9" s="20">
        <v>6.1454168517695802</v>
      </c>
      <c r="AO9" s="20">
        <v>5.9522146150621804</v>
      </c>
      <c r="AP9" s="20">
        <v>5.7016813717329802</v>
      </c>
      <c r="AQ9" s="20">
        <v>7.3145245559038701</v>
      </c>
      <c r="AR9" s="20">
        <v>5.4430487909083096</v>
      </c>
      <c r="AS9" s="20">
        <v>6.4427114577084597</v>
      </c>
      <c r="AT9" s="20">
        <v>9.1483188257381798</v>
      </c>
      <c r="AU9" s="20">
        <v>9.4239750908147393</v>
      </c>
      <c r="AV9" s="20">
        <v>3.1524087962374501</v>
      </c>
      <c r="AW9" s="20">
        <v>10.7133386369663</v>
      </c>
      <c r="AX9" s="20">
        <v>2.7297413177075902</v>
      </c>
      <c r="AY9" s="20">
        <v>7.3297297297297304</v>
      </c>
      <c r="AZ9" s="20">
        <v>0.26178010471204199</v>
      </c>
      <c r="BA9" s="20">
        <v>8.9473684210526301</v>
      </c>
      <c r="BB9" s="20">
        <v>8.6445366528354093</v>
      </c>
      <c r="BC9" s="20">
        <v>1.76659528907923</v>
      </c>
      <c r="BD9" s="20">
        <v>6.1618062088428998</v>
      </c>
      <c r="BE9" s="20">
        <v>6.3473053892215603</v>
      </c>
      <c r="BF9" s="20">
        <v>14.623655913978499</v>
      </c>
      <c r="BG9" s="20">
        <v>10.0239616613419</v>
      </c>
      <c r="BH9" s="20">
        <v>4.0591805766312596</v>
      </c>
      <c r="BI9" s="20">
        <v>22.2780569514238</v>
      </c>
      <c r="BJ9" s="20">
        <v>11.071143085531601</v>
      </c>
      <c r="BK9" s="20">
        <v>2.8880116351547902</v>
      </c>
      <c r="BL9" s="20">
        <v>6.8459657701711496</v>
      </c>
      <c r="BM9" s="20">
        <v>4.7679863771817796</v>
      </c>
      <c r="BN9" s="20">
        <v>21.8065693430657</v>
      </c>
      <c r="BO9" s="20">
        <v>3.9005658852061398</v>
      </c>
      <c r="BP9" s="20">
        <v>1.9420058526203801</v>
      </c>
      <c r="BQ9" s="20">
        <v>8.9399391087738707</v>
      </c>
      <c r="BR9" s="20">
        <v>6.7907618062737001</v>
      </c>
      <c r="BS9" s="20">
        <v>8.7649402390438294</v>
      </c>
      <c r="BT9" s="20">
        <v>11.893054701905299</v>
      </c>
      <c r="BU9" s="20">
        <v>4.4509151414309498</v>
      </c>
      <c r="BV9" s="20">
        <v>11.849562081401301</v>
      </c>
      <c r="BW9" s="20">
        <v>3.0712116098548798</v>
      </c>
      <c r="BX9" s="20">
        <v>0</v>
      </c>
      <c r="BY9" s="20">
        <v>9.4271211022480106</v>
      </c>
      <c r="BZ9" s="20">
        <v>2.1100537856847299</v>
      </c>
      <c r="CA9" s="20">
        <v>14.348981399468601</v>
      </c>
      <c r="CB9" s="20">
        <v>6.5384615384615401</v>
      </c>
      <c r="CC9" s="20">
        <v>0.87336244541484698</v>
      </c>
      <c r="CD9" s="20">
        <v>4.6894803548795903</v>
      </c>
      <c r="CE9" s="20">
        <v>9.9928366762177596</v>
      </c>
      <c r="CF9" s="20">
        <v>5.3408084980820298</v>
      </c>
      <c r="CG9" s="20">
        <v>7.4255806346090898</v>
      </c>
      <c r="CH9" s="20">
        <v>5.9132720105124799</v>
      </c>
      <c r="CI9" s="20">
        <v>0.42507970244420801</v>
      </c>
      <c r="CJ9" s="20">
        <v>5.56792873051225</v>
      </c>
      <c r="CK9" s="20">
        <v>8.6677367576244002</v>
      </c>
      <c r="CL9" s="20">
        <v>5.6048387096774199</v>
      </c>
      <c r="CM9" s="20">
        <v>3.9016115351993199</v>
      </c>
      <c r="CN9" s="20">
        <v>4.5931758530183702</v>
      </c>
      <c r="CO9" s="20">
        <v>4.62222222222222</v>
      </c>
      <c r="CP9" s="20">
        <v>5.3198226725775797</v>
      </c>
      <c r="CQ9" s="20">
        <v>6.1351706036745401</v>
      </c>
      <c r="CR9" s="20">
        <v>0.71974808816914104</v>
      </c>
      <c r="CS9" s="20">
        <v>4.5633359559402003</v>
      </c>
      <c r="CT9" s="20">
        <v>8.0680977054033995</v>
      </c>
      <c r="CU9" s="20">
        <v>6.6897347174163801</v>
      </c>
      <c r="CV9" s="20">
        <v>4.28</v>
      </c>
      <c r="CW9" s="20">
        <v>10.4738154613466</v>
      </c>
      <c r="CX9" s="20">
        <v>8.2618862042088796</v>
      </c>
      <c r="CY9" s="20">
        <v>1.6572176188399499</v>
      </c>
      <c r="CZ9" s="20">
        <v>10.702488438669899</v>
      </c>
      <c r="DA9" s="20">
        <v>3.8519123451749002</v>
      </c>
      <c r="DB9" s="20">
        <v>13.4505594884677</v>
      </c>
      <c r="DC9" s="20">
        <v>9.1764705882352899</v>
      </c>
      <c r="DD9" s="20">
        <v>12.4662292551139</v>
      </c>
      <c r="DE9" s="20">
        <v>12.4254215304799</v>
      </c>
      <c r="DF9" s="20">
        <v>3.9064812074578299</v>
      </c>
      <c r="DG9" s="20">
        <v>4.9112289601106802</v>
      </c>
      <c r="DH9" s="20">
        <v>12.3824810823206</v>
      </c>
      <c r="DI9" s="20">
        <v>7.5125531093086098</v>
      </c>
      <c r="DJ9" s="20">
        <v>7.3085846867749398</v>
      </c>
      <c r="DK9" s="20">
        <v>3.2279871556531998</v>
      </c>
      <c r="DL9" s="20">
        <v>6.3692625064466197</v>
      </c>
      <c r="DM9" s="20">
        <v>9.7285957781565493</v>
      </c>
      <c r="DN9" s="20">
        <v>6.5049377415199698</v>
      </c>
      <c r="DO9" s="20">
        <v>11.207172590457899</v>
      </c>
      <c r="DP9" s="20">
        <v>3.8642789820923702</v>
      </c>
      <c r="DQ9" s="20">
        <v>8.2004555808656008</v>
      </c>
      <c r="DR9" s="20">
        <v>7.1191184187510901</v>
      </c>
      <c r="DS9" s="20">
        <v>12.943632567849701</v>
      </c>
      <c r="DT9" s="20">
        <v>7.9981180898612099</v>
      </c>
      <c r="DU9" s="20">
        <v>11.0625</v>
      </c>
      <c r="DV9" s="20">
        <v>11.735095170677999</v>
      </c>
      <c r="DW9" s="20">
        <v>15.0483558994197</v>
      </c>
      <c r="DX9" s="20">
        <v>9.1896257740285403</v>
      </c>
      <c r="DY9" s="20">
        <v>7.3770491803278704</v>
      </c>
      <c r="DZ9" s="20">
        <v>8.3839150227617605</v>
      </c>
      <c r="EA9" s="20">
        <v>7.0477682067345304</v>
      </c>
      <c r="EB9" s="20">
        <v>3.1218529707955698</v>
      </c>
      <c r="EC9" s="20">
        <v>6.8658614113159597</v>
      </c>
      <c r="ED9" s="20">
        <v>7.9492600422833002</v>
      </c>
      <c r="EE9" s="20">
        <v>5.6770338177373398</v>
      </c>
    </row>
    <row r="10" spans="1:264" s="20" customFormat="1" ht="13.8" x14ac:dyDescent="0.25">
      <c r="A10" s="3"/>
      <c r="I10" s="2"/>
    </row>
    <row r="11" spans="1:264" s="20" customFormat="1" ht="13.8" x14ac:dyDescent="0.25">
      <c r="A11" s="3">
        <v>2</v>
      </c>
      <c r="B11" s="19" t="s">
        <v>132</v>
      </c>
      <c r="C11" s="19" t="s">
        <v>170</v>
      </c>
      <c r="D11" s="2">
        <f>SUM(E11:H11)</f>
        <v>59906</v>
      </c>
      <c r="E11" s="2">
        <v>27338</v>
      </c>
      <c r="F11" s="2">
        <v>13673</v>
      </c>
      <c r="G11" s="2">
        <v>4083</v>
      </c>
      <c r="H11" s="2">
        <v>14812</v>
      </c>
      <c r="I11" s="2">
        <f>SUM(J11:M11)</f>
        <v>40553</v>
      </c>
      <c r="J11" s="2">
        <v>18364</v>
      </c>
      <c r="K11" s="2">
        <v>6306</v>
      </c>
      <c r="L11" s="2">
        <v>3184</v>
      </c>
      <c r="M11" s="2">
        <v>12699</v>
      </c>
      <c r="N11" s="2"/>
      <c r="O11" s="2">
        <v>241</v>
      </c>
      <c r="P11" s="2">
        <v>907</v>
      </c>
      <c r="Q11" s="2">
        <v>1213</v>
      </c>
      <c r="R11" s="2">
        <v>459</v>
      </c>
      <c r="S11" s="2">
        <v>340</v>
      </c>
      <c r="T11" s="2">
        <v>446</v>
      </c>
      <c r="U11" s="2">
        <v>595</v>
      </c>
      <c r="V11" s="2">
        <v>1311</v>
      </c>
      <c r="W11" s="2">
        <v>617</v>
      </c>
      <c r="X11" s="2">
        <v>526</v>
      </c>
      <c r="Y11" s="2">
        <v>239</v>
      </c>
      <c r="Z11" s="2">
        <v>203</v>
      </c>
      <c r="AA11" s="2">
        <v>296</v>
      </c>
      <c r="AB11" s="2">
        <v>935</v>
      </c>
      <c r="AC11" s="2">
        <v>664</v>
      </c>
      <c r="AD11" s="2">
        <v>341</v>
      </c>
      <c r="AE11" s="2">
        <v>571</v>
      </c>
      <c r="AF11" s="2">
        <v>340</v>
      </c>
      <c r="AG11" s="2">
        <v>342</v>
      </c>
      <c r="AH11" s="2">
        <v>280</v>
      </c>
      <c r="AI11" s="2">
        <v>296</v>
      </c>
      <c r="AJ11" s="2">
        <v>390</v>
      </c>
      <c r="AK11" s="2">
        <v>482</v>
      </c>
      <c r="AL11" s="2">
        <v>244</v>
      </c>
      <c r="AM11" s="2">
        <v>318</v>
      </c>
      <c r="AN11" s="2">
        <v>415</v>
      </c>
      <c r="AO11" s="2">
        <v>426</v>
      </c>
      <c r="AP11" s="2">
        <v>685</v>
      </c>
      <c r="AQ11" s="2">
        <v>490</v>
      </c>
      <c r="AR11" s="2">
        <v>637</v>
      </c>
      <c r="AS11" s="2">
        <v>537</v>
      </c>
      <c r="AT11" s="2">
        <v>1072</v>
      </c>
      <c r="AU11" s="2">
        <v>908</v>
      </c>
      <c r="AV11" s="2">
        <v>248</v>
      </c>
      <c r="AW11" s="2">
        <v>808</v>
      </c>
      <c r="AX11" s="2">
        <v>191</v>
      </c>
      <c r="AY11" s="2">
        <v>339</v>
      </c>
      <c r="AZ11" s="2">
        <v>7</v>
      </c>
      <c r="BA11" s="2">
        <v>561</v>
      </c>
      <c r="BB11" s="2">
        <v>125</v>
      </c>
      <c r="BC11" s="2">
        <v>66</v>
      </c>
      <c r="BD11" s="2">
        <v>131</v>
      </c>
      <c r="BE11" s="2">
        <v>159</v>
      </c>
      <c r="BF11" s="2">
        <v>68</v>
      </c>
      <c r="BG11" s="2">
        <v>251</v>
      </c>
      <c r="BH11" s="2">
        <v>321</v>
      </c>
      <c r="BI11" s="2">
        <v>798</v>
      </c>
      <c r="BJ11" s="2">
        <v>277</v>
      </c>
      <c r="BK11" s="2">
        <v>139</v>
      </c>
      <c r="BL11" s="2">
        <v>308</v>
      </c>
      <c r="BM11" s="2">
        <v>224</v>
      </c>
      <c r="BN11" s="2">
        <v>717</v>
      </c>
      <c r="BO11" s="2">
        <v>193</v>
      </c>
      <c r="BP11" s="2">
        <v>73</v>
      </c>
      <c r="BQ11" s="2">
        <v>323</v>
      </c>
      <c r="BR11" s="2">
        <v>197</v>
      </c>
      <c r="BS11" s="2">
        <v>220</v>
      </c>
      <c r="BT11" s="2">
        <v>387</v>
      </c>
      <c r="BU11" s="2">
        <v>214</v>
      </c>
      <c r="BV11" s="2">
        <v>460</v>
      </c>
      <c r="BW11" s="2">
        <v>91</v>
      </c>
      <c r="BX11" s="2">
        <v>0</v>
      </c>
      <c r="BY11" s="2">
        <v>260</v>
      </c>
      <c r="BZ11" s="2">
        <v>51</v>
      </c>
      <c r="CA11" s="2">
        <v>162</v>
      </c>
      <c r="CB11" s="2">
        <v>85</v>
      </c>
      <c r="CC11" s="2">
        <v>20</v>
      </c>
      <c r="CD11" s="2">
        <v>111</v>
      </c>
      <c r="CE11" s="2">
        <v>279</v>
      </c>
      <c r="CF11" s="2">
        <v>181</v>
      </c>
      <c r="CG11" s="2">
        <v>227</v>
      </c>
      <c r="CH11" s="2">
        <v>180</v>
      </c>
      <c r="CI11" s="2">
        <v>20</v>
      </c>
      <c r="CJ11" s="2">
        <v>25</v>
      </c>
      <c r="CK11" s="2">
        <v>54</v>
      </c>
      <c r="CL11" s="2">
        <v>139</v>
      </c>
      <c r="CM11" s="2">
        <v>92</v>
      </c>
      <c r="CN11" s="2">
        <v>105</v>
      </c>
      <c r="CO11" s="2">
        <v>104</v>
      </c>
      <c r="CP11" s="2">
        <v>252</v>
      </c>
      <c r="CQ11" s="2">
        <v>187</v>
      </c>
      <c r="CR11" s="2">
        <v>32</v>
      </c>
      <c r="CS11" s="2">
        <v>232</v>
      </c>
      <c r="CT11" s="2">
        <v>109</v>
      </c>
      <c r="CU11" s="2">
        <v>58</v>
      </c>
      <c r="CV11" s="2">
        <v>107</v>
      </c>
      <c r="CW11" s="2">
        <v>84</v>
      </c>
      <c r="CX11" s="2">
        <v>212</v>
      </c>
      <c r="CY11" s="2">
        <v>38</v>
      </c>
      <c r="CZ11" s="2">
        <v>486</v>
      </c>
      <c r="DA11" s="2">
        <v>283</v>
      </c>
      <c r="DB11" s="2">
        <v>589</v>
      </c>
      <c r="DC11" s="2">
        <v>351</v>
      </c>
      <c r="DD11" s="2">
        <v>646</v>
      </c>
      <c r="DE11" s="2">
        <v>958</v>
      </c>
      <c r="DF11" s="2">
        <v>132</v>
      </c>
      <c r="DG11" s="2">
        <v>213</v>
      </c>
      <c r="DH11" s="2">
        <v>540</v>
      </c>
      <c r="DI11" s="2">
        <v>389</v>
      </c>
      <c r="DJ11" s="2">
        <v>189</v>
      </c>
      <c r="DK11" s="2">
        <v>191</v>
      </c>
      <c r="DL11" s="2">
        <v>247</v>
      </c>
      <c r="DM11" s="2">
        <v>742</v>
      </c>
      <c r="DN11" s="2">
        <v>303</v>
      </c>
      <c r="DO11" s="2">
        <v>350</v>
      </c>
      <c r="DP11" s="2">
        <v>369</v>
      </c>
      <c r="DQ11" s="2">
        <v>252</v>
      </c>
      <c r="DR11" s="2">
        <v>407</v>
      </c>
      <c r="DS11" s="2">
        <v>1116</v>
      </c>
      <c r="DT11" s="2">
        <v>340</v>
      </c>
      <c r="DU11" s="2">
        <v>354</v>
      </c>
      <c r="DV11" s="2">
        <v>746</v>
      </c>
      <c r="DW11" s="2">
        <v>389</v>
      </c>
      <c r="DX11" s="2">
        <v>1024</v>
      </c>
      <c r="DY11" s="2">
        <v>225</v>
      </c>
      <c r="DZ11" s="2">
        <v>221</v>
      </c>
      <c r="EA11" s="2">
        <v>540</v>
      </c>
      <c r="EB11" s="2">
        <v>155</v>
      </c>
      <c r="EC11" s="2">
        <v>108</v>
      </c>
      <c r="ED11" s="2">
        <v>188</v>
      </c>
      <c r="EE11" s="2">
        <v>418</v>
      </c>
    </row>
    <row r="12" spans="1:264" s="20" customFormat="1" ht="13.8" x14ac:dyDescent="0.25">
      <c r="A12" s="21"/>
      <c r="C12" s="20" t="s">
        <v>171</v>
      </c>
      <c r="D12" s="20">
        <v>95.39</v>
      </c>
      <c r="E12" s="20">
        <v>96.4</v>
      </c>
      <c r="F12" s="20">
        <v>94.9</v>
      </c>
      <c r="G12" s="20">
        <v>93.1</v>
      </c>
      <c r="H12" s="20">
        <v>94.5</v>
      </c>
      <c r="I12" s="2">
        <v>95.4</v>
      </c>
      <c r="J12" s="20">
        <v>96.6</v>
      </c>
      <c r="K12" s="20">
        <v>94.8</v>
      </c>
      <c r="L12" s="20">
        <v>93.5</v>
      </c>
      <c r="M12" s="20">
        <v>94.3</v>
      </c>
      <c r="O12" s="20">
        <v>95.850622406639005</v>
      </c>
      <c r="P12" s="20">
        <v>94.266813671444297</v>
      </c>
      <c r="Q12" s="20">
        <v>99.010717230008296</v>
      </c>
      <c r="R12" s="20">
        <v>98.039215686274503</v>
      </c>
      <c r="S12" s="20">
        <v>97.058823529411796</v>
      </c>
      <c r="T12" s="20">
        <v>97.757847533632301</v>
      </c>
      <c r="U12" s="20">
        <v>98.823529411764696</v>
      </c>
      <c r="V12" s="20">
        <v>97.254004576659</v>
      </c>
      <c r="W12" s="20">
        <v>98.217179902755305</v>
      </c>
      <c r="X12" s="20">
        <v>97.528517110266193</v>
      </c>
      <c r="Y12" s="20">
        <v>96.652719665272002</v>
      </c>
      <c r="Z12" s="20">
        <v>95.566502463054206</v>
      </c>
      <c r="AA12" s="20">
        <v>95.608108108108098</v>
      </c>
      <c r="AB12" s="20">
        <v>95.614973262032095</v>
      </c>
      <c r="AC12" s="20">
        <v>95.331325301204799</v>
      </c>
      <c r="AD12" s="20">
        <v>97.3607038123167</v>
      </c>
      <c r="AE12" s="20">
        <v>94.045534150612994</v>
      </c>
      <c r="AF12" s="20">
        <v>99.705882352941202</v>
      </c>
      <c r="AG12" s="20">
        <v>98.245614035087698</v>
      </c>
      <c r="AH12" s="20">
        <v>98.214285714285694</v>
      </c>
      <c r="AI12" s="20">
        <v>97.635135135135101</v>
      </c>
      <c r="AJ12" s="20">
        <v>95.384615384615401</v>
      </c>
      <c r="AK12" s="20">
        <v>96.8879668049793</v>
      </c>
      <c r="AL12" s="20">
        <v>95.901639344262307</v>
      </c>
      <c r="AM12" s="20">
        <v>97.798742138364801</v>
      </c>
      <c r="AN12" s="20">
        <v>97.108433734939794</v>
      </c>
      <c r="AO12" s="20">
        <v>95.305164319248803</v>
      </c>
      <c r="AP12" s="20">
        <v>97.2262773722628</v>
      </c>
      <c r="AQ12" s="20">
        <v>99.387755102040799</v>
      </c>
      <c r="AR12" s="20">
        <v>93.720565149136604</v>
      </c>
      <c r="AS12" s="20">
        <v>97.020484171322195</v>
      </c>
      <c r="AT12" s="20">
        <v>92.910447761194007</v>
      </c>
      <c r="AU12" s="20">
        <v>95.704845814978</v>
      </c>
      <c r="AV12" s="20">
        <v>97.983870967741893</v>
      </c>
      <c r="AW12" s="20">
        <v>96.039603960395993</v>
      </c>
      <c r="AX12" s="20">
        <v>98.4293193717278</v>
      </c>
      <c r="AY12" s="20">
        <v>90.560471976401203</v>
      </c>
      <c r="AZ12" s="20">
        <v>85.714285714285694</v>
      </c>
      <c r="BA12" s="20">
        <v>97.147950089126596</v>
      </c>
      <c r="BB12" s="20">
        <v>97.6</v>
      </c>
      <c r="BC12" s="20">
        <v>95.454545454545496</v>
      </c>
      <c r="BD12" s="20">
        <v>90.839694656488504</v>
      </c>
      <c r="BE12" s="20">
        <v>99.371069182389903</v>
      </c>
      <c r="BF12" s="20">
        <v>83.823529411764696</v>
      </c>
      <c r="BG12" s="20">
        <v>100</v>
      </c>
      <c r="BH12" s="20">
        <v>99.065420560747697</v>
      </c>
      <c r="BI12" s="20">
        <v>99.624060150375897</v>
      </c>
      <c r="BJ12" s="20">
        <v>97.833935018050497</v>
      </c>
      <c r="BK12" s="20">
        <v>86.330935251798607</v>
      </c>
      <c r="BL12" s="20">
        <v>98.3766233766234</v>
      </c>
      <c r="BM12" s="20">
        <v>98.214285714285694</v>
      </c>
      <c r="BN12" s="20">
        <v>99.860529986052995</v>
      </c>
      <c r="BO12" s="20">
        <v>96.373056994818697</v>
      </c>
      <c r="BP12" s="20">
        <v>95.890410958904098</v>
      </c>
      <c r="BQ12" s="20">
        <v>83.900928792569701</v>
      </c>
      <c r="BR12" s="20">
        <v>96.446700507614196</v>
      </c>
      <c r="BS12" s="20">
        <v>96.818181818181799</v>
      </c>
      <c r="BT12" s="20">
        <v>94.056847545219597</v>
      </c>
      <c r="BU12" s="20">
        <v>84.112149532710305</v>
      </c>
      <c r="BV12" s="20">
        <v>82.608695652173907</v>
      </c>
      <c r="BW12" s="20">
        <v>89.010989010988993</v>
      </c>
      <c r="BX12" s="20" t="s">
        <v>133</v>
      </c>
      <c r="BY12" s="20">
        <v>99.230769230769198</v>
      </c>
      <c r="BZ12" s="20">
        <v>98.039215686274503</v>
      </c>
      <c r="CA12" s="20">
        <v>88.271604938271594</v>
      </c>
      <c r="CB12" s="20">
        <v>100</v>
      </c>
      <c r="CC12" s="20">
        <v>80</v>
      </c>
      <c r="CD12" s="20">
        <v>96.396396396396398</v>
      </c>
      <c r="CE12" s="20">
        <v>88.8888888888889</v>
      </c>
      <c r="CF12" s="20">
        <v>95.027624309392294</v>
      </c>
      <c r="CG12" s="20">
        <v>96.916299559471398</v>
      </c>
      <c r="CH12" s="20">
        <v>81.6666666666667</v>
      </c>
      <c r="CI12" s="20">
        <v>25</v>
      </c>
      <c r="CJ12" s="20">
        <v>96</v>
      </c>
      <c r="CK12" s="20">
        <v>96.296296296296305</v>
      </c>
      <c r="CL12" s="20">
        <v>97.841726618704996</v>
      </c>
      <c r="CM12" s="20">
        <v>100</v>
      </c>
      <c r="CN12" s="20">
        <v>92.380952380952394</v>
      </c>
      <c r="CO12" s="20">
        <v>77.884615384615401</v>
      </c>
      <c r="CP12" s="20">
        <v>98.015873015872998</v>
      </c>
      <c r="CQ12" s="20">
        <v>94.117647058823493</v>
      </c>
      <c r="CR12" s="20">
        <v>96.875</v>
      </c>
      <c r="CS12" s="20">
        <v>89.655172413793096</v>
      </c>
      <c r="CT12" s="20">
        <v>99.082568807339499</v>
      </c>
      <c r="CU12" s="20">
        <v>98.275862068965495</v>
      </c>
      <c r="CV12" s="20">
        <v>91.588785046729001</v>
      </c>
      <c r="CW12" s="20">
        <v>100</v>
      </c>
      <c r="CX12" s="20">
        <v>98.113207547169793</v>
      </c>
      <c r="CY12" s="20">
        <v>89.473684210526301</v>
      </c>
      <c r="CZ12" s="20">
        <v>83.3333333333333</v>
      </c>
      <c r="DA12" s="20">
        <v>98.586572438162506</v>
      </c>
      <c r="DB12" s="20">
        <v>97.962648556876104</v>
      </c>
      <c r="DC12" s="20">
        <v>88.319088319088294</v>
      </c>
      <c r="DD12" s="20">
        <v>94.736842105263193</v>
      </c>
      <c r="DE12" s="20">
        <v>98.747390396659696</v>
      </c>
      <c r="DF12" s="20">
        <v>96.969696969696997</v>
      </c>
      <c r="DG12" s="20">
        <v>98.122065727699507</v>
      </c>
      <c r="DH12" s="20">
        <v>88.148148148148195</v>
      </c>
      <c r="DI12" s="20">
        <v>94.344473007712097</v>
      </c>
      <c r="DJ12" s="20">
        <v>99.470899470899496</v>
      </c>
      <c r="DK12" s="20">
        <v>98.952879581151805</v>
      </c>
      <c r="DL12" s="20">
        <v>85.82995951417</v>
      </c>
      <c r="DM12" s="20">
        <v>90.161725067385404</v>
      </c>
      <c r="DN12" s="20">
        <v>95.709570957095707</v>
      </c>
      <c r="DO12" s="20">
        <v>100</v>
      </c>
      <c r="DP12" s="20">
        <v>97.560975609756099</v>
      </c>
      <c r="DQ12" s="20">
        <v>97.2222222222222</v>
      </c>
      <c r="DR12" s="20">
        <v>62.407862407862403</v>
      </c>
      <c r="DS12" s="20">
        <v>96.057347670250905</v>
      </c>
      <c r="DT12" s="20">
        <v>95.588235294117695</v>
      </c>
      <c r="DU12" s="20">
        <v>100</v>
      </c>
      <c r="DV12" s="20">
        <v>94.772117962466496</v>
      </c>
      <c r="DW12" s="20">
        <v>99.485861182519301</v>
      </c>
      <c r="DX12" s="20">
        <v>96.6796875</v>
      </c>
      <c r="DY12" s="20">
        <v>96.8888888888889</v>
      </c>
      <c r="DZ12" s="20">
        <v>98.642533936651603</v>
      </c>
      <c r="EA12" s="20">
        <v>99.259259259259295</v>
      </c>
      <c r="EB12" s="20">
        <v>98.709677419354804</v>
      </c>
      <c r="EC12" s="20">
        <v>100</v>
      </c>
      <c r="ED12" s="20">
        <v>79.255319148936195</v>
      </c>
      <c r="EE12" s="20">
        <v>99.521531100478498</v>
      </c>
    </row>
    <row r="13" spans="1:264" s="20" customFormat="1" ht="13.8" x14ac:dyDescent="0.25">
      <c r="A13" s="3"/>
      <c r="B13" s="19"/>
      <c r="C13" s="19"/>
      <c r="I13" s="2"/>
    </row>
    <row r="14" spans="1:264" s="20" customFormat="1" ht="13.8" x14ac:dyDescent="0.25">
      <c r="A14" s="3">
        <v>3</v>
      </c>
      <c r="B14" s="19" t="s">
        <v>172</v>
      </c>
      <c r="C14" s="19" t="s">
        <v>170</v>
      </c>
      <c r="D14" s="2">
        <f>SUM(D15,D17,D19,D21)</f>
        <v>59906</v>
      </c>
      <c r="E14" s="2">
        <f t="shared" ref="E14:M14" si="0">SUM(E15,E17,E19,E21)</f>
        <v>27338</v>
      </c>
      <c r="F14" s="2">
        <f t="shared" si="0"/>
        <v>13673</v>
      </c>
      <c r="G14" s="2">
        <f t="shared" si="0"/>
        <v>4083</v>
      </c>
      <c r="H14" s="2">
        <f t="shared" si="0"/>
        <v>14812</v>
      </c>
      <c r="I14" s="2">
        <f t="shared" si="0"/>
        <v>40553</v>
      </c>
      <c r="J14" s="2">
        <f t="shared" si="0"/>
        <v>18364</v>
      </c>
      <c r="K14" s="2">
        <f t="shared" si="0"/>
        <v>6306</v>
      </c>
      <c r="L14" s="2">
        <f t="shared" si="0"/>
        <v>3184</v>
      </c>
      <c r="M14" s="2">
        <f t="shared" si="0"/>
        <v>12699</v>
      </c>
    </row>
    <row r="15" spans="1:264" s="20" customFormat="1" ht="13.8" x14ac:dyDescent="0.25">
      <c r="B15" s="20" t="s">
        <v>134</v>
      </c>
      <c r="C15" s="19" t="s">
        <v>170</v>
      </c>
      <c r="D15" s="2">
        <f>SUM(E15:H15)</f>
        <v>33629</v>
      </c>
      <c r="E15" s="2">
        <v>17389</v>
      </c>
      <c r="F15" s="2">
        <v>7568</v>
      </c>
      <c r="G15" s="2">
        <v>2017</v>
      </c>
      <c r="H15" s="2">
        <v>6655</v>
      </c>
      <c r="I15" s="2">
        <f>SUM(J15:M15)</f>
        <v>21643</v>
      </c>
      <c r="J15" s="2">
        <v>11646</v>
      </c>
      <c r="K15" s="2">
        <v>2758</v>
      </c>
      <c r="L15" s="2">
        <v>1547</v>
      </c>
      <c r="M15" s="2">
        <v>5692</v>
      </c>
      <c r="N15" s="2"/>
      <c r="O15" s="2">
        <v>231</v>
      </c>
      <c r="P15" s="2">
        <v>855</v>
      </c>
      <c r="Q15" s="2">
        <v>1201</v>
      </c>
      <c r="R15" s="2">
        <v>450</v>
      </c>
      <c r="S15" s="2">
        <v>330</v>
      </c>
      <c r="T15" s="2">
        <v>436</v>
      </c>
      <c r="U15" s="2">
        <v>588</v>
      </c>
      <c r="V15" s="2">
        <v>1275</v>
      </c>
      <c r="W15" s="2">
        <v>606</v>
      </c>
      <c r="X15" s="2">
        <v>513</v>
      </c>
      <c r="Y15" s="2">
        <v>231</v>
      </c>
      <c r="Z15" s="2">
        <v>194</v>
      </c>
      <c r="AA15" s="2">
        <v>283</v>
      </c>
      <c r="AB15" s="2">
        <v>894</v>
      </c>
      <c r="AC15" s="2">
        <v>633</v>
      </c>
      <c r="AD15" s="2">
        <v>332</v>
      </c>
      <c r="AE15" s="2">
        <v>537</v>
      </c>
      <c r="AF15" s="2">
        <v>339</v>
      </c>
      <c r="AG15" s="2">
        <v>336</v>
      </c>
      <c r="AH15" s="2">
        <v>275</v>
      </c>
      <c r="AI15" s="2">
        <v>289</v>
      </c>
      <c r="AJ15" s="2">
        <v>372</v>
      </c>
      <c r="AK15" s="2">
        <v>467</v>
      </c>
      <c r="AL15" s="2">
        <v>234</v>
      </c>
      <c r="AM15" s="2">
        <v>311</v>
      </c>
      <c r="AN15" s="2">
        <v>403</v>
      </c>
      <c r="AO15" s="2">
        <v>406</v>
      </c>
      <c r="AP15" s="2">
        <v>666</v>
      </c>
      <c r="AQ15" s="2">
        <v>487</v>
      </c>
      <c r="AR15" s="2">
        <v>597</v>
      </c>
      <c r="AS15" s="2">
        <v>521</v>
      </c>
      <c r="AT15" s="2">
        <v>996</v>
      </c>
      <c r="AU15" s="2">
        <v>869</v>
      </c>
      <c r="AV15" s="2">
        <v>243</v>
      </c>
      <c r="AW15" s="2">
        <v>776</v>
      </c>
      <c r="AX15" s="2">
        <v>188</v>
      </c>
      <c r="AY15" s="2">
        <v>307</v>
      </c>
      <c r="AZ15" s="2">
        <v>6</v>
      </c>
      <c r="BA15" s="2">
        <v>545</v>
      </c>
      <c r="BB15" s="2">
        <v>122</v>
      </c>
      <c r="BC15" s="2">
        <v>63</v>
      </c>
      <c r="BD15" s="2">
        <v>119</v>
      </c>
      <c r="BE15" s="2">
        <v>158</v>
      </c>
      <c r="BF15" s="2">
        <v>57</v>
      </c>
      <c r="BG15" s="2">
        <v>251</v>
      </c>
      <c r="BH15" s="2">
        <v>318</v>
      </c>
      <c r="BI15" s="2">
        <v>795</v>
      </c>
      <c r="BJ15" s="2">
        <v>271</v>
      </c>
      <c r="BK15" s="2">
        <v>120</v>
      </c>
      <c r="BL15" s="2">
        <v>303</v>
      </c>
      <c r="BM15" s="2">
        <v>220</v>
      </c>
      <c r="BN15" s="2">
        <v>716</v>
      </c>
      <c r="BO15" s="2">
        <v>186</v>
      </c>
      <c r="BP15" s="2">
        <v>70</v>
      </c>
      <c r="BQ15" s="2">
        <v>271</v>
      </c>
      <c r="BR15" s="2">
        <v>190</v>
      </c>
      <c r="BS15" s="2">
        <v>213</v>
      </c>
      <c r="BT15" s="2">
        <v>364</v>
      </c>
      <c r="BU15" s="2">
        <v>180</v>
      </c>
      <c r="BV15" s="2">
        <v>380</v>
      </c>
      <c r="BW15" s="2">
        <v>81</v>
      </c>
      <c r="BX15" s="2">
        <v>0</v>
      </c>
      <c r="BY15" s="2">
        <v>258</v>
      </c>
      <c r="BZ15" s="2">
        <v>50</v>
      </c>
      <c r="CA15" s="2">
        <v>143</v>
      </c>
      <c r="CB15" s="2">
        <v>85</v>
      </c>
      <c r="CC15" s="2">
        <v>16</v>
      </c>
      <c r="CD15" s="2">
        <v>107</v>
      </c>
      <c r="CE15" s="2">
        <v>248</v>
      </c>
      <c r="CF15" s="2">
        <v>172</v>
      </c>
      <c r="CG15" s="2">
        <v>220</v>
      </c>
      <c r="CH15" s="2">
        <v>147</v>
      </c>
      <c r="CI15" s="2">
        <v>5</v>
      </c>
      <c r="CJ15" s="2">
        <v>24</v>
      </c>
      <c r="CK15" s="2">
        <v>52</v>
      </c>
      <c r="CL15" s="2">
        <v>136</v>
      </c>
      <c r="CM15" s="2">
        <v>92</v>
      </c>
      <c r="CN15" s="2">
        <v>97</v>
      </c>
      <c r="CO15" s="2">
        <v>81</v>
      </c>
      <c r="CP15" s="2">
        <v>247</v>
      </c>
      <c r="CQ15" s="2">
        <v>176</v>
      </c>
      <c r="CR15" s="2">
        <v>31</v>
      </c>
      <c r="CS15" s="2">
        <v>208</v>
      </c>
      <c r="CT15" s="2">
        <v>108</v>
      </c>
      <c r="CU15" s="2">
        <v>57</v>
      </c>
      <c r="CV15" s="2">
        <v>98</v>
      </c>
      <c r="CW15" s="2">
        <v>84</v>
      </c>
      <c r="CX15" s="2">
        <v>208</v>
      </c>
      <c r="CY15" s="2">
        <v>34</v>
      </c>
      <c r="CZ15" s="2">
        <v>405</v>
      </c>
      <c r="DA15" s="2">
        <v>279</v>
      </c>
      <c r="DB15" s="2">
        <v>577</v>
      </c>
      <c r="DC15" s="2">
        <v>310</v>
      </c>
      <c r="DD15" s="2">
        <v>612</v>
      </c>
      <c r="DE15" s="2">
        <v>946</v>
      </c>
      <c r="DF15" s="2">
        <v>128</v>
      </c>
      <c r="DG15" s="2">
        <v>209</v>
      </c>
      <c r="DH15" s="2">
        <v>476</v>
      </c>
      <c r="DI15" s="2">
        <v>367</v>
      </c>
      <c r="DJ15" s="2">
        <v>188</v>
      </c>
      <c r="DK15" s="2">
        <v>189</v>
      </c>
      <c r="DL15" s="2">
        <v>212</v>
      </c>
      <c r="DM15" s="2">
        <v>669</v>
      </c>
      <c r="DN15" s="2">
        <v>290</v>
      </c>
      <c r="DO15" s="2">
        <v>350</v>
      </c>
      <c r="DP15" s="2">
        <v>360</v>
      </c>
      <c r="DQ15" s="2">
        <v>245</v>
      </c>
      <c r="DR15" s="2">
        <v>254</v>
      </c>
      <c r="DS15" s="2">
        <v>1072</v>
      </c>
      <c r="DT15" s="2">
        <v>325</v>
      </c>
      <c r="DU15" s="2">
        <v>354</v>
      </c>
      <c r="DV15" s="2">
        <v>707</v>
      </c>
      <c r="DW15" s="2">
        <v>387</v>
      </c>
      <c r="DX15" s="2">
        <v>990</v>
      </c>
      <c r="DY15" s="2">
        <v>218</v>
      </c>
      <c r="DZ15" s="2">
        <v>218</v>
      </c>
      <c r="EA15" s="2">
        <v>536</v>
      </c>
      <c r="EB15" s="2">
        <v>153</v>
      </c>
      <c r="EC15" s="2">
        <v>108</v>
      </c>
      <c r="ED15" s="2">
        <v>149</v>
      </c>
      <c r="EE15" s="2">
        <v>416</v>
      </c>
    </row>
    <row r="16" spans="1:264" s="20" customFormat="1" ht="13.8" x14ac:dyDescent="0.25">
      <c r="A16" s="3"/>
      <c r="C16" s="20" t="s">
        <v>171</v>
      </c>
      <c r="D16" s="20">
        <v>56.14</v>
      </c>
      <c r="E16" s="20">
        <v>63.6</v>
      </c>
      <c r="F16" s="20">
        <v>55.3</v>
      </c>
      <c r="G16" s="20">
        <v>49.4</v>
      </c>
      <c r="H16" s="20">
        <v>44.9</v>
      </c>
      <c r="I16" s="20">
        <f>(I15/$I$11)*100</f>
        <v>53.369664389810865</v>
      </c>
      <c r="J16" s="20">
        <v>63.4</v>
      </c>
      <c r="K16" s="20">
        <v>43.7</v>
      </c>
      <c r="L16" s="20">
        <v>48.6</v>
      </c>
      <c r="M16" s="20">
        <v>44.8</v>
      </c>
      <c r="O16" s="20">
        <v>57.142857142857103</v>
      </c>
      <c r="P16" s="20">
        <v>56.725146198830402</v>
      </c>
      <c r="Q16" s="20">
        <v>83.097418817651999</v>
      </c>
      <c r="R16" s="20">
        <v>51.5555555555556</v>
      </c>
      <c r="S16" s="20">
        <v>50.909090909090899</v>
      </c>
      <c r="T16" s="20">
        <v>70.412844036697294</v>
      </c>
      <c r="U16" s="20">
        <v>66.836734693877602</v>
      </c>
      <c r="V16" s="20">
        <v>75.058823529411796</v>
      </c>
      <c r="W16" s="20">
        <v>65.676567656765698</v>
      </c>
      <c r="X16" s="20">
        <v>63.937621832358701</v>
      </c>
      <c r="Y16" s="20">
        <v>64.069264069264094</v>
      </c>
      <c r="Z16" s="20">
        <v>62.886597938144298</v>
      </c>
      <c r="AA16" s="20">
        <v>45.9363957597173</v>
      </c>
      <c r="AB16" s="20">
        <v>74.496644295302005</v>
      </c>
      <c r="AC16" s="20">
        <v>62.085308056872002</v>
      </c>
      <c r="AD16" s="20">
        <v>48.493975903614498</v>
      </c>
      <c r="AE16" s="20">
        <v>63.8733705772812</v>
      </c>
      <c r="AF16" s="20">
        <v>64.306784660766994</v>
      </c>
      <c r="AG16" s="20">
        <v>66.071428571428598</v>
      </c>
      <c r="AH16" s="20">
        <v>58.909090909090899</v>
      </c>
      <c r="AI16" s="20">
        <v>52.941176470588204</v>
      </c>
      <c r="AJ16" s="20">
        <v>58.3333333333333</v>
      </c>
      <c r="AK16" s="20">
        <v>49.250535331905802</v>
      </c>
      <c r="AL16" s="20">
        <v>50.854700854700901</v>
      </c>
      <c r="AM16" s="20">
        <v>73.311897106109299</v>
      </c>
      <c r="AN16" s="20">
        <v>57.568238213399503</v>
      </c>
      <c r="AO16" s="20">
        <v>60.5911330049261</v>
      </c>
      <c r="AP16" s="20">
        <v>62.162162162162197</v>
      </c>
      <c r="AQ16" s="20">
        <v>55.646817248460003</v>
      </c>
      <c r="AR16" s="20">
        <v>56.951423785594599</v>
      </c>
      <c r="AS16" s="20">
        <v>63.147792706334002</v>
      </c>
      <c r="AT16" s="20">
        <v>56.1244979919679</v>
      </c>
      <c r="AU16" s="20">
        <v>63.8665132336018</v>
      </c>
      <c r="AV16" s="20">
        <v>67.078189300411495</v>
      </c>
      <c r="AW16" s="20">
        <v>63.5309278350515</v>
      </c>
      <c r="AX16" s="20">
        <v>71.276595744680805</v>
      </c>
      <c r="AY16" s="20">
        <v>44.6254071661238</v>
      </c>
      <c r="AZ16" s="20">
        <v>16.6666666666667</v>
      </c>
      <c r="BA16" s="20">
        <v>71.192660550458697</v>
      </c>
      <c r="BB16" s="20">
        <v>31.967213114754099</v>
      </c>
      <c r="BC16" s="20">
        <v>68.253968253968296</v>
      </c>
      <c r="BD16" s="20">
        <v>21.848739495798299</v>
      </c>
      <c r="BE16" s="20">
        <v>65.1898734177215</v>
      </c>
      <c r="BF16" s="20">
        <v>71.929824561403507</v>
      </c>
      <c r="BG16" s="20">
        <v>79.681274900398407</v>
      </c>
      <c r="BH16" s="20">
        <v>45.283018867924497</v>
      </c>
      <c r="BI16" s="20">
        <v>12.452830188679201</v>
      </c>
      <c r="BJ16" s="20">
        <v>53.505535055350499</v>
      </c>
      <c r="BK16" s="20">
        <v>45</v>
      </c>
      <c r="BL16" s="20">
        <v>57.095709570957098</v>
      </c>
      <c r="BM16" s="20">
        <v>75.909090909090907</v>
      </c>
      <c r="BN16" s="20">
        <v>26.1173184357542</v>
      </c>
      <c r="BO16" s="20">
        <v>83.3333333333333</v>
      </c>
      <c r="BP16" s="20">
        <v>52.857142857142897</v>
      </c>
      <c r="BQ16" s="20">
        <v>25.092250922509201</v>
      </c>
      <c r="BR16" s="20">
        <v>57.368421052631597</v>
      </c>
      <c r="BS16" s="20">
        <v>42.253521126760603</v>
      </c>
      <c r="BT16" s="20">
        <v>37.912087912087898</v>
      </c>
      <c r="BU16" s="20">
        <v>22.2222222222222</v>
      </c>
      <c r="BV16" s="20">
        <v>36.315789473684198</v>
      </c>
      <c r="BW16" s="20">
        <v>44.4444444444444</v>
      </c>
      <c r="BX16" s="20" t="s">
        <v>133</v>
      </c>
      <c r="BY16" s="20">
        <v>87.209302325581405</v>
      </c>
      <c r="BZ16" s="20">
        <v>40</v>
      </c>
      <c r="CA16" s="20">
        <v>51.748251748251697</v>
      </c>
      <c r="CB16" s="20">
        <v>15.294117647058799</v>
      </c>
      <c r="CC16" s="20">
        <v>62.5</v>
      </c>
      <c r="CD16" s="20">
        <v>49.532710280373799</v>
      </c>
      <c r="CE16" s="20">
        <v>43.951612903225801</v>
      </c>
      <c r="CF16" s="20">
        <v>45.348837209302303</v>
      </c>
      <c r="CG16" s="20">
        <v>22.272727272727298</v>
      </c>
      <c r="CH16" s="20">
        <v>34.6938775510204</v>
      </c>
      <c r="CI16" s="20">
        <v>0</v>
      </c>
      <c r="CJ16" s="20">
        <v>58.3333333333333</v>
      </c>
      <c r="CK16" s="20">
        <v>26.923076923076898</v>
      </c>
      <c r="CL16" s="20">
        <v>41.176470588235297</v>
      </c>
      <c r="CM16" s="20">
        <v>33.695652173912997</v>
      </c>
      <c r="CN16" s="20">
        <v>64.948453608247405</v>
      </c>
      <c r="CO16" s="20">
        <v>50.617283950617299</v>
      </c>
      <c r="CP16" s="20">
        <v>73.684210526315795</v>
      </c>
      <c r="CQ16" s="20">
        <v>71.022727272727295</v>
      </c>
      <c r="CR16" s="20">
        <v>93.548387096774206</v>
      </c>
      <c r="CS16" s="20">
        <v>70.673076923076906</v>
      </c>
      <c r="CT16" s="20">
        <v>7.4074074074074101</v>
      </c>
      <c r="CU16" s="20">
        <v>43.859649122806999</v>
      </c>
      <c r="CV16" s="20">
        <v>10.2040816326531</v>
      </c>
      <c r="CW16" s="20">
        <v>53.571428571428598</v>
      </c>
      <c r="CX16" s="20">
        <v>25.480769230769202</v>
      </c>
      <c r="CY16" s="20">
        <v>64.705882352941202</v>
      </c>
      <c r="CZ16" s="20">
        <v>62.469135802469097</v>
      </c>
      <c r="DA16" s="20">
        <v>46.236559139784902</v>
      </c>
      <c r="DB16" s="20">
        <v>64.991334488734793</v>
      </c>
      <c r="DC16" s="20">
        <v>30.645161290322601</v>
      </c>
      <c r="DD16" s="20">
        <v>32.026143790849702</v>
      </c>
      <c r="DE16" s="20">
        <v>36.892177589851997</v>
      </c>
      <c r="DF16" s="20">
        <v>21.875</v>
      </c>
      <c r="DG16" s="20">
        <v>48.325358851674601</v>
      </c>
      <c r="DH16" s="20">
        <v>44.537815126050397</v>
      </c>
      <c r="DI16" s="20">
        <v>71.934604904632195</v>
      </c>
      <c r="DJ16" s="20">
        <v>74.468085106383</v>
      </c>
      <c r="DK16" s="20">
        <v>21.1640211640212</v>
      </c>
      <c r="DL16" s="20">
        <v>50.943396226415103</v>
      </c>
      <c r="DM16" s="20">
        <v>36.472346786248103</v>
      </c>
      <c r="DN16" s="20">
        <v>65.517241379310306</v>
      </c>
      <c r="DO16" s="20">
        <v>55.142857142857103</v>
      </c>
      <c r="DP16" s="20">
        <v>46.3888888888889</v>
      </c>
      <c r="DQ16" s="20">
        <v>36.734693877551003</v>
      </c>
      <c r="DR16" s="20">
        <v>37.4015748031496</v>
      </c>
      <c r="DS16" s="20">
        <v>45.615671641791003</v>
      </c>
      <c r="DT16" s="20">
        <v>28.923076923076898</v>
      </c>
      <c r="DU16" s="20">
        <v>89.548022598870105</v>
      </c>
      <c r="DV16" s="20">
        <v>32.248939179632202</v>
      </c>
      <c r="DW16" s="20">
        <v>46.770025839793298</v>
      </c>
      <c r="DX16" s="20">
        <v>42.323232323232297</v>
      </c>
      <c r="DY16" s="20">
        <v>47.706422018348597</v>
      </c>
      <c r="DZ16" s="20">
        <v>46.788990825688103</v>
      </c>
      <c r="EA16" s="20">
        <v>38.0597014925373</v>
      </c>
      <c r="EB16" s="20">
        <v>41.830065359477103</v>
      </c>
      <c r="EC16" s="20">
        <v>21.296296296296301</v>
      </c>
      <c r="ED16" s="20">
        <v>36.241610738254998</v>
      </c>
      <c r="EE16" s="20">
        <v>34.615384615384599</v>
      </c>
    </row>
    <row r="17" spans="1:140" s="20" customFormat="1" ht="13.8" x14ac:dyDescent="0.25">
      <c r="A17" s="3"/>
      <c r="B17" s="20" t="s">
        <v>135</v>
      </c>
      <c r="C17" s="20" t="s">
        <v>170</v>
      </c>
      <c r="D17" s="2">
        <f>SUM(E17:H17)</f>
        <v>17040</v>
      </c>
      <c r="E17" s="2">
        <v>6618</v>
      </c>
      <c r="F17" s="2">
        <v>4030</v>
      </c>
      <c r="G17" s="2">
        <v>1495</v>
      </c>
      <c r="H17" s="2">
        <v>4897</v>
      </c>
      <c r="I17" s="2">
        <f t="shared" ref="I17:I21" si="1">SUM(J17:M17)</f>
        <v>11204</v>
      </c>
      <c r="J17" s="2">
        <v>3974</v>
      </c>
      <c r="K17" s="2">
        <v>2032</v>
      </c>
      <c r="L17" s="2">
        <v>1118</v>
      </c>
      <c r="M17" s="2">
        <v>4080</v>
      </c>
    </row>
    <row r="18" spans="1:140" s="20" customFormat="1" ht="13.8" x14ac:dyDescent="0.25">
      <c r="A18" s="3"/>
      <c r="C18" s="20" t="s">
        <v>171</v>
      </c>
      <c r="D18" s="20">
        <v>28.4</v>
      </c>
      <c r="E18" s="20">
        <v>24.2</v>
      </c>
      <c r="F18" s="20">
        <v>29.5</v>
      </c>
      <c r="G18" s="20">
        <v>36.6</v>
      </c>
      <c r="H18" s="20">
        <v>33.1</v>
      </c>
      <c r="I18" s="20">
        <f>(I17/$I$11)*100</f>
        <v>27.628042314995195</v>
      </c>
      <c r="J18" s="20">
        <v>21.6</v>
      </c>
      <c r="K18" s="20">
        <v>32.200000000000003</v>
      </c>
      <c r="L18" s="20">
        <v>35.1</v>
      </c>
      <c r="M18" s="20">
        <v>32.1</v>
      </c>
      <c r="O18" s="20">
        <v>37.229437229437202</v>
      </c>
      <c r="P18" s="20">
        <v>22.573099415204702</v>
      </c>
      <c r="Q18" s="20">
        <v>9.9084096586178205</v>
      </c>
      <c r="R18" s="20">
        <v>30.4444444444444</v>
      </c>
      <c r="S18" s="20">
        <v>36.969696969696997</v>
      </c>
      <c r="T18" s="20">
        <v>17.660550458715601</v>
      </c>
      <c r="U18" s="20">
        <v>27.5510204081633</v>
      </c>
      <c r="V18" s="20">
        <v>17.254901960784299</v>
      </c>
      <c r="W18" s="20">
        <v>24.092409240924098</v>
      </c>
      <c r="X18" s="20">
        <v>17.543859649122801</v>
      </c>
      <c r="Y18" s="20">
        <v>29.004329004329001</v>
      </c>
      <c r="Z18" s="20">
        <v>34.020618556701002</v>
      </c>
      <c r="AA18" s="20">
        <v>42.402826855123699</v>
      </c>
      <c r="AB18" s="20">
        <v>17.785234899328898</v>
      </c>
      <c r="AC18" s="20">
        <v>26.540284360189599</v>
      </c>
      <c r="AD18" s="20">
        <v>25.903614457831299</v>
      </c>
      <c r="AE18" s="20">
        <v>12.1042830540037</v>
      </c>
      <c r="AF18" s="20">
        <v>23.008849557522101</v>
      </c>
      <c r="AG18" s="20">
        <v>11.3095238095238</v>
      </c>
      <c r="AH18" s="20">
        <v>32.363636363636402</v>
      </c>
      <c r="AI18" s="20">
        <v>26.297577854671299</v>
      </c>
      <c r="AJ18" s="20">
        <v>25.806451612903199</v>
      </c>
      <c r="AK18" s="20">
        <v>23.982869379015</v>
      </c>
      <c r="AL18" s="20">
        <v>39.743589743589702</v>
      </c>
      <c r="AM18" s="20">
        <v>17.684887459807101</v>
      </c>
      <c r="AN18" s="20">
        <v>13.6476426799007</v>
      </c>
      <c r="AO18" s="20">
        <v>9.3596059113300498</v>
      </c>
      <c r="AP18" s="20">
        <v>16.3663663663664</v>
      </c>
      <c r="AQ18" s="20">
        <v>35.318275154004098</v>
      </c>
      <c r="AR18" s="20">
        <v>38.358458961474</v>
      </c>
      <c r="AS18" s="20">
        <v>9.5969289827255295</v>
      </c>
      <c r="AT18" s="20">
        <v>15.4618473895582</v>
      </c>
      <c r="AU18" s="20">
        <v>21.2888377445339</v>
      </c>
      <c r="AV18" s="20">
        <v>25.925925925925899</v>
      </c>
      <c r="AW18" s="20">
        <v>23.7113402061856</v>
      </c>
      <c r="AX18" s="20">
        <v>7.9787234042553203</v>
      </c>
      <c r="AY18" s="20">
        <v>36.482084690553698</v>
      </c>
      <c r="AZ18" s="20">
        <v>33.3333333333333</v>
      </c>
      <c r="BA18" s="20">
        <v>16.146788990825701</v>
      </c>
      <c r="BB18" s="20">
        <v>31.967213114754099</v>
      </c>
      <c r="BC18" s="20">
        <v>25.396825396825399</v>
      </c>
      <c r="BD18" s="20">
        <v>34.453781512604998</v>
      </c>
      <c r="BE18" s="20">
        <v>32.911392405063303</v>
      </c>
      <c r="BF18" s="20">
        <v>26.315789473684202</v>
      </c>
      <c r="BG18" s="20">
        <v>10.3585657370518</v>
      </c>
      <c r="BH18" s="20">
        <v>35.2201257861635</v>
      </c>
      <c r="BI18" s="20">
        <v>31.069182389937101</v>
      </c>
      <c r="BJ18" s="20">
        <v>20.6642066420664</v>
      </c>
      <c r="BK18" s="20">
        <v>54.1666666666667</v>
      </c>
      <c r="BL18" s="20">
        <v>34.983498349835003</v>
      </c>
      <c r="BM18" s="20">
        <v>21.818181818181799</v>
      </c>
      <c r="BN18" s="20">
        <v>45.949720670391102</v>
      </c>
      <c r="BO18" s="20">
        <v>12.9032258064516</v>
      </c>
      <c r="BP18" s="20">
        <v>37.142857142857103</v>
      </c>
      <c r="BQ18" s="20">
        <v>38.376383763837602</v>
      </c>
      <c r="BR18" s="20">
        <v>17.894736842105299</v>
      </c>
      <c r="BS18" s="20">
        <v>42.253521126760603</v>
      </c>
      <c r="BT18" s="20">
        <v>32.142857142857103</v>
      </c>
      <c r="BU18" s="20">
        <v>77.2222222222222</v>
      </c>
      <c r="BV18" s="20">
        <v>27.6315789473684</v>
      </c>
      <c r="BW18" s="20">
        <v>48.148148148148103</v>
      </c>
      <c r="BX18" s="20" t="s">
        <v>133</v>
      </c>
      <c r="BY18" s="20">
        <v>10.8527131782946</v>
      </c>
      <c r="BZ18" s="20">
        <v>56</v>
      </c>
      <c r="CA18" s="20">
        <v>42.657342657342703</v>
      </c>
      <c r="CB18" s="20">
        <v>65.882352941176507</v>
      </c>
      <c r="CC18" s="20">
        <v>12.5</v>
      </c>
      <c r="CD18" s="20">
        <v>42.056074766355103</v>
      </c>
      <c r="CE18" s="20">
        <v>42.338709677419402</v>
      </c>
      <c r="CF18" s="20">
        <v>25.581395348837201</v>
      </c>
      <c r="CG18" s="20">
        <v>64.545454545454504</v>
      </c>
      <c r="CH18" s="20">
        <v>17.687074829932001</v>
      </c>
      <c r="CI18" s="20">
        <v>20</v>
      </c>
      <c r="CJ18" s="20">
        <v>41.6666666666667</v>
      </c>
      <c r="CK18" s="20">
        <v>42.307692307692299</v>
      </c>
      <c r="CL18" s="20">
        <v>56.617647058823501</v>
      </c>
      <c r="CM18" s="20">
        <v>36.956521739130402</v>
      </c>
      <c r="CN18" s="20">
        <v>26.8041237113402</v>
      </c>
      <c r="CO18" s="20">
        <v>20.987654320987701</v>
      </c>
      <c r="CP18" s="20">
        <v>13.765182186234799</v>
      </c>
      <c r="CQ18" s="20">
        <v>13.636363636363599</v>
      </c>
      <c r="CR18" s="20">
        <v>6.4516129032258096</v>
      </c>
      <c r="CS18" s="20">
        <v>25</v>
      </c>
      <c r="CT18" s="20">
        <v>67.592592592592595</v>
      </c>
      <c r="CU18" s="20">
        <v>36.842105263157897</v>
      </c>
      <c r="CV18" s="20">
        <v>69.387755102040799</v>
      </c>
      <c r="CW18" s="20">
        <v>46.428571428571402</v>
      </c>
      <c r="CX18" s="20">
        <v>33.653846153846203</v>
      </c>
      <c r="CY18" s="20">
        <v>32.352941176470601</v>
      </c>
      <c r="CZ18" s="20">
        <v>31.604938271604901</v>
      </c>
      <c r="DA18" s="20">
        <v>46.236559139784902</v>
      </c>
      <c r="DB18" s="20">
        <v>23.396880415944501</v>
      </c>
      <c r="DC18" s="20">
        <v>60</v>
      </c>
      <c r="DD18" s="20">
        <v>28.431372549019599</v>
      </c>
      <c r="DE18" s="20">
        <v>33.403805496828802</v>
      </c>
      <c r="DF18" s="20">
        <v>60.9375</v>
      </c>
      <c r="DG18" s="20">
        <v>31.1004784688995</v>
      </c>
      <c r="DH18" s="20">
        <v>17.226890756302499</v>
      </c>
      <c r="DI18" s="20">
        <v>18.5286103542234</v>
      </c>
      <c r="DJ18" s="20">
        <v>11.702127659574501</v>
      </c>
      <c r="DK18" s="20">
        <v>78.835978835978807</v>
      </c>
      <c r="DL18" s="20">
        <v>15.5660377358491</v>
      </c>
      <c r="DM18" s="20">
        <v>32.735426008968602</v>
      </c>
      <c r="DN18" s="20">
        <v>28.275862068965498</v>
      </c>
      <c r="DO18" s="20">
        <v>14</v>
      </c>
      <c r="DP18" s="20">
        <v>45.5555555555556</v>
      </c>
      <c r="DQ18" s="20">
        <v>47.755102040816297</v>
      </c>
      <c r="DR18" s="20">
        <v>48.818897637795303</v>
      </c>
      <c r="DS18" s="20">
        <v>24.813432835820901</v>
      </c>
      <c r="DT18" s="20">
        <v>17.846153846153801</v>
      </c>
      <c r="DU18" s="20">
        <v>10.4519774011299</v>
      </c>
      <c r="DV18" s="20">
        <v>33.946251768033903</v>
      </c>
      <c r="DW18" s="20">
        <v>23.514211886304899</v>
      </c>
      <c r="DX18" s="20">
        <v>30.404040404040401</v>
      </c>
      <c r="DY18" s="20">
        <v>24.311926605504599</v>
      </c>
      <c r="DZ18" s="20">
        <v>49.5412844036697</v>
      </c>
      <c r="EA18" s="20">
        <v>46.082089552238799</v>
      </c>
      <c r="EB18" s="20">
        <v>45.751633986928098</v>
      </c>
      <c r="EC18" s="20">
        <v>47.2222222222222</v>
      </c>
      <c r="ED18" s="20">
        <v>20.134228187919501</v>
      </c>
      <c r="EE18" s="20">
        <v>50</v>
      </c>
    </row>
    <row r="19" spans="1:140" s="20" customFormat="1" ht="13.8" x14ac:dyDescent="0.25">
      <c r="A19" s="3"/>
      <c r="B19" s="20" t="s">
        <v>136</v>
      </c>
      <c r="C19" s="20" t="s">
        <v>170</v>
      </c>
      <c r="D19" s="2">
        <f>SUM(E19:H19)</f>
        <v>4274</v>
      </c>
      <c r="E19" s="2">
        <v>1342</v>
      </c>
      <c r="F19" s="2">
        <v>1491</v>
      </c>
      <c r="G19" s="2">
        <v>414</v>
      </c>
      <c r="H19" s="2">
        <v>1027</v>
      </c>
      <c r="I19" s="2">
        <f t="shared" si="1"/>
        <v>3947</v>
      </c>
      <c r="J19" s="2">
        <v>1283</v>
      </c>
      <c r="K19" s="2">
        <v>1255</v>
      </c>
      <c r="L19" s="2">
        <v>394</v>
      </c>
      <c r="M19" s="2">
        <v>1015</v>
      </c>
    </row>
    <row r="20" spans="1:140" s="20" customFormat="1" ht="13.8" x14ac:dyDescent="0.25">
      <c r="A20" s="3"/>
      <c r="C20" s="20" t="s">
        <v>171</v>
      </c>
      <c r="D20" s="20">
        <v>7.13</v>
      </c>
      <c r="E20" s="20">
        <v>4.91</v>
      </c>
      <c r="F20" s="20">
        <v>10.9</v>
      </c>
      <c r="G20" s="20">
        <v>10.1</v>
      </c>
      <c r="H20" s="20">
        <v>6.93</v>
      </c>
      <c r="I20" s="20">
        <f>(I19/$I$11)*100</f>
        <v>9.7329420758020362</v>
      </c>
      <c r="J20" s="20">
        <v>6.99</v>
      </c>
      <c r="K20" s="20">
        <v>19.899999999999999</v>
      </c>
      <c r="L20" s="20">
        <v>12.4</v>
      </c>
      <c r="M20" s="20">
        <v>7.99</v>
      </c>
      <c r="O20" s="20">
        <v>4.3290043290043299</v>
      </c>
      <c r="P20" s="20">
        <v>10.526315789473699</v>
      </c>
      <c r="Q20" s="20">
        <v>4.7460449625312204</v>
      </c>
      <c r="R20" s="20">
        <v>9.7777777777777803</v>
      </c>
      <c r="S20" s="20">
        <v>8.7878787878787907</v>
      </c>
      <c r="T20" s="20">
        <v>8.4862385321100895</v>
      </c>
      <c r="U20" s="20">
        <v>1.7006802721088401</v>
      </c>
      <c r="V20" s="20">
        <v>3.2941176470588198</v>
      </c>
      <c r="W20" s="20">
        <v>7.5907590759075898</v>
      </c>
      <c r="X20" s="20">
        <v>15.3996101364522</v>
      </c>
      <c r="Y20" s="20">
        <v>5.6277056277056303</v>
      </c>
      <c r="Z20" s="20">
        <v>0.51546391752577303</v>
      </c>
      <c r="AA20" s="20">
        <v>4.5936395759717303</v>
      </c>
      <c r="AB20" s="20">
        <v>0.89485458612975399</v>
      </c>
      <c r="AC20" s="20">
        <v>5.68720379146919</v>
      </c>
      <c r="AD20" s="20">
        <v>4.5180722891566303</v>
      </c>
      <c r="AE20" s="20">
        <v>2.6070763500931098</v>
      </c>
      <c r="AF20" s="20">
        <v>8.2595870206489703</v>
      </c>
      <c r="AG20" s="20">
        <v>13.9880952380952</v>
      </c>
      <c r="AH20" s="20">
        <v>7.6363636363636402</v>
      </c>
      <c r="AI20" s="20">
        <v>7.2664359861591699</v>
      </c>
      <c r="AJ20" s="20">
        <v>8.0645161290322598</v>
      </c>
      <c r="AK20" s="20">
        <v>13.0620985010707</v>
      </c>
      <c r="AL20" s="20">
        <v>7.2649572649572702</v>
      </c>
      <c r="AM20" s="20">
        <v>7.07395498392283</v>
      </c>
      <c r="AN20" s="20">
        <v>23.325062034739499</v>
      </c>
      <c r="AO20" s="20">
        <v>21.182266009852199</v>
      </c>
      <c r="AP20" s="20">
        <v>3.6036036036036001</v>
      </c>
      <c r="AQ20" s="20">
        <v>7.5975359342915798</v>
      </c>
      <c r="AR20" s="20">
        <v>3.1825795644891102</v>
      </c>
      <c r="AS20" s="20">
        <v>12.2840690978887</v>
      </c>
      <c r="AT20" s="20">
        <v>4.8192771084337398</v>
      </c>
      <c r="AU20" s="20">
        <v>9.8964326812428105</v>
      </c>
      <c r="AV20" s="20">
        <v>4.9382716049382704</v>
      </c>
      <c r="AW20" s="20">
        <v>0.51546391752577303</v>
      </c>
      <c r="AX20" s="20">
        <v>9.5744680851063801</v>
      </c>
      <c r="AY20" s="20">
        <v>14.332247557003299</v>
      </c>
      <c r="AZ20" s="20">
        <v>50</v>
      </c>
      <c r="BA20" s="20">
        <v>12.293577981651399</v>
      </c>
      <c r="BB20" s="20">
        <v>29.508196721311499</v>
      </c>
      <c r="BC20" s="20">
        <v>6.3492063492063497</v>
      </c>
      <c r="BD20" s="20">
        <v>29.411764705882401</v>
      </c>
      <c r="BE20" s="20">
        <v>0</v>
      </c>
      <c r="BF20" s="20">
        <v>0</v>
      </c>
      <c r="BG20" s="20">
        <v>9.9601593625498008</v>
      </c>
      <c r="BH20" s="20">
        <v>16.6666666666667</v>
      </c>
      <c r="BI20" s="20">
        <v>55.597484276729602</v>
      </c>
      <c r="BJ20" s="20">
        <v>23.9852398523985</v>
      </c>
      <c r="BK20" s="20">
        <v>0</v>
      </c>
      <c r="BL20" s="20">
        <v>7.9207920792079198</v>
      </c>
      <c r="BM20" s="20">
        <v>1.8181818181818199</v>
      </c>
      <c r="BN20" s="20">
        <v>25.5586592178771</v>
      </c>
      <c r="BO20" s="20">
        <v>3.2258064516128999</v>
      </c>
      <c r="BP20" s="20">
        <v>10</v>
      </c>
      <c r="BQ20" s="20">
        <v>19.557195571955699</v>
      </c>
      <c r="BR20" s="20">
        <v>23.684210526315798</v>
      </c>
      <c r="BS20" s="20">
        <v>10.3286384976526</v>
      </c>
      <c r="BT20" s="20">
        <v>24.1758241758242</v>
      </c>
      <c r="BU20" s="20">
        <v>0</v>
      </c>
      <c r="BV20" s="20">
        <v>11.842105263157899</v>
      </c>
      <c r="BW20" s="20">
        <v>4.9382716049382704</v>
      </c>
      <c r="BX20" s="20" t="s">
        <v>133</v>
      </c>
      <c r="BY20" s="20">
        <v>0.387596899224806</v>
      </c>
      <c r="BZ20" s="20">
        <v>4</v>
      </c>
      <c r="CA20" s="20">
        <v>2.0979020979021001</v>
      </c>
      <c r="CB20" s="20">
        <v>15.294117647058799</v>
      </c>
      <c r="CC20" s="20">
        <v>25</v>
      </c>
      <c r="CD20" s="20">
        <v>8.4112149532710294</v>
      </c>
      <c r="CE20" s="20">
        <v>12.5</v>
      </c>
      <c r="CF20" s="20">
        <v>25</v>
      </c>
      <c r="CG20" s="20">
        <v>12.7272727272727</v>
      </c>
      <c r="CH20" s="20">
        <v>38.775510204081598</v>
      </c>
      <c r="CI20" s="20">
        <v>80</v>
      </c>
      <c r="CJ20" s="20">
        <v>0</v>
      </c>
      <c r="CK20" s="20">
        <v>28.846153846153801</v>
      </c>
      <c r="CL20" s="20">
        <v>0.73529411764705899</v>
      </c>
      <c r="CM20" s="20">
        <v>13.0434782608696</v>
      </c>
      <c r="CN20" s="20">
        <v>5.1546391752577296</v>
      </c>
      <c r="CO20" s="20">
        <v>23.456790123456798</v>
      </c>
      <c r="CP20" s="20">
        <v>0.80971659919028305</v>
      </c>
      <c r="CQ20" s="20">
        <v>6.8181818181818201</v>
      </c>
      <c r="CR20" s="20">
        <v>0</v>
      </c>
      <c r="CS20" s="20">
        <v>1.4423076923076901</v>
      </c>
      <c r="CT20" s="20">
        <v>23.148148148148099</v>
      </c>
      <c r="CU20" s="20">
        <v>14.0350877192982</v>
      </c>
      <c r="CV20" s="20">
        <v>20.408163265306101</v>
      </c>
      <c r="CW20" s="20">
        <v>0</v>
      </c>
      <c r="CX20" s="20">
        <v>36.538461538461497</v>
      </c>
      <c r="CY20" s="20">
        <v>2.9411764705882399</v>
      </c>
      <c r="CZ20" s="20">
        <v>3.4567901234567899</v>
      </c>
      <c r="DA20" s="20">
        <v>0</v>
      </c>
      <c r="DB20" s="20">
        <v>8.4922010398613494</v>
      </c>
      <c r="DC20" s="20">
        <v>0.967741935483871</v>
      </c>
      <c r="DD20" s="20">
        <v>15.1960784313725</v>
      </c>
      <c r="DE20" s="20">
        <v>7.3995771670190296</v>
      </c>
      <c r="DF20" s="20">
        <v>16.40625</v>
      </c>
      <c r="DG20" s="20">
        <v>14.8325358851675</v>
      </c>
      <c r="DH20" s="20">
        <v>8.6134453781512601</v>
      </c>
      <c r="DI20" s="20">
        <v>6.2670299727520398</v>
      </c>
      <c r="DJ20" s="20">
        <v>7.9787234042553203</v>
      </c>
      <c r="DK20" s="20">
        <v>0</v>
      </c>
      <c r="DL20" s="20">
        <v>10.849056603773599</v>
      </c>
      <c r="DM20" s="20">
        <v>22.5710014947683</v>
      </c>
      <c r="DN20" s="20">
        <v>3.4482758620689702</v>
      </c>
      <c r="DO20" s="20">
        <v>24.285714285714299</v>
      </c>
      <c r="DP20" s="20">
        <v>1.6666666666666701</v>
      </c>
      <c r="DQ20" s="20">
        <v>10.612244897959201</v>
      </c>
      <c r="DR20" s="20">
        <v>11.0236220472441</v>
      </c>
      <c r="DS20" s="20">
        <v>2.5186567164179099</v>
      </c>
      <c r="DT20" s="20">
        <v>12.615384615384601</v>
      </c>
      <c r="DU20" s="20">
        <v>0</v>
      </c>
      <c r="DV20" s="20">
        <v>2.6874115983026901</v>
      </c>
      <c r="DW20" s="20">
        <v>7.4935400516795898</v>
      </c>
      <c r="DX20" s="20">
        <v>6.5656565656565702</v>
      </c>
      <c r="DY20" s="20">
        <v>5.5045871559632999</v>
      </c>
      <c r="DZ20" s="20">
        <v>0.91743119266055095</v>
      </c>
      <c r="EA20" s="20">
        <v>5.0373134328358198</v>
      </c>
      <c r="EB20" s="20">
        <v>5.8823529411764701</v>
      </c>
      <c r="EC20" s="20">
        <v>30.5555555555556</v>
      </c>
      <c r="ED20" s="20">
        <v>26.174496644295299</v>
      </c>
      <c r="EE20" s="20">
        <v>5.5288461538461497</v>
      </c>
    </row>
    <row r="21" spans="1:140" s="20" customFormat="1" ht="13.8" x14ac:dyDescent="0.25">
      <c r="A21" s="3"/>
      <c r="B21" s="20" t="s">
        <v>137</v>
      </c>
      <c r="C21" s="20" t="s">
        <v>170</v>
      </c>
      <c r="D21" s="2">
        <f>SUM(E21:H21)</f>
        <v>4963</v>
      </c>
      <c r="E21" s="2">
        <v>1989</v>
      </c>
      <c r="F21" s="2">
        <v>584</v>
      </c>
      <c r="G21" s="2">
        <v>157</v>
      </c>
      <c r="H21" s="2">
        <v>2233</v>
      </c>
      <c r="I21" s="2">
        <f t="shared" si="1"/>
        <v>3759</v>
      </c>
      <c r="J21" s="2">
        <v>1461</v>
      </c>
      <c r="K21" s="2">
        <v>261</v>
      </c>
      <c r="L21" s="2">
        <v>125</v>
      </c>
      <c r="M21" s="2">
        <v>1912</v>
      </c>
    </row>
    <row r="22" spans="1:140" s="20" customFormat="1" ht="13.8" x14ac:dyDescent="0.25">
      <c r="A22" s="3"/>
      <c r="C22" s="20" t="s">
        <v>171</v>
      </c>
      <c r="D22" s="20">
        <v>8.2799999999999994</v>
      </c>
      <c r="E22" s="20">
        <v>7.28</v>
      </c>
      <c r="F22" s="20">
        <v>4.2699999999999996</v>
      </c>
      <c r="G22" s="20">
        <v>3.85</v>
      </c>
      <c r="H22" s="20">
        <v>15.1</v>
      </c>
      <c r="I22" s="20">
        <f>(I21/$I$11)*100</f>
        <v>9.2693512193919059</v>
      </c>
      <c r="J22" s="20">
        <v>7.96</v>
      </c>
      <c r="K22" s="20">
        <v>4.1399999999999997</v>
      </c>
      <c r="L22" s="20">
        <v>3.93</v>
      </c>
      <c r="M22" s="20">
        <v>15.1</v>
      </c>
      <c r="O22" s="20">
        <v>1.2987012987013</v>
      </c>
      <c r="P22" s="20">
        <v>10.175438596491199</v>
      </c>
      <c r="Q22" s="20">
        <v>2.2481265611989998</v>
      </c>
      <c r="R22" s="20">
        <v>8.2222222222222197</v>
      </c>
      <c r="S22" s="20">
        <v>3.3333333333333299</v>
      </c>
      <c r="T22" s="20">
        <v>3.4403669724770598</v>
      </c>
      <c r="U22" s="20">
        <v>3.9115646258503398</v>
      </c>
      <c r="V22" s="20">
        <v>4.3921568627451002</v>
      </c>
      <c r="W22" s="20">
        <v>2.6402640264026398</v>
      </c>
      <c r="X22" s="20">
        <v>3.1189083820662802</v>
      </c>
      <c r="Y22" s="20">
        <v>1.2987012987013</v>
      </c>
      <c r="Z22" s="20">
        <v>2.5773195876288701</v>
      </c>
      <c r="AA22" s="20">
        <v>7.0671378091872796</v>
      </c>
      <c r="AB22" s="20">
        <v>6.82326621923937</v>
      </c>
      <c r="AC22" s="20">
        <v>5.68720379146919</v>
      </c>
      <c r="AD22" s="20">
        <v>21.0843373493976</v>
      </c>
      <c r="AE22" s="20">
        <v>21.415270018622</v>
      </c>
      <c r="AF22" s="20">
        <v>4.4247787610619502</v>
      </c>
      <c r="AG22" s="20">
        <v>8.6309523809523796</v>
      </c>
      <c r="AH22" s="20">
        <v>1.0909090909090899</v>
      </c>
      <c r="AI22" s="20">
        <v>13.4948096885813</v>
      </c>
      <c r="AJ22" s="20">
        <v>7.7956989247311803</v>
      </c>
      <c r="AK22" s="20">
        <v>13.704496788008599</v>
      </c>
      <c r="AL22" s="20">
        <v>2.1367521367521398</v>
      </c>
      <c r="AM22" s="20">
        <v>1.92926045016077</v>
      </c>
      <c r="AN22" s="20">
        <v>5.4590570719603004</v>
      </c>
      <c r="AO22" s="20">
        <v>8.8669950738916299</v>
      </c>
      <c r="AP22" s="20">
        <v>17.867867867867901</v>
      </c>
      <c r="AQ22" s="20">
        <v>1.4373716632443501</v>
      </c>
      <c r="AR22" s="20">
        <v>1.50753768844221</v>
      </c>
      <c r="AS22" s="20">
        <v>14.9712092130518</v>
      </c>
      <c r="AT22" s="20">
        <v>23.5943775100402</v>
      </c>
      <c r="AU22" s="20">
        <v>4.9482163406213999</v>
      </c>
      <c r="AV22" s="20">
        <v>2.0576131687242798</v>
      </c>
      <c r="AW22" s="20">
        <v>12.2422680412371</v>
      </c>
      <c r="AX22" s="20">
        <v>11.1702127659574</v>
      </c>
      <c r="AY22" s="20">
        <v>4.5602605863192203</v>
      </c>
      <c r="AZ22" s="20">
        <v>0</v>
      </c>
      <c r="BA22" s="20">
        <v>0.36697247706421998</v>
      </c>
      <c r="BB22" s="20">
        <v>6.5573770491803298</v>
      </c>
      <c r="BC22" s="20">
        <v>0</v>
      </c>
      <c r="BD22" s="20">
        <v>14.285714285714301</v>
      </c>
      <c r="BE22" s="20">
        <v>1.89873417721519</v>
      </c>
      <c r="BF22" s="20">
        <v>1.7543859649122799</v>
      </c>
      <c r="BG22" s="20">
        <v>0</v>
      </c>
      <c r="BH22" s="20">
        <v>2.8301886792452802</v>
      </c>
      <c r="BI22" s="20">
        <v>0.88050314465408797</v>
      </c>
      <c r="BJ22" s="20">
        <v>1.8450184501844999</v>
      </c>
      <c r="BK22" s="20">
        <v>0.83333333333333304</v>
      </c>
      <c r="BL22" s="20">
        <v>0</v>
      </c>
      <c r="BM22" s="20">
        <v>0.45454545454545497</v>
      </c>
      <c r="BN22" s="20">
        <v>2.3743016759776499</v>
      </c>
      <c r="BO22" s="20">
        <v>0.53763440860215095</v>
      </c>
      <c r="BP22" s="20">
        <v>0</v>
      </c>
      <c r="BQ22" s="20">
        <v>16.974169741697398</v>
      </c>
      <c r="BR22" s="20">
        <v>1.0526315789473699</v>
      </c>
      <c r="BS22" s="20">
        <v>5.1643192488262901</v>
      </c>
      <c r="BT22" s="20">
        <v>5.7692307692307701</v>
      </c>
      <c r="BU22" s="20">
        <v>0.55555555555555602</v>
      </c>
      <c r="BV22" s="20">
        <v>24.210526315789501</v>
      </c>
      <c r="BW22" s="20">
        <v>2.4691358024691401</v>
      </c>
      <c r="BX22" s="20" t="s">
        <v>133</v>
      </c>
      <c r="BY22" s="20">
        <v>1.55038759689922</v>
      </c>
      <c r="BZ22" s="20">
        <v>0</v>
      </c>
      <c r="CA22" s="20">
        <v>3.4965034965034998</v>
      </c>
      <c r="CB22" s="20">
        <v>3.52941176470588</v>
      </c>
      <c r="CC22" s="20">
        <v>0</v>
      </c>
      <c r="CD22" s="20">
        <v>0</v>
      </c>
      <c r="CE22" s="20">
        <v>1.2096774193548401</v>
      </c>
      <c r="CF22" s="20">
        <v>4.0697674418604697</v>
      </c>
      <c r="CG22" s="20">
        <v>0.45454545454545497</v>
      </c>
      <c r="CH22" s="20">
        <v>8.84353741496599</v>
      </c>
      <c r="CI22" s="20">
        <v>0</v>
      </c>
      <c r="CJ22" s="20">
        <v>0</v>
      </c>
      <c r="CK22" s="20">
        <v>1.92307692307692</v>
      </c>
      <c r="CL22" s="20">
        <v>1.47058823529412</v>
      </c>
      <c r="CM22" s="20">
        <v>16.304347826087</v>
      </c>
      <c r="CN22" s="20">
        <v>3.0927835051546402</v>
      </c>
      <c r="CO22" s="20">
        <v>4.9382716049382704</v>
      </c>
      <c r="CP22" s="20">
        <v>11.7408906882591</v>
      </c>
      <c r="CQ22" s="20">
        <v>8.5227272727272698</v>
      </c>
      <c r="CR22" s="20">
        <v>0</v>
      </c>
      <c r="CS22" s="20">
        <v>2.8846153846153801</v>
      </c>
      <c r="CT22" s="20">
        <v>1.8518518518518501</v>
      </c>
      <c r="CU22" s="20">
        <v>5.2631578947368398</v>
      </c>
      <c r="CV22" s="20">
        <v>0</v>
      </c>
      <c r="CW22" s="20">
        <v>0</v>
      </c>
      <c r="CX22" s="20">
        <v>4.3269230769230802</v>
      </c>
      <c r="CY22" s="20">
        <v>0</v>
      </c>
      <c r="CZ22" s="20">
        <v>2.4691358024691401</v>
      </c>
      <c r="DA22" s="20">
        <v>7.5268817204301097</v>
      </c>
      <c r="DB22" s="20">
        <v>3.1195840554592702</v>
      </c>
      <c r="DC22" s="20">
        <v>8.3870967741935498</v>
      </c>
      <c r="DD22" s="20">
        <v>24.346405228758201</v>
      </c>
      <c r="DE22" s="20">
        <v>22.304439746300201</v>
      </c>
      <c r="DF22" s="20">
        <v>0.78125</v>
      </c>
      <c r="DG22" s="20">
        <v>5.7416267942583703</v>
      </c>
      <c r="DH22" s="20">
        <v>29.6218487394958</v>
      </c>
      <c r="DI22" s="20">
        <v>3.26975476839237</v>
      </c>
      <c r="DJ22" s="20">
        <v>5.8510638297872299</v>
      </c>
      <c r="DK22" s="20">
        <v>0</v>
      </c>
      <c r="DL22" s="20">
        <v>22.641509433962302</v>
      </c>
      <c r="DM22" s="20">
        <v>8.2212257100149504</v>
      </c>
      <c r="DN22" s="20">
        <v>2.7586206896551699</v>
      </c>
      <c r="DO22" s="20">
        <v>6.5714285714285703</v>
      </c>
      <c r="DP22" s="20">
        <v>6.3888888888888902</v>
      </c>
      <c r="DQ22" s="20">
        <v>4.8979591836734704</v>
      </c>
      <c r="DR22" s="20">
        <v>2.7559055118110201</v>
      </c>
      <c r="DS22" s="20">
        <v>27.052238805970099</v>
      </c>
      <c r="DT22" s="20">
        <v>40.615384615384599</v>
      </c>
      <c r="DU22" s="20">
        <v>0</v>
      </c>
      <c r="DV22" s="20">
        <v>31.117397454031099</v>
      </c>
      <c r="DW22" s="20">
        <v>22.2222222222222</v>
      </c>
      <c r="DX22" s="20">
        <v>20.707070707070699</v>
      </c>
      <c r="DY22" s="20">
        <v>22.4770642201835</v>
      </c>
      <c r="DZ22" s="20">
        <v>2.75229357798165</v>
      </c>
      <c r="EA22" s="20">
        <v>10.820895522388099</v>
      </c>
      <c r="EB22" s="20">
        <v>6.5359477124182996</v>
      </c>
      <c r="EC22" s="20">
        <v>0.92592592592592604</v>
      </c>
      <c r="ED22" s="20">
        <v>17.449664429530198</v>
      </c>
      <c r="EE22" s="20">
        <v>9.8557692307692299</v>
      </c>
    </row>
    <row r="23" spans="1:140" s="20" customFormat="1" ht="13.8" x14ac:dyDescent="0.25">
      <c r="A23" s="3"/>
      <c r="I23" s="2"/>
    </row>
    <row r="24" spans="1:140" s="2" customFormat="1" ht="13.8" x14ac:dyDescent="0.25">
      <c r="B24" s="18" t="s">
        <v>169</v>
      </c>
      <c r="C24" s="19" t="s">
        <v>170</v>
      </c>
      <c r="D24" s="18">
        <v>103399</v>
      </c>
      <c r="E24" s="18">
        <v>48927</v>
      </c>
      <c r="F24" s="18">
        <v>19990</v>
      </c>
      <c r="G24" s="18">
        <v>10592</v>
      </c>
      <c r="H24" s="18">
        <v>23890</v>
      </c>
      <c r="I24" s="18">
        <f>SUM(J24:M24)</f>
        <v>76948</v>
      </c>
      <c r="J24" s="18">
        <v>35221</v>
      </c>
      <c r="K24" s="18">
        <v>11706</v>
      </c>
      <c r="L24" s="18">
        <v>8812</v>
      </c>
      <c r="M24" s="18">
        <v>21209</v>
      </c>
      <c r="N24" s="18"/>
      <c r="O24" s="18">
        <v>676</v>
      </c>
      <c r="P24" s="18">
        <v>1432</v>
      </c>
      <c r="Q24" s="18">
        <v>1926</v>
      </c>
      <c r="R24" s="18">
        <v>887</v>
      </c>
      <c r="S24" s="18">
        <v>617</v>
      </c>
      <c r="T24" s="18">
        <v>665</v>
      </c>
      <c r="U24" s="18">
        <v>1213</v>
      </c>
      <c r="V24" s="18">
        <v>1681</v>
      </c>
      <c r="W24" s="18">
        <v>995</v>
      </c>
      <c r="X24" s="18">
        <v>758</v>
      </c>
      <c r="Y24" s="18">
        <v>511</v>
      </c>
      <c r="Z24" s="18">
        <v>418</v>
      </c>
      <c r="AA24" s="18">
        <v>573</v>
      </c>
      <c r="AB24" s="18">
        <v>1233</v>
      </c>
      <c r="AC24" s="18">
        <v>1185</v>
      </c>
      <c r="AD24" s="18">
        <v>1184</v>
      </c>
      <c r="AE24" s="18">
        <v>559</v>
      </c>
      <c r="AF24" s="18">
        <v>431</v>
      </c>
      <c r="AG24" s="18">
        <v>571</v>
      </c>
      <c r="AH24" s="18">
        <v>499</v>
      </c>
      <c r="AI24" s="18">
        <v>697</v>
      </c>
      <c r="AJ24" s="18">
        <v>1357</v>
      </c>
      <c r="AK24" s="18">
        <v>1856</v>
      </c>
      <c r="AL24" s="18">
        <v>556</v>
      </c>
      <c r="AM24" s="18">
        <v>1110</v>
      </c>
      <c r="AN24" s="18">
        <v>804</v>
      </c>
      <c r="AO24" s="18">
        <v>913</v>
      </c>
      <c r="AP24" s="18">
        <v>1561</v>
      </c>
      <c r="AQ24" s="18">
        <v>1038</v>
      </c>
      <c r="AR24" s="18">
        <v>1158</v>
      </c>
      <c r="AS24" s="18">
        <v>996</v>
      </c>
      <c r="AT24" s="18">
        <v>1307</v>
      </c>
      <c r="AU24" s="18">
        <v>1107</v>
      </c>
      <c r="AV24" s="18">
        <v>967</v>
      </c>
      <c r="AW24" s="18">
        <v>872</v>
      </c>
      <c r="AX24" s="18">
        <v>908</v>
      </c>
      <c r="AY24" s="18">
        <v>654</v>
      </c>
      <c r="AZ24" s="18">
        <v>331</v>
      </c>
      <c r="BA24" s="18">
        <v>792</v>
      </c>
      <c r="BB24" s="18">
        <v>155</v>
      </c>
      <c r="BC24" s="18">
        <v>690</v>
      </c>
      <c r="BD24" s="18">
        <v>243</v>
      </c>
      <c r="BE24" s="18">
        <v>169</v>
      </c>
      <c r="BF24" s="18">
        <v>51</v>
      </c>
      <c r="BG24" s="18">
        <v>515</v>
      </c>
      <c r="BH24" s="18">
        <v>1184</v>
      </c>
      <c r="BI24" s="18">
        <v>170</v>
      </c>
      <c r="BJ24" s="18">
        <v>304</v>
      </c>
      <c r="BK24" s="18">
        <v>685</v>
      </c>
      <c r="BL24" s="18">
        <v>456</v>
      </c>
      <c r="BM24" s="18">
        <v>749</v>
      </c>
      <c r="BN24" s="18">
        <v>234</v>
      </c>
      <c r="BO24" s="18">
        <v>764</v>
      </c>
      <c r="BP24" s="18">
        <v>487</v>
      </c>
      <c r="BQ24" s="18">
        <v>393</v>
      </c>
      <c r="BR24" s="18">
        <v>364</v>
      </c>
      <c r="BS24" s="18">
        <v>344</v>
      </c>
      <c r="BT24" s="18">
        <v>484</v>
      </c>
      <c r="BU24" s="18">
        <v>639</v>
      </c>
      <c r="BV24" s="18">
        <v>432</v>
      </c>
      <c r="BW24" s="18">
        <v>417</v>
      </c>
      <c r="BX24" s="18">
        <v>255</v>
      </c>
      <c r="BY24" s="18">
        <v>299</v>
      </c>
      <c r="BZ24" s="18">
        <v>273</v>
      </c>
      <c r="CA24" s="18">
        <v>194</v>
      </c>
      <c r="CB24" s="18">
        <v>145</v>
      </c>
      <c r="CC24" s="18">
        <v>197</v>
      </c>
      <c r="CD24" s="18">
        <v>420</v>
      </c>
      <c r="CE24" s="18">
        <v>314</v>
      </c>
      <c r="CF24" s="18">
        <v>357</v>
      </c>
      <c r="CG24" s="18">
        <v>336</v>
      </c>
      <c r="CH24" s="18">
        <v>484</v>
      </c>
      <c r="CI24" s="18">
        <v>722</v>
      </c>
      <c r="CJ24" s="18">
        <v>24</v>
      </c>
      <c r="CK24" s="18">
        <v>60</v>
      </c>
      <c r="CL24" s="18">
        <v>314</v>
      </c>
      <c r="CM24" s="18">
        <v>244</v>
      </c>
      <c r="CN24" s="18">
        <v>382</v>
      </c>
      <c r="CO24" s="18">
        <v>293</v>
      </c>
      <c r="CP24" s="18">
        <v>577</v>
      </c>
      <c r="CQ24" s="18">
        <v>403</v>
      </c>
      <c r="CR24" s="18">
        <v>562</v>
      </c>
      <c r="CS24" s="18">
        <v>650</v>
      </c>
      <c r="CT24" s="18">
        <v>136</v>
      </c>
      <c r="CU24" s="18">
        <v>165</v>
      </c>
      <c r="CV24" s="18">
        <v>283</v>
      </c>
      <c r="CW24" s="18">
        <v>184</v>
      </c>
      <c r="CX24" s="18">
        <v>340</v>
      </c>
      <c r="CY24" s="18">
        <v>199</v>
      </c>
      <c r="CZ24" s="18">
        <v>552</v>
      </c>
      <c r="DA24" s="18">
        <v>1264</v>
      </c>
      <c r="DB24" s="18">
        <v>505</v>
      </c>
      <c r="DC24" s="18">
        <v>532</v>
      </c>
      <c r="DD24" s="18">
        <v>753</v>
      </c>
      <c r="DE24" s="18">
        <v>1057</v>
      </c>
      <c r="DF24" s="18">
        <v>339</v>
      </c>
      <c r="DG24" s="18">
        <v>316</v>
      </c>
      <c r="DH24" s="18">
        <v>587</v>
      </c>
      <c r="DI24" s="18">
        <v>547</v>
      </c>
      <c r="DJ24" s="18">
        <v>192</v>
      </c>
      <c r="DK24" s="18">
        <v>777</v>
      </c>
      <c r="DL24" s="18">
        <v>418</v>
      </c>
      <c r="DM24" s="18">
        <v>1261</v>
      </c>
      <c r="DN24" s="18">
        <v>713</v>
      </c>
      <c r="DO24" s="18">
        <v>334</v>
      </c>
      <c r="DP24" s="18">
        <v>1269</v>
      </c>
      <c r="DQ24" s="18">
        <v>356</v>
      </c>
      <c r="DR24" s="18">
        <v>736</v>
      </c>
      <c r="DS24" s="18">
        <v>1223</v>
      </c>
      <c r="DT24" s="18">
        <v>670</v>
      </c>
      <c r="DU24" s="18">
        <v>362</v>
      </c>
      <c r="DV24" s="18">
        <v>817</v>
      </c>
      <c r="DW24" s="18">
        <v>384</v>
      </c>
      <c r="DX24" s="18">
        <v>1532</v>
      </c>
      <c r="DY24" s="18">
        <v>497</v>
      </c>
      <c r="DZ24" s="18">
        <v>252</v>
      </c>
      <c r="EA24" s="18">
        <v>935</v>
      </c>
      <c r="EB24" s="18">
        <v>593</v>
      </c>
      <c r="EC24" s="18">
        <v>111</v>
      </c>
      <c r="ED24" s="18">
        <v>299</v>
      </c>
      <c r="EE24" s="18">
        <v>1026</v>
      </c>
    </row>
    <row r="25" spans="1:140" s="2" customFormat="1" ht="13.8" x14ac:dyDescent="0.25">
      <c r="B25" s="18"/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</row>
    <row r="26" spans="1:140" s="2" customFormat="1" ht="13.8" x14ac:dyDescent="0.25">
      <c r="A26" s="3">
        <v>4</v>
      </c>
      <c r="B26" s="20" t="s">
        <v>174</v>
      </c>
      <c r="C26" s="20" t="s">
        <v>170</v>
      </c>
      <c r="D26" s="2">
        <f>SUM(E26:H26)</f>
        <v>100548</v>
      </c>
      <c r="E26" s="2">
        <v>47745</v>
      </c>
      <c r="F26" s="2">
        <v>19487</v>
      </c>
      <c r="G26" s="2">
        <v>10005</v>
      </c>
      <c r="H26" s="2">
        <v>23311</v>
      </c>
      <c r="I26" s="2">
        <f>SUM(J26:M26)</f>
        <v>74769</v>
      </c>
      <c r="J26" s="2">
        <v>34320</v>
      </c>
      <c r="K26" s="2">
        <v>11424</v>
      </c>
      <c r="L26" s="2">
        <v>8355</v>
      </c>
      <c r="M26" s="2">
        <v>20670</v>
      </c>
      <c r="O26" s="2">
        <f t="shared" ref="O26:AT26" si="2">ROUND(O24*(O27/100),0)</f>
        <v>670</v>
      </c>
      <c r="P26" s="2">
        <f t="shared" si="2"/>
        <v>1387</v>
      </c>
      <c r="Q26" s="2">
        <f t="shared" si="2"/>
        <v>1859</v>
      </c>
      <c r="R26" s="2">
        <f t="shared" si="2"/>
        <v>864</v>
      </c>
      <c r="S26" s="2">
        <f t="shared" si="2"/>
        <v>602</v>
      </c>
      <c r="T26" s="2">
        <f t="shared" si="2"/>
        <v>644</v>
      </c>
      <c r="U26" s="2">
        <f t="shared" si="2"/>
        <v>1122</v>
      </c>
      <c r="V26" s="2">
        <f t="shared" si="2"/>
        <v>1594</v>
      </c>
      <c r="W26" s="2">
        <f t="shared" si="2"/>
        <v>974</v>
      </c>
      <c r="X26" s="2">
        <f t="shared" si="2"/>
        <v>746</v>
      </c>
      <c r="Y26" s="2">
        <f t="shared" si="2"/>
        <v>499</v>
      </c>
      <c r="Z26" s="2">
        <f t="shared" si="2"/>
        <v>410</v>
      </c>
      <c r="AA26" s="2">
        <f t="shared" si="2"/>
        <v>563</v>
      </c>
      <c r="AB26" s="2">
        <f t="shared" si="2"/>
        <v>1195</v>
      </c>
      <c r="AC26" s="2">
        <f t="shared" si="2"/>
        <v>1118</v>
      </c>
      <c r="AD26" s="2">
        <f t="shared" si="2"/>
        <v>1100</v>
      </c>
      <c r="AE26" s="2">
        <f t="shared" si="2"/>
        <v>551</v>
      </c>
      <c r="AF26" s="2">
        <f t="shared" si="2"/>
        <v>429</v>
      </c>
      <c r="AG26" s="2">
        <f t="shared" si="2"/>
        <v>560</v>
      </c>
      <c r="AH26" s="2">
        <f t="shared" si="2"/>
        <v>486</v>
      </c>
      <c r="AI26" s="2">
        <f t="shared" si="2"/>
        <v>684</v>
      </c>
      <c r="AJ26" s="2">
        <f t="shared" si="2"/>
        <v>1318</v>
      </c>
      <c r="AK26" s="2">
        <f t="shared" si="2"/>
        <v>1824</v>
      </c>
      <c r="AL26" s="2">
        <f t="shared" si="2"/>
        <v>546</v>
      </c>
      <c r="AM26" s="2">
        <f t="shared" si="2"/>
        <v>1103</v>
      </c>
      <c r="AN26" s="2">
        <f t="shared" si="2"/>
        <v>798</v>
      </c>
      <c r="AO26" s="2">
        <f t="shared" si="2"/>
        <v>900</v>
      </c>
      <c r="AP26" s="2">
        <f t="shared" si="2"/>
        <v>1517</v>
      </c>
      <c r="AQ26" s="2">
        <f t="shared" si="2"/>
        <v>1008</v>
      </c>
      <c r="AR26" s="2">
        <f t="shared" si="2"/>
        <v>1146</v>
      </c>
      <c r="AS26" s="2">
        <f t="shared" si="2"/>
        <v>990</v>
      </c>
      <c r="AT26" s="2">
        <f t="shared" si="2"/>
        <v>1290</v>
      </c>
      <c r="AU26" s="2">
        <f t="shared" ref="AU26:BZ26" si="3">ROUND(AU24*(AU27/100),0)</f>
        <v>1093</v>
      </c>
      <c r="AV26" s="2">
        <f t="shared" si="3"/>
        <v>960</v>
      </c>
      <c r="AW26" s="2">
        <f t="shared" si="3"/>
        <v>866</v>
      </c>
      <c r="AX26" s="2">
        <f t="shared" si="3"/>
        <v>904</v>
      </c>
      <c r="AY26" s="2">
        <f t="shared" si="3"/>
        <v>642</v>
      </c>
      <c r="AZ26" s="2">
        <f t="shared" si="3"/>
        <v>324</v>
      </c>
      <c r="BA26" s="2">
        <f t="shared" si="3"/>
        <v>776</v>
      </c>
      <c r="BB26" s="2">
        <f t="shared" si="3"/>
        <v>155</v>
      </c>
      <c r="BC26" s="2">
        <f t="shared" si="3"/>
        <v>671</v>
      </c>
      <c r="BD26" s="2">
        <f t="shared" si="3"/>
        <v>241</v>
      </c>
      <c r="BE26" s="2">
        <f t="shared" si="3"/>
        <v>160</v>
      </c>
      <c r="BF26" s="2">
        <f t="shared" si="3"/>
        <v>50</v>
      </c>
      <c r="BG26" s="2">
        <f t="shared" si="3"/>
        <v>506</v>
      </c>
      <c r="BH26" s="2">
        <f t="shared" si="3"/>
        <v>1156</v>
      </c>
      <c r="BI26" s="2">
        <f t="shared" si="3"/>
        <v>160</v>
      </c>
      <c r="BJ26" s="2">
        <f t="shared" si="3"/>
        <v>300</v>
      </c>
      <c r="BK26" s="2">
        <f t="shared" si="3"/>
        <v>676</v>
      </c>
      <c r="BL26" s="2">
        <f t="shared" si="3"/>
        <v>451</v>
      </c>
      <c r="BM26" s="2">
        <f t="shared" si="3"/>
        <v>724</v>
      </c>
      <c r="BN26" s="2">
        <f t="shared" si="3"/>
        <v>226</v>
      </c>
      <c r="BO26" s="2">
        <f t="shared" si="3"/>
        <v>749</v>
      </c>
      <c r="BP26" s="2">
        <f t="shared" si="3"/>
        <v>474</v>
      </c>
      <c r="BQ26" s="2">
        <f t="shared" si="3"/>
        <v>375</v>
      </c>
      <c r="BR26" s="2">
        <f t="shared" si="3"/>
        <v>342</v>
      </c>
      <c r="BS26" s="2">
        <f t="shared" si="3"/>
        <v>324</v>
      </c>
      <c r="BT26" s="2">
        <f t="shared" si="3"/>
        <v>478</v>
      </c>
      <c r="BU26" s="2">
        <f t="shared" si="3"/>
        <v>636</v>
      </c>
      <c r="BV26" s="2">
        <f t="shared" si="3"/>
        <v>414</v>
      </c>
      <c r="BW26" s="2">
        <f t="shared" si="3"/>
        <v>414</v>
      </c>
      <c r="BX26" s="2">
        <f t="shared" si="3"/>
        <v>253</v>
      </c>
      <c r="BY26" s="2">
        <f t="shared" si="3"/>
        <v>296</v>
      </c>
      <c r="BZ26" s="2">
        <f t="shared" si="3"/>
        <v>253</v>
      </c>
      <c r="CA26" s="2">
        <f t="shared" ref="CA26:DF26" si="4">ROUND(CA24*(CA27/100),0)</f>
        <v>184</v>
      </c>
      <c r="CB26" s="2">
        <f t="shared" si="4"/>
        <v>143</v>
      </c>
      <c r="CC26" s="2">
        <f t="shared" si="4"/>
        <v>179</v>
      </c>
      <c r="CD26" s="2">
        <f t="shared" si="4"/>
        <v>382</v>
      </c>
      <c r="CE26" s="2">
        <f t="shared" si="4"/>
        <v>306</v>
      </c>
      <c r="CF26" s="2">
        <f t="shared" si="4"/>
        <v>343</v>
      </c>
      <c r="CG26" s="2">
        <f t="shared" si="4"/>
        <v>327</v>
      </c>
      <c r="CH26" s="2">
        <f t="shared" si="4"/>
        <v>480</v>
      </c>
      <c r="CI26" s="2">
        <f t="shared" si="4"/>
        <v>714</v>
      </c>
      <c r="CJ26" s="2">
        <f t="shared" si="4"/>
        <v>23</v>
      </c>
      <c r="CK26" s="2">
        <f t="shared" si="4"/>
        <v>60</v>
      </c>
      <c r="CL26" s="2">
        <f t="shared" si="4"/>
        <v>287</v>
      </c>
      <c r="CM26" s="2">
        <f t="shared" si="4"/>
        <v>213</v>
      </c>
      <c r="CN26" s="2">
        <f t="shared" si="4"/>
        <v>374</v>
      </c>
      <c r="CO26" s="2">
        <f t="shared" si="4"/>
        <v>287</v>
      </c>
      <c r="CP26" s="2">
        <f t="shared" si="4"/>
        <v>552</v>
      </c>
      <c r="CQ26" s="2">
        <f t="shared" si="4"/>
        <v>360</v>
      </c>
      <c r="CR26" s="2">
        <f t="shared" si="4"/>
        <v>540</v>
      </c>
      <c r="CS26" s="2">
        <f t="shared" si="4"/>
        <v>607</v>
      </c>
      <c r="CT26" s="2">
        <f t="shared" si="4"/>
        <v>133</v>
      </c>
      <c r="CU26" s="2">
        <f t="shared" si="4"/>
        <v>115</v>
      </c>
      <c r="CV26" s="2">
        <f t="shared" si="4"/>
        <v>283</v>
      </c>
      <c r="CW26" s="2">
        <f t="shared" si="4"/>
        <v>158</v>
      </c>
      <c r="CX26" s="2">
        <f t="shared" si="4"/>
        <v>309</v>
      </c>
      <c r="CY26" s="2">
        <f t="shared" si="4"/>
        <v>194</v>
      </c>
      <c r="CZ26" s="2">
        <f t="shared" si="4"/>
        <v>549</v>
      </c>
      <c r="DA26" s="2">
        <f t="shared" si="4"/>
        <v>1237</v>
      </c>
      <c r="DB26" s="2">
        <f t="shared" si="4"/>
        <v>466</v>
      </c>
      <c r="DC26" s="2">
        <f t="shared" si="4"/>
        <v>496</v>
      </c>
      <c r="DD26" s="2">
        <f t="shared" si="4"/>
        <v>745</v>
      </c>
      <c r="DE26" s="2">
        <f t="shared" si="4"/>
        <v>1035</v>
      </c>
      <c r="DF26" s="2">
        <f t="shared" si="4"/>
        <v>338</v>
      </c>
      <c r="DG26" s="2">
        <f t="shared" ref="DG26:EE26" si="5">ROUND(DG24*(DG27/100),0)</f>
        <v>297</v>
      </c>
      <c r="DH26" s="2">
        <f t="shared" si="5"/>
        <v>586</v>
      </c>
      <c r="DI26" s="2">
        <f t="shared" si="5"/>
        <v>543</v>
      </c>
      <c r="DJ26" s="2">
        <f t="shared" si="5"/>
        <v>158</v>
      </c>
      <c r="DK26" s="2">
        <f t="shared" si="5"/>
        <v>759</v>
      </c>
      <c r="DL26" s="2">
        <f t="shared" si="5"/>
        <v>412</v>
      </c>
      <c r="DM26" s="2">
        <f t="shared" si="5"/>
        <v>1222</v>
      </c>
      <c r="DN26" s="2">
        <f t="shared" si="5"/>
        <v>699</v>
      </c>
      <c r="DO26" s="2">
        <f t="shared" si="5"/>
        <v>301</v>
      </c>
      <c r="DP26" s="2">
        <f t="shared" si="5"/>
        <v>1233</v>
      </c>
      <c r="DQ26" s="2">
        <f t="shared" si="5"/>
        <v>356</v>
      </c>
      <c r="DR26" s="2">
        <f t="shared" si="5"/>
        <v>733</v>
      </c>
      <c r="DS26" s="2">
        <f t="shared" si="5"/>
        <v>1212</v>
      </c>
      <c r="DT26" s="2">
        <f t="shared" si="5"/>
        <v>663</v>
      </c>
      <c r="DU26" s="2">
        <f t="shared" si="5"/>
        <v>307</v>
      </c>
      <c r="DV26" s="2">
        <f t="shared" si="5"/>
        <v>809</v>
      </c>
      <c r="DW26" s="2">
        <f t="shared" si="5"/>
        <v>384</v>
      </c>
      <c r="DX26" s="2">
        <f t="shared" si="5"/>
        <v>1515</v>
      </c>
      <c r="DY26" s="2">
        <f t="shared" si="5"/>
        <v>492</v>
      </c>
      <c r="DZ26" s="2">
        <f t="shared" si="5"/>
        <v>245</v>
      </c>
      <c r="EA26" s="2">
        <f t="shared" si="5"/>
        <v>930</v>
      </c>
      <c r="EB26" s="2">
        <f t="shared" si="5"/>
        <v>588</v>
      </c>
      <c r="EC26" s="2">
        <f t="shared" si="5"/>
        <v>106</v>
      </c>
      <c r="ED26" s="2">
        <f t="shared" si="5"/>
        <v>262</v>
      </c>
      <c r="EE26" s="2">
        <f t="shared" si="5"/>
        <v>992</v>
      </c>
    </row>
    <row r="27" spans="1:140" s="20" customFormat="1" ht="13.8" x14ac:dyDescent="0.25">
      <c r="A27" s="21"/>
      <c r="C27" s="20" t="s">
        <v>171</v>
      </c>
      <c r="D27" s="20">
        <f>(D26/D24)*100</f>
        <v>97.242719948935672</v>
      </c>
      <c r="E27" s="20">
        <v>97.6</v>
      </c>
      <c r="F27" s="20">
        <v>97.5</v>
      </c>
      <c r="G27" s="20">
        <v>94.5</v>
      </c>
      <c r="H27" s="20">
        <v>97.6</v>
      </c>
      <c r="I27" s="20">
        <f>(I26/I24)*100</f>
        <v>97.16821749753079</v>
      </c>
      <c r="J27" s="20">
        <v>97.4</v>
      </c>
      <c r="K27" s="20">
        <v>97.6</v>
      </c>
      <c r="L27" s="20">
        <v>94.8</v>
      </c>
      <c r="M27" s="20">
        <v>97.5</v>
      </c>
      <c r="O27" s="20">
        <v>99.112426035502907</v>
      </c>
      <c r="P27" s="20">
        <v>96.857541899441301</v>
      </c>
      <c r="Q27" s="20">
        <v>96.521287642782994</v>
      </c>
      <c r="R27" s="20">
        <v>97.406989853438503</v>
      </c>
      <c r="S27" s="20">
        <v>97.568881685575406</v>
      </c>
      <c r="T27" s="20">
        <v>96.842105263157904</v>
      </c>
      <c r="U27" s="20">
        <v>92.497938994229202</v>
      </c>
      <c r="V27" s="20">
        <v>94.824509220701998</v>
      </c>
      <c r="W27" s="20">
        <v>97.889447236180899</v>
      </c>
      <c r="X27" s="20">
        <v>98.416886543535597</v>
      </c>
      <c r="Y27" s="20">
        <v>97.651663405088101</v>
      </c>
      <c r="Z27" s="20">
        <v>98.086124401913906</v>
      </c>
      <c r="AA27" s="20">
        <v>98.254799301919704</v>
      </c>
      <c r="AB27" s="20">
        <v>96.918085969180893</v>
      </c>
      <c r="AC27" s="20">
        <v>94.345991561181407</v>
      </c>
      <c r="AD27" s="20">
        <v>92.905405405405403</v>
      </c>
      <c r="AE27" s="20">
        <v>98.568872987477604</v>
      </c>
      <c r="AF27" s="20">
        <v>99.535962877030201</v>
      </c>
      <c r="AG27" s="20">
        <v>98.073555166374803</v>
      </c>
      <c r="AH27" s="20">
        <v>97.394789579158299</v>
      </c>
      <c r="AI27" s="20">
        <v>98.134863701578197</v>
      </c>
      <c r="AJ27" s="20">
        <v>97.126013264554203</v>
      </c>
      <c r="AK27" s="20">
        <v>98.275862068965495</v>
      </c>
      <c r="AL27" s="20">
        <v>98.201438848920901</v>
      </c>
      <c r="AM27" s="20">
        <v>99.369369369369394</v>
      </c>
      <c r="AN27" s="20">
        <v>99.253731343283604</v>
      </c>
      <c r="AO27" s="20">
        <v>98.576122672508205</v>
      </c>
      <c r="AP27" s="20">
        <v>97.181294042280598</v>
      </c>
      <c r="AQ27" s="20">
        <v>97.1098265895954</v>
      </c>
      <c r="AR27" s="20">
        <v>98.963730569948197</v>
      </c>
      <c r="AS27" s="20">
        <v>99.397590361445793</v>
      </c>
      <c r="AT27" s="20">
        <v>98.699311400152993</v>
      </c>
      <c r="AU27" s="20">
        <v>98.735320686540206</v>
      </c>
      <c r="AV27" s="20">
        <v>99.276111685625693</v>
      </c>
      <c r="AW27" s="20">
        <v>99.311926605504595</v>
      </c>
      <c r="AX27" s="20">
        <v>99.5594713656388</v>
      </c>
      <c r="AY27" s="20">
        <v>98.165137614678898</v>
      </c>
      <c r="AZ27" s="20">
        <v>97.885196374622396</v>
      </c>
      <c r="BA27" s="20">
        <v>97.979797979797993</v>
      </c>
      <c r="BB27" s="20">
        <v>100</v>
      </c>
      <c r="BC27" s="20">
        <v>97.246376811594203</v>
      </c>
      <c r="BD27" s="20">
        <v>99.176954732510296</v>
      </c>
      <c r="BE27" s="20">
        <v>94.674556213017794</v>
      </c>
      <c r="BF27" s="20">
        <v>98.039215686274503</v>
      </c>
      <c r="BG27" s="20">
        <v>98.252427184466001</v>
      </c>
      <c r="BH27" s="20">
        <v>97.635135135135101</v>
      </c>
      <c r="BI27" s="20">
        <v>94.117647058823493</v>
      </c>
      <c r="BJ27" s="20">
        <v>98.684210526315795</v>
      </c>
      <c r="BK27" s="20">
        <v>98.686131386861305</v>
      </c>
      <c r="BL27" s="20">
        <v>98.903508771929793</v>
      </c>
      <c r="BM27" s="20">
        <v>96.662216288384499</v>
      </c>
      <c r="BN27" s="20">
        <v>96.581196581196593</v>
      </c>
      <c r="BO27" s="20">
        <v>98.036649214659704</v>
      </c>
      <c r="BP27" s="20">
        <v>97.330595482546201</v>
      </c>
      <c r="BQ27" s="20">
        <v>95.419847328244302</v>
      </c>
      <c r="BR27" s="20">
        <v>93.956043956043999</v>
      </c>
      <c r="BS27" s="20">
        <v>94.186046511627893</v>
      </c>
      <c r="BT27" s="20">
        <v>98.760330578512395</v>
      </c>
      <c r="BU27" s="20">
        <v>99.530516431924895</v>
      </c>
      <c r="BV27" s="20">
        <v>95.8333333333333</v>
      </c>
      <c r="BW27" s="20">
        <v>99.280575539568304</v>
      </c>
      <c r="BX27" s="20">
        <v>99.215686274509807</v>
      </c>
      <c r="BY27" s="20">
        <v>98.996655518394604</v>
      </c>
      <c r="BZ27" s="20">
        <v>92.6739926739927</v>
      </c>
      <c r="CA27" s="20">
        <v>94.845360824742301</v>
      </c>
      <c r="CB27" s="20">
        <v>98.620689655172399</v>
      </c>
      <c r="CC27" s="20">
        <v>90.862944162436506</v>
      </c>
      <c r="CD27" s="20">
        <v>90.952380952380906</v>
      </c>
      <c r="CE27" s="20">
        <v>97.452229299363097</v>
      </c>
      <c r="CF27" s="20">
        <v>96.078431372549005</v>
      </c>
      <c r="CG27" s="20">
        <v>97.321428571428598</v>
      </c>
      <c r="CH27" s="20">
        <v>99.173553719008297</v>
      </c>
      <c r="CI27" s="20">
        <v>98.891966759002798</v>
      </c>
      <c r="CJ27" s="20">
        <v>95.8333333333333</v>
      </c>
      <c r="CK27" s="20">
        <v>100</v>
      </c>
      <c r="CL27" s="20">
        <v>91.401273885350307</v>
      </c>
      <c r="CM27" s="20">
        <v>87.295081967213093</v>
      </c>
      <c r="CN27" s="20">
        <v>97.905759162303696</v>
      </c>
      <c r="CO27" s="20">
        <v>97.952218430034094</v>
      </c>
      <c r="CP27" s="20">
        <v>95.667244367417695</v>
      </c>
      <c r="CQ27" s="20">
        <v>89.330024813895804</v>
      </c>
      <c r="CR27" s="20">
        <v>96.085409252668995</v>
      </c>
      <c r="CS27" s="20">
        <v>93.384615384615401</v>
      </c>
      <c r="CT27" s="20">
        <v>97.794117647058798</v>
      </c>
      <c r="CU27" s="20">
        <v>69.696969696969703</v>
      </c>
      <c r="CV27" s="20">
        <v>100</v>
      </c>
      <c r="CW27" s="20">
        <v>85.869565217391298</v>
      </c>
      <c r="CX27" s="20">
        <v>90.882352941176507</v>
      </c>
      <c r="CY27" s="20">
        <v>97.487437185929707</v>
      </c>
      <c r="CZ27" s="20">
        <v>99.456521739130395</v>
      </c>
      <c r="DA27" s="20">
        <v>97.863924050632903</v>
      </c>
      <c r="DB27" s="20">
        <v>92.277227722772295</v>
      </c>
      <c r="DC27" s="20">
        <v>93.233082706766893</v>
      </c>
      <c r="DD27" s="20">
        <v>98.937583001327994</v>
      </c>
      <c r="DE27" s="20">
        <v>97.918637653736994</v>
      </c>
      <c r="DF27" s="20">
        <v>99.705014749262503</v>
      </c>
      <c r="DG27" s="20">
        <v>93.987341772151893</v>
      </c>
      <c r="DH27" s="20">
        <v>99.829642248722294</v>
      </c>
      <c r="DI27" s="20">
        <v>99.268738574040199</v>
      </c>
      <c r="DJ27" s="20">
        <v>82.2916666666667</v>
      </c>
      <c r="DK27" s="20">
        <v>97.6833976833977</v>
      </c>
      <c r="DL27" s="20">
        <v>98.564593301435394</v>
      </c>
      <c r="DM27" s="20">
        <v>96.9072164948454</v>
      </c>
      <c r="DN27" s="20">
        <v>98.036465638148698</v>
      </c>
      <c r="DO27" s="20">
        <v>90.119760479041901</v>
      </c>
      <c r="DP27" s="20">
        <v>97.163120567375898</v>
      </c>
      <c r="DQ27" s="20">
        <v>100</v>
      </c>
      <c r="DR27" s="20">
        <v>99.5923913043478</v>
      </c>
      <c r="DS27" s="20">
        <v>99.100572363041707</v>
      </c>
      <c r="DT27" s="20">
        <v>98.955223880597003</v>
      </c>
      <c r="DU27" s="20">
        <v>84.806629834254096</v>
      </c>
      <c r="DV27" s="20">
        <v>99.020807833537305</v>
      </c>
      <c r="DW27" s="20">
        <v>100</v>
      </c>
      <c r="DX27" s="20">
        <v>98.890339425587499</v>
      </c>
      <c r="DY27" s="20">
        <v>98.993963782696198</v>
      </c>
      <c r="DZ27" s="20">
        <v>97.2222222222222</v>
      </c>
      <c r="EA27" s="20">
        <v>99.465240641711205</v>
      </c>
      <c r="EB27" s="20">
        <v>99.156829679595305</v>
      </c>
      <c r="EC27" s="20">
        <v>95.495495495495504</v>
      </c>
      <c r="ED27" s="20">
        <v>87.625418060200701</v>
      </c>
      <c r="EE27" s="20">
        <v>96.6861598440546</v>
      </c>
    </row>
    <row r="28" spans="1:140" s="20" customFormat="1" ht="13.8" x14ac:dyDescent="0.25">
      <c r="A28" s="3"/>
    </row>
    <row r="29" spans="1:140" s="20" customFormat="1" ht="13.8" x14ac:dyDescent="0.25">
      <c r="A29" s="3">
        <v>5</v>
      </c>
      <c r="B29" s="19" t="s">
        <v>138</v>
      </c>
      <c r="C29" s="20" t="s">
        <v>170</v>
      </c>
      <c r="D29" s="2">
        <f>SUM(E29:H29)</f>
        <v>91547</v>
      </c>
      <c r="E29" s="2">
        <v>46530</v>
      </c>
      <c r="F29" s="2">
        <v>16438</v>
      </c>
      <c r="G29" s="2">
        <v>7290</v>
      </c>
      <c r="H29" s="2">
        <v>21289</v>
      </c>
      <c r="I29" s="2">
        <f>SUM(J29:M29)</f>
        <v>66980</v>
      </c>
      <c r="J29" s="2">
        <v>33304</v>
      </c>
      <c r="K29" s="2">
        <v>9132</v>
      </c>
      <c r="L29" s="2">
        <v>5864</v>
      </c>
      <c r="M29" s="2">
        <v>18680</v>
      </c>
      <c r="N29" s="2"/>
      <c r="O29" s="2">
        <v>667</v>
      </c>
      <c r="P29" s="2">
        <v>1366</v>
      </c>
      <c r="Q29" s="2">
        <v>1767</v>
      </c>
      <c r="R29" s="2">
        <v>855</v>
      </c>
      <c r="S29" s="2">
        <v>600</v>
      </c>
      <c r="T29" s="2">
        <v>642</v>
      </c>
      <c r="U29" s="2">
        <v>1062</v>
      </c>
      <c r="V29" s="2">
        <v>1590</v>
      </c>
      <c r="W29" s="2">
        <v>969</v>
      </c>
      <c r="X29" s="2">
        <v>746</v>
      </c>
      <c r="Y29" s="2">
        <v>498</v>
      </c>
      <c r="Z29" s="2">
        <v>409</v>
      </c>
      <c r="AA29" s="2">
        <v>551</v>
      </c>
      <c r="AB29" s="2">
        <v>1184</v>
      </c>
      <c r="AC29" s="2">
        <v>1077</v>
      </c>
      <c r="AD29" s="2">
        <v>1078</v>
      </c>
      <c r="AE29" s="2">
        <v>550</v>
      </c>
      <c r="AF29" s="2">
        <v>429</v>
      </c>
      <c r="AG29" s="2">
        <v>554</v>
      </c>
      <c r="AH29" s="2">
        <v>483</v>
      </c>
      <c r="AI29" s="2">
        <v>679</v>
      </c>
      <c r="AJ29" s="2">
        <v>1260</v>
      </c>
      <c r="AK29" s="2">
        <v>1741</v>
      </c>
      <c r="AL29" s="2">
        <v>504</v>
      </c>
      <c r="AM29" s="2">
        <v>1099</v>
      </c>
      <c r="AN29" s="2">
        <v>768</v>
      </c>
      <c r="AO29" s="2">
        <v>753</v>
      </c>
      <c r="AP29" s="2">
        <v>1473</v>
      </c>
      <c r="AQ29" s="2">
        <v>949</v>
      </c>
      <c r="AR29" s="2">
        <v>1136</v>
      </c>
      <c r="AS29" s="2">
        <v>811</v>
      </c>
      <c r="AT29" s="2">
        <v>1274</v>
      </c>
      <c r="AU29" s="2">
        <v>1067</v>
      </c>
      <c r="AV29" s="2">
        <v>955</v>
      </c>
      <c r="AW29" s="2">
        <v>856</v>
      </c>
      <c r="AX29" s="2">
        <v>902</v>
      </c>
      <c r="AY29" s="2">
        <v>454</v>
      </c>
      <c r="AZ29" s="2">
        <v>321</v>
      </c>
      <c r="BA29" s="2">
        <v>671</v>
      </c>
      <c r="BB29" s="2">
        <v>89</v>
      </c>
      <c r="BC29" s="2">
        <v>667</v>
      </c>
      <c r="BD29" s="2">
        <v>183</v>
      </c>
      <c r="BE29" s="2">
        <v>151</v>
      </c>
      <c r="BF29" s="2">
        <v>48</v>
      </c>
      <c r="BG29" s="2">
        <v>397</v>
      </c>
      <c r="BH29" s="2">
        <v>1097</v>
      </c>
      <c r="BI29" s="2">
        <v>159</v>
      </c>
      <c r="BJ29" s="2">
        <v>256</v>
      </c>
      <c r="BK29" s="2">
        <v>366</v>
      </c>
      <c r="BL29" s="2">
        <v>451</v>
      </c>
      <c r="BM29" s="2">
        <v>694</v>
      </c>
      <c r="BN29" s="2">
        <v>218</v>
      </c>
      <c r="BO29" s="2">
        <v>679</v>
      </c>
      <c r="BP29" s="2">
        <v>455</v>
      </c>
      <c r="BQ29" s="2">
        <v>247</v>
      </c>
      <c r="BR29" s="2">
        <v>275</v>
      </c>
      <c r="BS29" s="2">
        <v>234</v>
      </c>
      <c r="BT29" s="2">
        <v>296</v>
      </c>
      <c r="BU29" s="2">
        <v>203</v>
      </c>
      <c r="BV29" s="2">
        <v>329</v>
      </c>
      <c r="BW29" s="2">
        <v>192</v>
      </c>
      <c r="BX29" s="2">
        <v>34</v>
      </c>
      <c r="BY29" s="2">
        <v>289</v>
      </c>
      <c r="BZ29" s="2">
        <v>237</v>
      </c>
      <c r="CA29" s="2">
        <v>172</v>
      </c>
      <c r="CB29" s="2">
        <v>123</v>
      </c>
      <c r="CC29" s="2">
        <v>118</v>
      </c>
      <c r="CD29" s="2">
        <v>358</v>
      </c>
      <c r="CE29" s="2">
        <v>270</v>
      </c>
      <c r="CF29" s="2">
        <v>243</v>
      </c>
      <c r="CG29" s="2">
        <v>278</v>
      </c>
      <c r="CH29" s="2">
        <v>362</v>
      </c>
      <c r="CI29" s="2">
        <v>123</v>
      </c>
      <c r="CJ29" s="2">
        <v>19</v>
      </c>
      <c r="CK29" s="2">
        <v>41</v>
      </c>
      <c r="CL29" s="2">
        <v>270</v>
      </c>
      <c r="CM29" s="2">
        <v>189</v>
      </c>
      <c r="CN29" s="2">
        <v>328</v>
      </c>
      <c r="CO29" s="2">
        <v>247</v>
      </c>
      <c r="CP29" s="2">
        <v>450</v>
      </c>
      <c r="CQ29" s="2">
        <v>129</v>
      </c>
      <c r="CR29" s="2">
        <v>210</v>
      </c>
      <c r="CS29" s="2">
        <v>437</v>
      </c>
      <c r="CT29" s="2">
        <v>124</v>
      </c>
      <c r="CU29" s="2">
        <v>92</v>
      </c>
      <c r="CV29" s="2">
        <v>235</v>
      </c>
      <c r="CW29" s="2">
        <v>154</v>
      </c>
      <c r="CX29" s="2">
        <v>214</v>
      </c>
      <c r="CY29" s="2">
        <v>118</v>
      </c>
      <c r="CZ29" s="2">
        <v>544</v>
      </c>
      <c r="DA29" s="2">
        <v>980</v>
      </c>
      <c r="DB29" s="2">
        <v>410</v>
      </c>
      <c r="DC29" s="2">
        <v>426</v>
      </c>
      <c r="DD29" s="2">
        <v>688</v>
      </c>
      <c r="DE29" s="2">
        <v>1017</v>
      </c>
      <c r="DF29" s="2">
        <v>324</v>
      </c>
      <c r="DG29" s="2">
        <v>239</v>
      </c>
      <c r="DH29" s="2">
        <v>509</v>
      </c>
      <c r="DI29" s="2">
        <v>536</v>
      </c>
      <c r="DJ29" s="2">
        <v>148</v>
      </c>
      <c r="DK29" s="2">
        <v>716</v>
      </c>
      <c r="DL29" s="2">
        <v>348</v>
      </c>
      <c r="DM29" s="2">
        <v>737</v>
      </c>
      <c r="DN29" s="2">
        <v>587</v>
      </c>
      <c r="DO29" s="2">
        <v>269</v>
      </c>
      <c r="DP29" s="2">
        <v>1188</v>
      </c>
      <c r="DQ29" s="2">
        <v>352</v>
      </c>
      <c r="DR29" s="2">
        <v>710</v>
      </c>
      <c r="DS29" s="2">
        <v>1202</v>
      </c>
      <c r="DT29" s="2">
        <v>553</v>
      </c>
      <c r="DU29" s="2">
        <v>238</v>
      </c>
      <c r="DV29" s="2">
        <v>797</v>
      </c>
      <c r="DW29" s="2">
        <v>380</v>
      </c>
      <c r="DX29" s="2">
        <v>1495</v>
      </c>
      <c r="DY29" s="2">
        <v>331</v>
      </c>
      <c r="DZ29" s="2">
        <v>163</v>
      </c>
      <c r="EA29" s="2">
        <v>918</v>
      </c>
      <c r="EB29" s="2">
        <v>579</v>
      </c>
      <c r="EC29" s="2">
        <v>86</v>
      </c>
      <c r="ED29" s="2">
        <v>242</v>
      </c>
      <c r="EE29" s="2">
        <v>968</v>
      </c>
    </row>
    <row r="30" spans="1:140" s="20" customFormat="1" ht="13.8" x14ac:dyDescent="0.25">
      <c r="A30" s="21"/>
      <c r="C30" s="20" t="s">
        <v>171</v>
      </c>
      <c r="D30" s="20">
        <f>(D29/D24)*100</f>
        <v>88.537606746680325</v>
      </c>
      <c r="E30" s="20">
        <f>(E29/E24)*100</f>
        <v>95.100864553314125</v>
      </c>
      <c r="F30" s="20">
        <f t="shared" ref="F30:H30" si="6">(F29/F24)*100</f>
        <v>82.231115557778892</v>
      </c>
      <c r="G30" s="20">
        <f t="shared" si="6"/>
        <v>68.825528700906347</v>
      </c>
      <c r="H30" s="20">
        <f t="shared" si="6"/>
        <v>89.112599413980746</v>
      </c>
      <c r="I30" s="20">
        <f>(I29/I24)*100</f>
        <v>87.045797161719605</v>
      </c>
      <c r="J30" s="20">
        <f t="shared" ref="J30:M30" si="7">(J29/J24)*100</f>
        <v>94.557224383180497</v>
      </c>
      <c r="K30" s="20">
        <f t="shared" si="7"/>
        <v>78.011276268580218</v>
      </c>
      <c r="L30" s="20">
        <f t="shared" si="7"/>
        <v>66.545619609623245</v>
      </c>
      <c r="M30" s="20">
        <f t="shared" si="7"/>
        <v>88.075816870196604</v>
      </c>
      <c r="O30" s="20">
        <v>98.668639053254395</v>
      </c>
      <c r="P30" s="20">
        <v>95.391061452513995</v>
      </c>
      <c r="Q30" s="20">
        <v>91.744548286604399</v>
      </c>
      <c r="R30" s="20">
        <v>96.392333709131904</v>
      </c>
      <c r="S30" s="20">
        <v>97.244732576985399</v>
      </c>
      <c r="T30" s="20">
        <v>96.541353383458699</v>
      </c>
      <c r="U30" s="20">
        <v>87.5515251442704</v>
      </c>
      <c r="V30" s="20">
        <v>94.586555621653801</v>
      </c>
      <c r="W30" s="20">
        <v>97.386934673366795</v>
      </c>
      <c r="X30" s="20">
        <v>98.416886543535597</v>
      </c>
      <c r="Y30" s="20">
        <v>97.455968688845402</v>
      </c>
      <c r="Z30" s="20">
        <v>97.846889952153106</v>
      </c>
      <c r="AA30" s="20">
        <v>96.160558464223399</v>
      </c>
      <c r="AB30" s="20">
        <v>96.025952960259502</v>
      </c>
      <c r="AC30" s="20">
        <v>90.886075949367097</v>
      </c>
      <c r="AD30" s="20">
        <v>91.047297297297305</v>
      </c>
      <c r="AE30" s="20">
        <v>98.3899821109123</v>
      </c>
      <c r="AF30" s="20">
        <v>99.535962877030201</v>
      </c>
      <c r="AG30" s="20">
        <v>97.022767075306504</v>
      </c>
      <c r="AH30" s="20">
        <v>96.793587174348701</v>
      </c>
      <c r="AI30" s="20">
        <v>97.417503586800606</v>
      </c>
      <c r="AJ30" s="20">
        <v>92.8518791451732</v>
      </c>
      <c r="AK30" s="20">
        <v>93.803879310344797</v>
      </c>
      <c r="AL30" s="20">
        <v>90.647482014388501</v>
      </c>
      <c r="AM30" s="20">
        <v>99.009009009009006</v>
      </c>
      <c r="AN30" s="20">
        <v>95.522388059701498</v>
      </c>
      <c r="AO30" s="20">
        <v>82.4753559693319</v>
      </c>
      <c r="AP30" s="20">
        <v>94.362588084561196</v>
      </c>
      <c r="AQ30" s="20">
        <v>91.425818882466302</v>
      </c>
      <c r="AR30" s="20">
        <v>98.100172711571702</v>
      </c>
      <c r="AS30" s="20">
        <v>81.425702811245003</v>
      </c>
      <c r="AT30" s="20">
        <v>97.475133894414697</v>
      </c>
      <c r="AU30" s="20">
        <v>96.386630532972006</v>
      </c>
      <c r="AV30" s="20">
        <v>98.759048603929699</v>
      </c>
      <c r="AW30" s="20">
        <v>98.165137614678898</v>
      </c>
      <c r="AX30" s="20">
        <v>99.339207048458107</v>
      </c>
      <c r="AY30" s="20">
        <v>69.418960244648304</v>
      </c>
      <c r="AZ30" s="20">
        <v>96.978851963746195</v>
      </c>
      <c r="BA30" s="20">
        <v>84.7222222222222</v>
      </c>
      <c r="BB30" s="20">
        <v>57.419354838709701</v>
      </c>
      <c r="BC30" s="20">
        <v>96.6666666666667</v>
      </c>
      <c r="BD30" s="20">
        <v>75.308641975308603</v>
      </c>
      <c r="BE30" s="20">
        <v>89.349112426035504</v>
      </c>
      <c r="BF30" s="20">
        <v>94.117647058823493</v>
      </c>
      <c r="BG30" s="20">
        <v>77.087378640776706</v>
      </c>
      <c r="BH30" s="20">
        <v>92.652027027027003</v>
      </c>
      <c r="BI30" s="20">
        <v>93.529411764705898</v>
      </c>
      <c r="BJ30" s="20">
        <v>84.210526315789494</v>
      </c>
      <c r="BK30" s="20">
        <v>53.430656934306597</v>
      </c>
      <c r="BL30" s="20">
        <v>98.903508771929793</v>
      </c>
      <c r="BM30" s="20">
        <v>92.656875834445898</v>
      </c>
      <c r="BN30" s="20">
        <v>93.162393162393201</v>
      </c>
      <c r="BO30" s="20">
        <v>88.874345549738194</v>
      </c>
      <c r="BP30" s="20">
        <v>93.429158110882994</v>
      </c>
      <c r="BQ30" s="20">
        <v>62.849872773536902</v>
      </c>
      <c r="BR30" s="20">
        <v>75.549450549450498</v>
      </c>
      <c r="BS30" s="20">
        <v>68.023255813953497</v>
      </c>
      <c r="BT30" s="20">
        <v>61.157024793388402</v>
      </c>
      <c r="BU30" s="20">
        <v>31.7683881064163</v>
      </c>
      <c r="BV30" s="20">
        <v>76.157407407407405</v>
      </c>
      <c r="BW30" s="20">
        <v>46.043165467625897</v>
      </c>
      <c r="BX30" s="20">
        <v>13.3333333333333</v>
      </c>
      <c r="BY30" s="20">
        <v>96.655518394648794</v>
      </c>
      <c r="BZ30" s="20">
        <v>86.813186813186803</v>
      </c>
      <c r="CA30" s="20">
        <v>88.659793814433002</v>
      </c>
      <c r="CB30" s="20">
        <v>84.827586206896598</v>
      </c>
      <c r="CC30" s="20">
        <v>59.898477157360396</v>
      </c>
      <c r="CD30" s="20">
        <v>85.238095238095198</v>
      </c>
      <c r="CE30" s="20">
        <v>85.987261146496806</v>
      </c>
      <c r="CF30" s="20">
        <v>68.067226890756302</v>
      </c>
      <c r="CG30" s="20">
        <v>82.738095238095198</v>
      </c>
      <c r="CH30" s="20">
        <v>74.793388429752099</v>
      </c>
      <c r="CI30" s="20">
        <v>17.036011080332401</v>
      </c>
      <c r="CJ30" s="20">
        <v>79.1666666666667</v>
      </c>
      <c r="CK30" s="20">
        <v>68.3333333333333</v>
      </c>
      <c r="CL30" s="20">
        <v>85.987261146496806</v>
      </c>
      <c r="CM30" s="20">
        <v>77.459016393442596</v>
      </c>
      <c r="CN30" s="20">
        <v>85.863874345549704</v>
      </c>
      <c r="CO30" s="20">
        <v>84.300341296928295</v>
      </c>
      <c r="CP30" s="20">
        <v>77.989601386481795</v>
      </c>
      <c r="CQ30" s="20">
        <v>32.009925558312702</v>
      </c>
      <c r="CR30" s="20">
        <v>37.366548042704601</v>
      </c>
      <c r="CS30" s="20">
        <v>67.230769230769198</v>
      </c>
      <c r="CT30" s="20">
        <v>91.176470588235304</v>
      </c>
      <c r="CU30" s="20">
        <v>55.7575757575758</v>
      </c>
      <c r="CV30" s="20">
        <v>83.038869257950495</v>
      </c>
      <c r="CW30" s="20">
        <v>83.695652173913004</v>
      </c>
      <c r="CX30" s="20">
        <v>62.941176470588204</v>
      </c>
      <c r="CY30" s="20">
        <v>59.2964824120603</v>
      </c>
      <c r="CZ30" s="20">
        <v>98.550724637681199</v>
      </c>
      <c r="DA30" s="20">
        <v>77.531645569620295</v>
      </c>
      <c r="DB30" s="20">
        <v>81.188118811881196</v>
      </c>
      <c r="DC30" s="20">
        <v>80.075187969924798</v>
      </c>
      <c r="DD30" s="20">
        <v>91.367861885790205</v>
      </c>
      <c r="DE30" s="20">
        <v>96.215704824976299</v>
      </c>
      <c r="DF30" s="20">
        <v>95.575221238938099</v>
      </c>
      <c r="DG30" s="20">
        <v>75.632911392405106</v>
      </c>
      <c r="DH30" s="20">
        <v>86.712095400340701</v>
      </c>
      <c r="DI30" s="20">
        <v>97.989031078610594</v>
      </c>
      <c r="DJ30" s="20">
        <v>77.0833333333333</v>
      </c>
      <c r="DK30" s="20">
        <v>92.149292149292194</v>
      </c>
      <c r="DL30" s="20">
        <v>83.253588516746404</v>
      </c>
      <c r="DM30" s="20">
        <v>58.445678033306898</v>
      </c>
      <c r="DN30" s="20">
        <v>82.328190743337998</v>
      </c>
      <c r="DO30" s="20">
        <v>80.538922155688596</v>
      </c>
      <c r="DP30" s="20">
        <v>93.617021276595807</v>
      </c>
      <c r="DQ30" s="20">
        <v>98.876404494382001</v>
      </c>
      <c r="DR30" s="20">
        <v>96.4673913043478</v>
      </c>
      <c r="DS30" s="20">
        <v>98.282910874897794</v>
      </c>
      <c r="DT30" s="20">
        <v>82.537313432835802</v>
      </c>
      <c r="DU30" s="20">
        <v>65.745856353591194</v>
      </c>
      <c r="DV30" s="20">
        <v>97.552019583843304</v>
      </c>
      <c r="DW30" s="20">
        <v>98.9583333333333</v>
      </c>
      <c r="DX30" s="20">
        <v>97.584856396866797</v>
      </c>
      <c r="DY30" s="20">
        <v>66.599597585513095</v>
      </c>
      <c r="DZ30" s="20">
        <v>64.682539682539698</v>
      </c>
      <c r="EA30" s="20">
        <v>98.181818181818201</v>
      </c>
      <c r="EB30" s="20">
        <v>97.639123102866805</v>
      </c>
      <c r="EC30" s="20">
        <v>77.477477477477507</v>
      </c>
      <c r="ED30" s="20">
        <v>80.936454849498304</v>
      </c>
      <c r="EE30" s="20">
        <v>94.346978557504897</v>
      </c>
    </row>
    <row r="31" spans="1:140" s="20" customFormat="1" ht="13.8" x14ac:dyDescent="0.25">
      <c r="A31" s="3"/>
      <c r="I31" s="2"/>
    </row>
    <row r="32" spans="1:140" s="20" customFormat="1" ht="13.8" x14ac:dyDescent="0.25">
      <c r="A32" s="3">
        <v>6</v>
      </c>
      <c r="B32" s="22" t="s">
        <v>139</v>
      </c>
      <c r="C32" s="20" t="s">
        <v>170</v>
      </c>
      <c r="D32" s="2">
        <f>SUM(E32:H32)</f>
        <v>82064</v>
      </c>
      <c r="E32" s="2">
        <v>42288</v>
      </c>
      <c r="F32" s="2">
        <v>13781</v>
      </c>
      <c r="G32" s="2">
        <v>6324</v>
      </c>
      <c r="H32" s="2">
        <v>19671</v>
      </c>
      <c r="I32" s="2">
        <f>SUM(J32:M32)</f>
        <v>60398</v>
      </c>
      <c r="J32" s="2">
        <v>30376</v>
      </c>
      <c r="K32" s="2">
        <v>7655</v>
      </c>
      <c r="L32" s="2">
        <v>5046</v>
      </c>
      <c r="M32" s="2">
        <v>17321</v>
      </c>
      <c r="N32" s="2"/>
      <c r="O32" s="2">
        <v>603</v>
      </c>
      <c r="P32" s="2">
        <v>1236</v>
      </c>
      <c r="Q32" s="2">
        <v>1615</v>
      </c>
      <c r="R32" s="2">
        <v>767</v>
      </c>
      <c r="S32" s="2">
        <v>556</v>
      </c>
      <c r="T32" s="2">
        <v>550</v>
      </c>
      <c r="U32" s="2">
        <v>994</v>
      </c>
      <c r="V32" s="2">
        <v>1421</v>
      </c>
      <c r="W32" s="2">
        <v>882</v>
      </c>
      <c r="X32" s="2">
        <v>693</v>
      </c>
      <c r="Y32" s="2">
        <v>467</v>
      </c>
      <c r="Z32" s="2">
        <v>363</v>
      </c>
      <c r="AA32" s="2">
        <v>466</v>
      </c>
      <c r="AB32" s="2">
        <v>1095</v>
      </c>
      <c r="AC32" s="2">
        <v>973</v>
      </c>
      <c r="AD32" s="2">
        <v>967</v>
      </c>
      <c r="AE32" s="2">
        <v>485</v>
      </c>
      <c r="AF32" s="2">
        <v>408</v>
      </c>
      <c r="AG32" s="2">
        <v>515</v>
      </c>
      <c r="AH32" s="2">
        <v>452</v>
      </c>
      <c r="AI32" s="2">
        <v>638</v>
      </c>
      <c r="AJ32" s="2">
        <v>1174</v>
      </c>
      <c r="AK32" s="2">
        <v>1601</v>
      </c>
      <c r="AL32" s="2">
        <v>441</v>
      </c>
      <c r="AM32" s="2">
        <v>1026</v>
      </c>
      <c r="AN32" s="2">
        <v>683</v>
      </c>
      <c r="AO32" s="2">
        <v>656</v>
      </c>
      <c r="AP32" s="2">
        <v>1329</v>
      </c>
      <c r="AQ32" s="2">
        <v>893</v>
      </c>
      <c r="AR32" s="2">
        <v>1023</v>
      </c>
      <c r="AS32" s="2">
        <v>772</v>
      </c>
      <c r="AT32" s="2">
        <v>1152</v>
      </c>
      <c r="AU32" s="2">
        <v>937</v>
      </c>
      <c r="AV32" s="2">
        <v>908</v>
      </c>
      <c r="AW32" s="2">
        <v>790</v>
      </c>
      <c r="AX32" s="2">
        <v>845</v>
      </c>
      <c r="AY32" s="2">
        <v>432</v>
      </c>
      <c r="AZ32" s="2">
        <v>304</v>
      </c>
      <c r="BA32" s="2">
        <v>608</v>
      </c>
      <c r="BB32" s="2">
        <v>82</v>
      </c>
      <c r="BC32" s="2">
        <v>651</v>
      </c>
      <c r="BD32" s="2">
        <v>166</v>
      </c>
      <c r="BE32" s="2">
        <v>100</v>
      </c>
      <c r="BF32" s="2">
        <v>37</v>
      </c>
      <c r="BG32" s="2">
        <v>360</v>
      </c>
      <c r="BH32" s="2">
        <v>981</v>
      </c>
      <c r="BI32" s="2">
        <v>101</v>
      </c>
      <c r="BJ32" s="2">
        <v>241</v>
      </c>
      <c r="BK32" s="2">
        <v>244</v>
      </c>
      <c r="BL32" s="2">
        <v>426</v>
      </c>
      <c r="BM32" s="2">
        <v>641</v>
      </c>
      <c r="BN32" s="2">
        <v>95</v>
      </c>
      <c r="BO32" s="2">
        <v>584</v>
      </c>
      <c r="BP32" s="2">
        <v>219</v>
      </c>
      <c r="BQ32" s="2">
        <v>172</v>
      </c>
      <c r="BR32" s="2">
        <v>241</v>
      </c>
      <c r="BS32" s="2">
        <v>215</v>
      </c>
      <c r="BT32" s="2">
        <v>256</v>
      </c>
      <c r="BU32" s="2">
        <v>121</v>
      </c>
      <c r="BV32" s="2">
        <v>230</v>
      </c>
      <c r="BW32" s="2">
        <v>148</v>
      </c>
      <c r="BX32" s="2">
        <v>34</v>
      </c>
      <c r="BY32" s="2">
        <v>61</v>
      </c>
      <c r="BZ32" s="2">
        <v>236</v>
      </c>
      <c r="CA32" s="2">
        <v>158</v>
      </c>
      <c r="CB32" s="2">
        <v>115</v>
      </c>
      <c r="CC32" s="2">
        <v>66</v>
      </c>
      <c r="CD32" s="2">
        <v>343</v>
      </c>
      <c r="CE32" s="2">
        <v>222</v>
      </c>
      <c r="CF32" s="2">
        <v>239</v>
      </c>
      <c r="CG32" s="2">
        <v>275</v>
      </c>
      <c r="CH32" s="2">
        <v>346</v>
      </c>
      <c r="CI32" s="2">
        <v>119</v>
      </c>
      <c r="CJ32" s="2">
        <v>15</v>
      </c>
      <c r="CK32" s="2">
        <v>41</v>
      </c>
      <c r="CL32" s="2">
        <v>162</v>
      </c>
      <c r="CM32" s="2">
        <v>182</v>
      </c>
      <c r="CN32" s="2">
        <v>270</v>
      </c>
      <c r="CO32" s="2">
        <v>245</v>
      </c>
      <c r="CP32" s="2">
        <v>430</v>
      </c>
      <c r="CQ32" s="2">
        <v>126</v>
      </c>
      <c r="CR32" s="2">
        <v>168</v>
      </c>
      <c r="CS32" s="2">
        <v>341</v>
      </c>
      <c r="CT32" s="2">
        <v>123</v>
      </c>
      <c r="CU32" s="2">
        <v>71</v>
      </c>
      <c r="CV32" s="2">
        <v>234</v>
      </c>
      <c r="CW32" s="2">
        <v>144</v>
      </c>
      <c r="CX32" s="2">
        <v>202</v>
      </c>
      <c r="CY32" s="2">
        <v>78</v>
      </c>
      <c r="CZ32" s="2">
        <v>505</v>
      </c>
      <c r="DA32" s="2">
        <v>912</v>
      </c>
      <c r="DB32" s="2">
        <v>391</v>
      </c>
      <c r="DC32" s="2">
        <v>409</v>
      </c>
      <c r="DD32" s="2">
        <v>611</v>
      </c>
      <c r="DE32" s="2">
        <v>933</v>
      </c>
      <c r="DF32" s="2">
        <v>295</v>
      </c>
      <c r="DG32" s="2">
        <v>229</v>
      </c>
      <c r="DH32" s="2">
        <v>481</v>
      </c>
      <c r="DI32" s="2">
        <v>509</v>
      </c>
      <c r="DJ32" s="2">
        <v>138</v>
      </c>
      <c r="DK32" s="2">
        <v>632</v>
      </c>
      <c r="DL32" s="2">
        <v>298</v>
      </c>
      <c r="DM32" s="2">
        <v>662</v>
      </c>
      <c r="DN32" s="2">
        <v>566</v>
      </c>
      <c r="DO32" s="2">
        <v>254</v>
      </c>
      <c r="DP32" s="2">
        <v>1118</v>
      </c>
      <c r="DQ32" s="2">
        <v>332</v>
      </c>
      <c r="DR32" s="2">
        <v>651</v>
      </c>
      <c r="DS32" s="2">
        <v>1093</v>
      </c>
      <c r="DT32" s="2">
        <v>516</v>
      </c>
      <c r="DU32" s="2">
        <v>234</v>
      </c>
      <c r="DV32" s="2">
        <v>716</v>
      </c>
      <c r="DW32" s="2">
        <v>373</v>
      </c>
      <c r="DX32" s="2">
        <v>1354</v>
      </c>
      <c r="DY32" s="2">
        <v>304</v>
      </c>
      <c r="DZ32" s="2">
        <v>161</v>
      </c>
      <c r="EA32" s="2">
        <v>849</v>
      </c>
      <c r="EB32" s="2">
        <v>549</v>
      </c>
      <c r="EC32" s="2">
        <v>83</v>
      </c>
      <c r="ED32" s="2">
        <v>229</v>
      </c>
      <c r="EE32" s="2">
        <v>934</v>
      </c>
      <c r="EF32" s="2"/>
      <c r="EG32" s="2"/>
      <c r="EH32" s="2"/>
      <c r="EI32" s="2"/>
      <c r="EJ32" s="2"/>
    </row>
    <row r="33" spans="1:135" s="20" customFormat="1" ht="13.8" customHeight="1" x14ac:dyDescent="0.25">
      <c r="A33" s="3"/>
      <c r="C33" s="20" t="s">
        <v>171</v>
      </c>
      <c r="D33" s="20">
        <f>(D32/D24)*100</f>
        <v>79.366338165746285</v>
      </c>
      <c r="E33" s="20">
        <f t="shared" ref="E33:H33" si="8">(E32/E24)*100</f>
        <v>86.430805076951373</v>
      </c>
      <c r="F33" s="20">
        <f t="shared" si="8"/>
        <v>68.93946973486743</v>
      </c>
      <c r="G33" s="20">
        <f t="shared" si="8"/>
        <v>59.705438066465256</v>
      </c>
      <c r="H33" s="20">
        <f t="shared" si="8"/>
        <v>82.33989116785267</v>
      </c>
      <c r="I33" s="20">
        <f>(I32/I24)*100</f>
        <v>78.491968602172904</v>
      </c>
      <c r="J33" s="20">
        <f t="shared" ref="J33:M33" si="9">(J32/J24)*100</f>
        <v>86.244002157803578</v>
      </c>
      <c r="K33" s="20">
        <f t="shared" si="9"/>
        <v>65.393815137536308</v>
      </c>
      <c r="L33" s="20">
        <f t="shared" si="9"/>
        <v>57.262823422605535</v>
      </c>
      <c r="M33" s="20">
        <f t="shared" si="9"/>
        <v>81.668159743505115</v>
      </c>
      <c r="O33" s="20">
        <v>89.2011834319527</v>
      </c>
      <c r="P33" s="20">
        <v>86.312849162011204</v>
      </c>
      <c r="Q33" s="20">
        <v>83.852544132917998</v>
      </c>
      <c r="R33" s="20">
        <v>86.471251409244601</v>
      </c>
      <c r="S33" s="20">
        <v>90.113452188006505</v>
      </c>
      <c r="T33" s="20">
        <v>82.706766917293194</v>
      </c>
      <c r="U33" s="20">
        <v>81.945589447650505</v>
      </c>
      <c r="V33" s="20">
        <v>84.533016061867897</v>
      </c>
      <c r="W33" s="20">
        <v>88.643216080401999</v>
      </c>
      <c r="X33" s="20">
        <v>91.424802110817893</v>
      </c>
      <c r="Y33" s="20">
        <v>91.389432485322899</v>
      </c>
      <c r="Z33" s="20">
        <v>86.842105263157904</v>
      </c>
      <c r="AA33" s="20">
        <v>81.326352530541001</v>
      </c>
      <c r="AB33" s="20">
        <v>88.807785888077902</v>
      </c>
      <c r="AC33" s="20">
        <v>82.109704641350206</v>
      </c>
      <c r="AD33" s="20">
        <v>81.672297297297305</v>
      </c>
      <c r="AE33" s="20">
        <v>86.762075134168199</v>
      </c>
      <c r="AF33" s="20">
        <v>94.663573085846906</v>
      </c>
      <c r="AG33" s="20">
        <v>90.1926444833625</v>
      </c>
      <c r="AH33" s="20">
        <v>90.581162324649299</v>
      </c>
      <c r="AI33" s="20">
        <v>91.5351506456241</v>
      </c>
      <c r="AJ33" s="20">
        <v>86.514369933677202</v>
      </c>
      <c r="AK33" s="20">
        <v>86.260775862068996</v>
      </c>
      <c r="AL33" s="20">
        <v>79.316546762589894</v>
      </c>
      <c r="AM33" s="20">
        <v>92.432432432432407</v>
      </c>
      <c r="AN33" s="20">
        <v>84.950248756218897</v>
      </c>
      <c r="AO33" s="20">
        <v>71.851040525739293</v>
      </c>
      <c r="AP33" s="20">
        <v>85.137732222934005</v>
      </c>
      <c r="AQ33" s="20">
        <v>86.030828516377596</v>
      </c>
      <c r="AR33" s="20">
        <v>88.341968911917107</v>
      </c>
      <c r="AS33" s="20">
        <v>77.510040160642603</v>
      </c>
      <c r="AT33" s="20">
        <v>88.140780413159902</v>
      </c>
      <c r="AU33" s="20">
        <v>84.643179765130995</v>
      </c>
      <c r="AV33" s="20">
        <v>93.898655635987595</v>
      </c>
      <c r="AW33" s="20">
        <v>90.596330275229306</v>
      </c>
      <c r="AX33" s="20">
        <v>93.061674008810598</v>
      </c>
      <c r="AY33" s="20">
        <v>66.055045871559599</v>
      </c>
      <c r="AZ33" s="20">
        <v>91.842900302114799</v>
      </c>
      <c r="BA33" s="20">
        <v>76.767676767676804</v>
      </c>
      <c r="BB33" s="20">
        <v>52.903225806451601</v>
      </c>
      <c r="BC33" s="20">
        <v>94.347826086956502</v>
      </c>
      <c r="BD33" s="20">
        <v>68.312757201646093</v>
      </c>
      <c r="BE33" s="20">
        <v>59.171597633136102</v>
      </c>
      <c r="BF33" s="20">
        <v>72.549019607843107</v>
      </c>
      <c r="BG33" s="20">
        <v>69.902912621359206</v>
      </c>
      <c r="BH33" s="20">
        <v>82.854729729729698</v>
      </c>
      <c r="BI33" s="20">
        <v>59.411764705882398</v>
      </c>
      <c r="BJ33" s="20">
        <v>79.276315789473699</v>
      </c>
      <c r="BK33" s="20">
        <v>35.620437956204398</v>
      </c>
      <c r="BL33" s="20">
        <v>93.421052631578902</v>
      </c>
      <c r="BM33" s="20">
        <v>85.5807743658211</v>
      </c>
      <c r="BN33" s="20">
        <v>40.598290598290603</v>
      </c>
      <c r="BO33" s="20">
        <v>76.439790575916206</v>
      </c>
      <c r="BP33" s="20">
        <v>44.9691991786448</v>
      </c>
      <c r="BQ33" s="20">
        <v>43.765903307888003</v>
      </c>
      <c r="BR33" s="20">
        <v>66.208791208791197</v>
      </c>
      <c r="BS33" s="20">
        <v>62.5</v>
      </c>
      <c r="BT33" s="20">
        <v>52.892561983471097</v>
      </c>
      <c r="BU33" s="20">
        <v>18.935837245696401</v>
      </c>
      <c r="BV33" s="20">
        <v>53.240740740740698</v>
      </c>
      <c r="BW33" s="20">
        <v>35.491606714628297</v>
      </c>
      <c r="BX33" s="20">
        <v>13.3333333333333</v>
      </c>
      <c r="BY33" s="20">
        <v>20.401337792642099</v>
      </c>
      <c r="BZ33" s="20">
        <v>86.446886446886495</v>
      </c>
      <c r="CA33" s="20">
        <v>81.443298969072202</v>
      </c>
      <c r="CB33" s="20">
        <v>79.310344827586206</v>
      </c>
      <c r="CC33" s="20">
        <v>33.502538071065999</v>
      </c>
      <c r="CD33" s="20">
        <v>81.6666666666667</v>
      </c>
      <c r="CE33" s="20">
        <v>70.700636942675203</v>
      </c>
      <c r="CF33" s="20">
        <v>66.946778711484598</v>
      </c>
      <c r="CG33" s="20">
        <v>81.845238095238102</v>
      </c>
      <c r="CH33" s="20">
        <v>71.4876033057851</v>
      </c>
      <c r="CI33" s="20">
        <v>16.4819944598338</v>
      </c>
      <c r="CJ33" s="20">
        <v>62.5</v>
      </c>
      <c r="CK33" s="20">
        <v>68.3333333333333</v>
      </c>
      <c r="CL33" s="20">
        <v>51.592356687898103</v>
      </c>
      <c r="CM33" s="20">
        <v>74.590163934426201</v>
      </c>
      <c r="CN33" s="20">
        <v>70.680628272251298</v>
      </c>
      <c r="CO33" s="20">
        <v>83.617747440273007</v>
      </c>
      <c r="CP33" s="20">
        <v>74.523396880415902</v>
      </c>
      <c r="CQ33" s="20">
        <v>31.265508684863502</v>
      </c>
      <c r="CR33" s="20">
        <v>29.893238434163699</v>
      </c>
      <c r="CS33" s="20">
        <v>52.461538461538503</v>
      </c>
      <c r="CT33" s="20">
        <v>90.441176470588204</v>
      </c>
      <c r="CU33" s="20">
        <v>43.030303030303003</v>
      </c>
      <c r="CV33" s="20">
        <v>82.685512367491199</v>
      </c>
      <c r="CW33" s="20">
        <v>78.260869565217405</v>
      </c>
      <c r="CX33" s="20">
        <v>59.411764705882398</v>
      </c>
      <c r="CY33" s="20">
        <v>39.195979899497502</v>
      </c>
      <c r="CZ33" s="20">
        <v>91.485507246376798</v>
      </c>
      <c r="DA33" s="20">
        <v>72.151898734177195</v>
      </c>
      <c r="DB33" s="20">
        <v>77.425742574257399</v>
      </c>
      <c r="DC33" s="20">
        <v>76.879699248120303</v>
      </c>
      <c r="DD33" s="20">
        <v>81.142098273572401</v>
      </c>
      <c r="DE33" s="20">
        <v>88.2686849574267</v>
      </c>
      <c r="DF33" s="20">
        <v>87.020648967551594</v>
      </c>
      <c r="DG33" s="20">
        <v>72.468354430379705</v>
      </c>
      <c r="DH33" s="20">
        <v>81.942078364565603</v>
      </c>
      <c r="DI33" s="20">
        <v>93.053016453382099</v>
      </c>
      <c r="DJ33" s="20">
        <v>71.875</v>
      </c>
      <c r="DK33" s="20">
        <v>81.338481338481301</v>
      </c>
      <c r="DL33" s="20">
        <v>71.2918660287081</v>
      </c>
      <c r="DM33" s="20">
        <v>52.498017446471103</v>
      </c>
      <c r="DN33" s="20">
        <v>79.382889200560996</v>
      </c>
      <c r="DO33" s="20">
        <v>76.047904191616794</v>
      </c>
      <c r="DP33" s="20">
        <v>88.100866824271094</v>
      </c>
      <c r="DQ33" s="20">
        <v>93.258426966292106</v>
      </c>
      <c r="DR33" s="20">
        <v>88.451086956521706</v>
      </c>
      <c r="DS33" s="20">
        <v>89.370400654129199</v>
      </c>
      <c r="DT33" s="20">
        <v>77.014925373134304</v>
      </c>
      <c r="DU33" s="20">
        <v>64.6408839779006</v>
      </c>
      <c r="DV33" s="20">
        <v>87.6376988984088</v>
      </c>
      <c r="DW33" s="20">
        <v>97.1354166666667</v>
      </c>
      <c r="DX33" s="20">
        <v>88.381201044386401</v>
      </c>
      <c r="DY33" s="20">
        <v>61.167002012072402</v>
      </c>
      <c r="DZ33" s="20">
        <v>63.8888888888889</v>
      </c>
      <c r="EA33" s="20">
        <v>90.802139037433193</v>
      </c>
      <c r="EB33" s="20">
        <v>92.580101180438405</v>
      </c>
      <c r="EC33" s="20">
        <v>74.774774774774798</v>
      </c>
      <c r="ED33" s="20">
        <v>76.588628762541802</v>
      </c>
      <c r="EE33" s="20">
        <v>91.033138401559498</v>
      </c>
    </row>
    <row r="34" spans="1:135" s="20" customFormat="1" ht="13.8" x14ac:dyDescent="0.25">
      <c r="A34" s="3"/>
      <c r="I34" s="2"/>
    </row>
    <row r="35" spans="1:135" s="20" customFormat="1" ht="13.8" x14ac:dyDescent="0.25">
      <c r="A35" s="3">
        <v>7</v>
      </c>
      <c r="B35" s="19" t="s">
        <v>140</v>
      </c>
      <c r="C35" s="20" t="s">
        <v>170</v>
      </c>
      <c r="D35" s="2">
        <f>SUM(E35:H35)</f>
        <v>81122</v>
      </c>
      <c r="E35" s="2">
        <v>41897</v>
      </c>
      <c r="F35" s="2">
        <v>13394</v>
      </c>
      <c r="G35" s="2">
        <v>6265</v>
      </c>
      <c r="H35" s="2">
        <v>19566</v>
      </c>
      <c r="I35" s="2">
        <f>SUM(J35:M35)</f>
        <v>59818</v>
      </c>
      <c r="J35" s="2">
        <v>30114</v>
      </c>
      <c r="K35" s="2">
        <v>7468</v>
      </c>
      <c r="L35" s="2">
        <v>5014</v>
      </c>
      <c r="M35" s="2">
        <v>17222</v>
      </c>
      <c r="N35" s="2"/>
      <c r="O35" s="2">
        <v>596</v>
      </c>
      <c r="P35" s="2">
        <v>1230</v>
      </c>
      <c r="Q35" s="2">
        <v>1609</v>
      </c>
      <c r="R35" s="2">
        <v>747</v>
      </c>
      <c r="S35" s="2">
        <v>549</v>
      </c>
      <c r="T35" s="2">
        <v>551</v>
      </c>
      <c r="U35" s="2">
        <v>988</v>
      </c>
      <c r="V35" s="2">
        <v>1411</v>
      </c>
      <c r="W35" s="2">
        <v>881</v>
      </c>
      <c r="X35" s="2">
        <v>690</v>
      </c>
      <c r="Y35" s="2">
        <v>465</v>
      </c>
      <c r="Z35" s="2">
        <v>364</v>
      </c>
      <c r="AA35" s="2">
        <v>402</v>
      </c>
      <c r="AB35" s="2">
        <v>1091</v>
      </c>
      <c r="AC35" s="2">
        <v>955</v>
      </c>
      <c r="AD35" s="2">
        <v>934</v>
      </c>
      <c r="AE35" s="2">
        <v>483</v>
      </c>
      <c r="AF35" s="2">
        <v>408</v>
      </c>
      <c r="AG35" s="2">
        <v>515</v>
      </c>
      <c r="AH35" s="2">
        <v>449</v>
      </c>
      <c r="AI35" s="2">
        <v>638</v>
      </c>
      <c r="AJ35" s="2">
        <v>1154</v>
      </c>
      <c r="AK35" s="2">
        <v>1588</v>
      </c>
      <c r="AL35" s="2">
        <v>438</v>
      </c>
      <c r="AM35" s="2">
        <v>1020</v>
      </c>
      <c r="AN35" s="2">
        <v>676</v>
      </c>
      <c r="AO35" s="2">
        <v>653</v>
      </c>
      <c r="AP35" s="2">
        <v>1339</v>
      </c>
      <c r="AQ35" s="2">
        <v>892</v>
      </c>
      <c r="AR35" s="2">
        <v>1009</v>
      </c>
      <c r="AS35" s="2">
        <v>766</v>
      </c>
      <c r="AT35" s="2">
        <v>1154</v>
      </c>
      <c r="AU35" s="2">
        <v>912</v>
      </c>
      <c r="AV35" s="2">
        <v>908</v>
      </c>
      <c r="AW35" s="2">
        <v>788</v>
      </c>
      <c r="AX35" s="2">
        <v>844</v>
      </c>
      <c r="AY35" s="2">
        <v>431</v>
      </c>
      <c r="AZ35" s="2">
        <v>305</v>
      </c>
      <c r="BA35" s="2">
        <v>607</v>
      </c>
      <c r="BB35" s="2">
        <v>81</v>
      </c>
      <c r="BC35" s="2">
        <v>648</v>
      </c>
      <c r="BD35" s="2">
        <v>167</v>
      </c>
      <c r="BE35" s="2">
        <v>98</v>
      </c>
      <c r="BF35" s="2">
        <v>37</v>
      </c>
      <c r="BG35" s="2">
        <v>313</v>
      </c>
      <c r="BH35" s="2">
        <v>978</v>
      </c>
      <c r="BI35" s="2">
        <v>65</v>
      </c>
      <c r="BJ35" s="2">
        <v>241</v>
      </c>
      <c r="BK35" s="2">
        <v>239</v>
      </c>
      <c r="BL35" s="2">
        <v>425</v>
      </c>
      <c r="BM35" s="2">
        <v>643</v>
      </c>
      <c r="BN35" s="2">
        <v>63</v>
      </c>
      <c r="BO35" s="2">
        <v>567</v>
      </c>
      <c r="BP35" s="2">
        <v>185</v>
      </c>
      <c r="BQ35" s="2">
        <v>171</v>
      </c>
      <c r="BR35" s="2">
        <v>240</v>
      </c>
      <c r="BS35" s="2">
        <v>214</v>
      </c>
      <c r="BT35" s="2">
        <v>255</v>
      </c>
      <c r="BU35" s="2">
        <v>119</v>
      </c>
      <c r="BV35" s="2">
        <v>229</v>
      </c>
      <c r="BW35" s="2">
        <v>153</v>
      </c>
      <c r="BX35" s="2">
        <v>34</v>
      </c>
      <c r="BY35" s="2">
        <v>61</v>
      </c>
      <c r="BZ35" s="2">
        <v>236</v>
      </c>
      <c r="CA35" s="2">
        <v>153</v>
      </c>
      <c r="CB35" s="2">
        <v>114</v>
      </c>
      <c r="CC35" s="2">
        <v>57</v>
      </c>
      <c r="CD35" s="2">
        <v>341</v>
      </c>
      <c r="CE35" s="2">
        <v>230</v>
      </c>
      <c r="CF35" s="2">
        <v>240</v>
      </c>
      <c r="CG35" s="2">
        <v>274</v>
      </c>
      <c r="CH35" s="2">
        <v>348</v>
      </c>
      <c r="CI35" s="2">
        <v>116</v>
      </c>
      <c r="CJ35" s="2">
        <v>14</v>
      </c>
      <c r="CK35" s="2">
        <v>21</v>
      </c>
      <c r="CL35" s="2">
        <v>160</v>
      </c>
      <c r="CM35" s="2">
        <v>179</v>
      </c>
      <c r="CN35" s="2">
        <v>270</v>
      </c>
      <c r="CO35" s="2">
        <v>246</v>
      </c>
      <c r="CP35" s="2">
        <v>430</v>
      </c>
      <c r="CQ35" s="2">
        <v>125</v>
      </c>
      <c r="CR35" s="2">
        <v>162</v>
      </c>
      <c r="CS35" s="2">
        <v>344</v>
      </c>
      <c r="CT35" s="2">
        <v>123</v>
      </c>
      <c r="CU35" s="2">
        <v>73</v>
      </c>
      <c r="CV35" s="2">
        <v>234</v>
      </c>
      <c r="CW35" s="2">
        <v>145</v>
      </c>
      <c r="CX35" s="2">
        <v>202</v>
      </c>
      <c r="CY35" s="2">
        <v>79</v>
      </c>
      <c r="CZ35" s="2">
        <v>507</v>
      </c>
      <c r="DA35" s="2">
        <v>914</v>
      </c>
      <c r="DB35" s="2">
        <v>379</v>
      </c>
      <c r="DC35" s="2">
        <v>408</v>
      </c>
      <c r="DD35" s="2">
        <v>610</v>
      </c>
      <c r="DE35" s="2">
        <v>928</v>
      </c>
      <c r="DF35" s="2">
        <v>295</v>
      </c>
      <c r="DG35" s="2">
        <v>228</v>
      </c>
      <c r="DH35" s="2">
        <v>476</v>
      </c>
      <c r="DI35" s="2">
        <v>509</v>
      </c>
      <c r="DJ35" s="2">
        <v>115</v>
      </c>
      <c r="DK35" s="2">
        <v>635</v>
      </c>
      <c r="DL35" s="2">
        <v>298</v>
      </c>
      <c r="DM35" s="2">
        <v>658</v>
      </c>
      <c r="DN35" s="2">
        <v>567</v>
      </c>
      <c r="DO35" s="2">
        <v>247</v>
      </c>
      <c r="DP35" s="2">
        <v>1117</v>
      </c>
      <c r="DQ35" s="2">
        <v>331</v>
      </c>
      <c r="DR35" s="2">
        <v>652</v>
      </c>
      <c r="DS35" s="2">
        <v>1087</v>
      </c>
      <c r="DT35" s="2">
        <v>513</v>
      </c>
      <c r="DU35" s="2">
        <v>206</v>
      </c>
      <c r="DV35" s="2">
        <v>717</v>
      </c>
      <c r="DW35" s="2">
        <v>373</v>
      </c>
      <c r="DX35" s="2">
        <v>1351</v>
      </c>
      <c r="DY35" s="2">
        <v>302</v>
      </c>
      <c r="DZ35" s="2">
        <v>161</v>
      </c>
      <c r="EA35" s="2">
        <v>850</v>
      </c>
      <c r="EB35" s="2">
        <v>549</v>
      </c>
      <c r="EC35" s="2">
        <v>80</v>
      </c>
      <c r="ED35" s="2">
        <v>228</v>
      </c>
      <c r="EE35" s="2">
        <v>934</v>
      </c>
    </row>
    <row r="36" spans="1:135" s="20" customFormat="1" ht="13.8" x14ac:dyDescent="0.25">
      <c r="A36" s="3"/>
      <c r="C36" s="20" t="s">
        <v>171</v>
      </c>
      <c r="D36" s="20">
        <f>(D35/D24)*100</f>
        <v>78.455304209905321</v>
      </c>
      <c r="E36" s="20">
        <f t="shared" ref="E36:H36" si="10">(E35/E24)*100</f>
        <v>85.631655323236657</v>
      </c>
      <c r="F36" s="20">
        <f t="shared" si="10"/>
        <v>67.003501750875444</v>
      </c>
      <c r="G36" s="20">
        <f t="shared" si="10"/>
        <v>59.148413897280975</v>
      </c>
      <c r="H36" s="20">
        <f t="shared" si="10"/>
        <v>81.900376726663879</v>
      </c>
      <c r="I36" s="20">
        <f>(I35/I24)*100</f>
        <v>77.738212819046623</v>
      </c>
      <c r="J36" s="20">
        <f t="shared" ref="J36" si="11">(J35/J24)*100</f>
        <v>85.500127764685843</v>
      </c>
      <c r="K36" s="20">
        <f t="shared" ref="K36" si="12">(K35/K24)*100</f>
        <v>63.796343755339144</v>
      </c>
      <c r="L36" s="20">
        <f t="shared" ref="L36" si="13">(L35/L24)*100</f>
        <v>56.899682251475255</v>
      </c>
      <c r="M36" s="20">
        <f t="shared" ref="M36" si="14">(M35/M24)*100</f>
        <v>81.201376774011038</v>
      </c>
      <c r="O36" s="20">
        <v>88.165680473372802</v>
      </c>
      <c r="P36" s="20">
        <v>85.893854748603303</v>
      </c>
      <c r="Q36" s="20">
        <v>83.541017653167202</v>
      </c>
      <c r="R36" s="20">
        <v>84.216459977452104</v>
      </c>
      <c r="S36" s="20">
        <v>88.978930307941695</v>
      </c>
      <c r="T36" s="20">
        <v>82.857142857142904</v>
      </c>
      <c r="U36" s="20">
        <v>81.450948062654604</v>
      </c>
      <c r="V36" s="20">
        <v>83.938132064247498</v>
      </c>
      <c r="W36" s="20">
        <v>88.542713567839201</v>
      </c>
      <c r="X36" s="20">
        <v>91.029023746701796</v>
      </c>
      <c r="Y36" s="20">
        <v>90.998043052837602</v>
      </c>
      <c r="Z36" s="20">
        <v>87.081339712918705</v>
      </c>
      <c r="AA36" s="20">
        <v>70.157068062827193</v>
      </c>
      <c r="AB36" s="20">
        <v>88.483373884833696</v>
      </c>
      <c r="AC36" s="20">
        <v>80.590717299578102</v>
      </c>
      <c r="AD36" s="20">
        <v>78.885135135135101</v>
      </c>
      <c r="AE36" s="20">
        <v>86.404293381037604</v>
      </c>
      <c r="AF36" s="20">
        <v>94.663573085846906</v>
      </c>
      <c r="AG36" s="20">
        <v>90.1926444833625</v>
      </c>
      <c r="AH36" s="20">
        <v>89.9799599198397</v>
      </c>
      <c r="AI36" s="20">
        <v>91.5351506456241</v>
      </c>
      <c r="AJ36" s="20">
        <v>85.040530582166497</v>
      </c>
      <c r="AK36" s="20">
        <v>85.560344827586206</v>
      </c>
      <c r="AL36" s="20">
        <v>78.776978417266207</v>
      </c>
      <c r="AM36" s="20">
        <v>91.891891891891902</v>
      </c>
      <c r="AN36" s="20">
        <v>84.079601990049795</v>
      </c>
      <c r="AO36" s="20">
        <v>71.522453450164306</v>
      </c>
      <c r="AP36" s="20">
        <v>85.778347213324807</v>
      </c>
      <c r="AQ36" s="20">
        <v>85.934489402697494</v>
      </c>
      <c r="AR36" s="20">
        <v>87.132987910189996</v>
      </c>
      <c r="AS36" s="20">
        <v>76.907630522088397</v>
      </c>
      <c r="AT36" s="20">
        <v>88.293802601377195</v>
      </c>
      <c r="AU36" s="20">
        <v>82.384823848238497</v>
      </c>
      <c r="AV36" s="20">
        <v>93.898655635987595</v>
      </c>
      <c r="AW36" s="20">
        <v>90.366972477064195</v>
      </c>
      <c r="AX36" s="20">
        <v>92.951541850220295</v>
      </c>
      <c r="AY36" s="20">
        <v>65.902140672782906</v>
      </c>
      <c r="AZ36" s="20">
        <v>92.1450151057402</v>
      </c>
      <c r="BA36" s="20">
        <v>76.641414141414103</v>
      </c>
      <c r="BB36" s="20">
        <v>52.258064516128997</v>
      </c>
      <c r="BC36" s="20">
        <v>93.913043478260903</v>
      </c>
      <c r="BD36" s="20">
        <v>68.724279835390902</v>
      </c>
      <c r="BE36" s="20">
        <v>57.988165680473401</v>
      </c>
      <c r="BF36" s="20">
        <v>72.549019607843107</v>
      </c>
      <c r="BG36" s="20">
        <v>60.776699029126199</v>
      </c>
      <c r="BH36" s="20">
        <v>82.601351351351397</v>
      </c>
      <c r="BI36" s="20">
        <v>38.235294117647101</v>
      </c>
      <c r="BJ36" s="20">
        <v>79.276315789473699</v>
      </c>
      <c r="BK36" s="20">
        <v>34.890510948905103</v>
      </c>
      <c r="BL36" s="20">
        <v>93.201754385964904</v>
      </c>
      <c r="BM36" s="20">
        <v>85.847797062750303</v>
      </c>
      <c r="BN36" s="20">
        <v>26.923076923076898</v>
      </c>
      <c r="BO36" s="20">
        <v>74.214659685863893</v>
      </c>
      <c r="BP36" s="20">
        <v>37.987679671457897</v>
      </c>
      <c r="BQ36" s="20">
        <v>43.511450381679403</v>
      </c>
      <c r="BR36" s="20">
        <v>65.934065934065899</v>
      </c>
      <c r="BS36" s="20">
        <v>62.209302325581397</v>
      </c>
      <c r="BT36" s="20">
        <v>52.685950413223097</v>
      </c>
      <c r="BU36" s="20">
        <v>18.622848200313001</v>
      </c>
      <c r="BV36" s="20">
        <v>53.009259259259302</v>
      </c>
      <c r="BW36" s="20">
        <v>36.690647482014398</v>
      </c>
      <c r="BX36" s="20">
        <v>13.3333333333333</v>
      </c>
      <c r="BY36" s="20">
        <v>20.401337792642099</v>
      </c>
      <c r="BZ36" s="20">
        <v>86.446886446886495</v>
      </c>
      <c r="CA36" s="20">
        <v>78.865979381443296</v>
      </c>
      <c r="CB36" s="20">
        <v>78.620689655172399</v>
      </c>
      <c r="CC36" s="20">
        <v>28.934010152284301</v>
      </c>
      <c r="CD36" s="20">
        <v>81.190476190476204</v>
      </c>
      <c r="CE36" s="20">
        <v>73.248407643312106</v>
      </c>
      <c r="CF36" s="20">
        <v>67.226890756302495</v>
      </c>
      <c r="CG36" s="20">
        <v>81.547619047619094</v>
      </c>
      <c r="CH36" s="20">
        <v>71.900826446281002</v>
      </c>
      <c r="CI36" s="20">
        <v>16.066481994459799</v>
      </c>
      <c r="CJ36" s="20">
        <v>58.3333333333333</v>
      </c>
      <c r="CK36" s="20">
        <v>35</v>
      </c>
      <c r="CL36" s="20">
        <v>50.955414012738899</v>
      </c>
      <c r="CM36" s="20">
        <v>73.360655737704903</v>
      </c>
      <c r="CN36" s="20">
        <v>70.680628272251298</v>
      </c>
      <c r="CO36" s="20">
        <v>83.959044368600701</v>
      </c>
      <c r="CP36" s="20">
        <v>74.523396880415902</v>
      </c>
      <c r="CQ36" s="20">
        <v>31.0173697270471</v>
      </c>
      <c r="CR36" s="20">
        <v>28.825622775800699</v>
      </c>
      <c r="CS36" s="20">
        <v>52.923076923076898</v>
      </c>
      <c r="CT36" s="20">
        <v>90.441176470588204</v>
      </c>
      <c r="CU36" s="20">
        <v>44.2424242424242</v>
      </c>
      <c r="CV36" s="20">
        <v>82.685512367491199</v>
      </c>
      <c r="CW36" s="20">
        <v>78.804347826086996</v>
      </c>
      <c r="CX36" s="20">
        <v>59.411764705882398</v>
      </c>
      <c r="CY36" s="20">
        <v>39.698492462311599</v>
      </c>
      <c r="CZ36" s="20">
        <v>91.847826086956502</v>
      </c>
      <c r="DA36" s="20">
        <v>72.3101265822785</v>
      </c>
      <c r="DB36" s="20">
        <v>75.049504950495006</v>
      </c>
      <c r="DC36" s="20">
        <v>76.691729323308294</v>
      </c>
      <c r="DD36" s="20">
        <v>81.0092961487384</v>
      </c>
      <c r="DE36" s="20">
        <v>87.7956480605487</v>
      </c>
      <c r="DF36" s="20">
        <v>87.020648967551594</v>
      </c>
      <c r="DG36" s="20">
        <v>72.151898734177195</v>
      </c>
      <c r="DH36" s="20">
        <v>81.090289608177201</v>
      </c>
      <c r="DI36" s="20">
        <v>93.053016453382099</v>
      </c>
      <c r="DJ36" s="20">
        <v>59.8958333333333</v>
      </c>
      <c r="DK36" s="20">
        <v>81.724581724581697</v>
      </c>
      <c r="DL36" s="20">
        <v>71.2918660287081</v>
      </c>
      <c r="DM36" s="20">
        <v>52.180808881839802</v>
      </c>
      <c r="DN36" s="20">
        <v>79.523141654979</v>
      </c>
      <c r="DO36" s="20">
        <v>73.952095808383206</v>
      </c>
      <c r="DP36" s="20">
        <v>88.022064617809306</v>
      </c>
      <c r="DQ36" s="20">
        <v>92.977528089887599</v>
      </c>
      <c r="DR36" s="20">
        <v>88.586956521739097</v>
      </c>
      <c r="DS36" s="20">
        <v>88.879803761242897</v>
      </c>
      <c r="DT36" s="20">
        <v>76.567164179104495</v>
      </c>
      <c r="DU36" s="20">
        <v>56.906077348066297</v>
      </c>
      <c r="DV36" s="20">
        <v>87.760097919216605</v>
      </c>
      <c r="DW36" s="20">
        <v>97.1354166666667</v>
      </c>
      <c r="DX36" s="20">
        <v>88.185378590078301</v>
      </c>
      <c r="DY36" s="20">
        <v>60.764587525150901</v>
      </c>
      <c r="DZ36" s="20">
        <v>63.8888888888889</v>
      </c>
      <c r="EA36" s="20">
        <v>90.909090909090907</v>
      </c>
      <c r="EB36" s="20">
        <v>92.580101180438405</v>
      </c>
      <c r="EC36" s="20">
        <v>72.072072072072103</v>
      </c>
      <c r="ED36" s="20">
        <v>76.254180602006699</v>
      </c>
      <c r="EE36" s="20">
        <v>91.033138401559498</v>
      </c>
    </row>
    <row r="37" spans="1:135" s="20" customFormat="1" ht="13.8" x14ac:dyDescent="0.25">
      <c r="A37" s="3"/>
      <c r="I37" s="2"/>
    </row>
    <row r="38" spans="1:135" s="20" customFormat="1" ht="13.8" x14ac:dyDescent="0.25">
      <c r="A38" s="3">
        <v>8</v>
      </c>
      <c r="B38" s="19" t="s">
        <v>173</v>
      </c>
      <c r="C38" s="20" t="s">
        <v>170</v>
      </c>
      <c r="D38" s="2">
        <f>SUM(E38:H38)</f>
        <v>88154</v>
      </c>
      <c r="E38" s="2">
        <v>41539</v>
      </c>
      <c r="F38" s="2">
        <v>16352</v>
      </c>
      <c r="G38" s="2">
        <v>8738</v>
      </c>
      <c r="H38" s="2">
        <v>21525</v>
      </c>
      <c r="I38" s="2">
        <f>SUM(J38:M38)</f>
        <v>66184</v>
      </c>
      <c r="J38" s="2">
        <v>29867</v>
      </c>
      <c r="K38" s="2">
        <v>9821</v>
      </c>
      <c r="L38" s="2">
        <v>7323</v>
      </c>
      <c r="M38" s="2">
        <v>19173</v>
      </c>
      <c r="N38" s="2"/>
      <c r="O38" s="2">
        <v>560</v>
      </c>
      <c r="P38" s="2">
        <v>1228</v>
      </c>
      <c r="Q38" s="2">
        <v>1681</v>
      </c>
      <c r="R38" s="2">
        <v>755</v>
      </c>
      <c r="S38" s="2">
        <v>546</v>
      </c>
      <c r="T38" s="2">
        <v>553</v>
      </c>
      <c r="U38" s="2">
        <v>1038</v>
      </c>
      <c r="V38" s="2">
        <v>1418</v>
      </c>
      <c r="W38" s="2">
        <v>872</v>
      </c>
      <c r="X38" s="2">
        <v>675</v>
      </c>
      <c r="Y38" s="2">
        <v>467</v>
      </c>
      <c r="Z38" s="2">
        <v>347</v>
      </c>
      <c r="AA38" s="2">
        <v>403</v>
      </c>
      <c r="AB38" s="2">
        <v>1104</v>
      </c>
      <c r="AC38" s="2">
        <v>898</v>
      </c>
      <c r="AD38" s="2">
        <v>908</v>
      </c>
      <c r="AE38" s="2">
        <v>484</v>
      </c>
      <c r="AF38" s="2">
        <v>408</v>
      </c>
      <c r="AG38" s="2">
        <v>505</v>
      </c>
      <c r="AH38" s="2">
        <v>446</v>
      </c>
      <c r="AI38" s="2">
        <v>627</v>
      </c>
      <c r="AJ38" s="2">
        <v>1091</v>
      </c>
      <c r="AK38" s="2">
        <v>1533</v>
      </c>
      <c r="AL38" s="2">
        <v>440</v>
      </c>
      <c r="AM38" s="2">
        <v>976</v>
      </c>
      <c r="AN38" s="2">
        <v>677</v>
      </c>
      <c r="AO38" s="2">
        <v>652</v>
      </c>
      <c r="AP38" s="2">
        <v>1323</v>
      </c>
      <c r="AQ38" s="2">
        <v>901</v>
      </c>
      <c r="AR38" s="2">
        <v>987</v>
      </c>
      <c r="AS38" s="2">
        <v>794</v>
      </c>
      <c r="AT38" s="2">
        <v>1151</v>
      </c>
      <c r="AU38" s="2">
        <v>931</v>
      </c>
      <c r="AV38" s="2">
        <v>841</v>
      </c>
      <c r="AW38" s="2">
        <v>791</v>
      </c>
      <c r="AX38" s="2">
        <v>845</v>
      </c>
      <c r="AY38" s="2">
        <v>603</v>
      </c>
      <c r="AZ38" s="2">
        <v>301</v>
      </c>
      <c r="BA38" s="2">
        <v>713</v>
      </c>
      <c r="BB38" s="2">
        <v>147</v>
      </c>
      <c r="BC38" s="2">
        <v>652</v>
      </c>
      <c r="BD38" s="2">
        <v>222</v>
      </c>
      <c r="BE38" s="2">
        <v>121</v>
      </c>
      <c r="BF38" s="2">
        <v>38</v>
      </c>
      <c r="BG38" s="2">
        <v>439</v>
      </c>
      <c r="BH38" s="2">
        <v>1021</v>
      </c>
      <c r="BI38" s="2">
        <v>88</v>
      </c>
      <c r="BJ38" s="2">
        <v>283</v>
      </c>
      <c r="BK38" s="2">
        <v>560</v>
      </c>
      <c r="BL38" s="2">
        <v>416</v>
      </c>
      <c r="BM38" s="2">
        <v>667</v>
      </c>
      <c r="BN38" s="2">
        <v>75</v>
      </c>
      <c r="BO38" s="2">
        <v>665</v>
      </c>
      <c r="BP38" s="2">
        <v>233</v>
      </c>
      <c r="BQ38" s="2">
        <v>304</v>
      </c>
      <c r="BR38" s="2">
        <v>323</v>
      </c>
      <c r="BS38" s="2">
        <v>299</v>
      </c>
      <c r="BT38" s="2">
        <v>433</v>
      </c>
      <c r="BU38" s="2">
        <v>544</v>
      </c>
      <c r="BV38" s="2">
        <v>336</v>
      </c>
      <c r="BW38" s="2">
        <v>334</v>
      </c>
      <c r="BX38" s="2">
        <v>236</v>
      </c>
      <c r="BY38" s="2">
        <v>138</v>
      </c>
      <c r="BZ38" s="2">
        <v>243</v>
      </c>
      <c r="CA38" s="2">
        <v>168</v>
      </c>
      <c r="CB38" s="2">
        <v>132</v>
      </c>
      <c r="CC38" s="2">
        <v>89</v>
      </c>
      <c r="CD38" s="2">
        <v>346</v>
      </c>
      <c r="CE38" s="2">
        <v>259</v>
      </c>
      <c r="CF38" s="2">
        <v>334</v>
      </c>
      <c r="CG38" s="2">
        <v>318</v>
      </c>
      <c r="CH38" s="2">
        <v>437</v>
      </c>
      <c r="CI38" s="2">
        <v>683</v>
      </c>
      <c r="CJ38" s="2">
        <v>17</v>
      </c>
      <c r="CK38" s="2">
        <v>44</v>
      </c>
      <c r="CL38" s="2">
        <v>170</v>
      </c>
      <c r="CM38" s="2">
        <v>204</v>
      </c>
      <c r="CN38" s="2">
        <v>329</v>
      </c>
      <c r="CO38" s="2">
        <v>283</v>
      </c>
      <c r="CP38" s="2">
        <v>487</v>
      </c>
      <c r="CQ38" s="2">
        <v>304</v>
      </c>
      <c r="CR38" s="2">
        <v>508</v>
      </c>
      <c r="CS38" s="2">
        <v>476</v>
      </c>
      <c r="CT38" s="2">
        <v>130</v>
      </c>
      <c r="CU38" s="2">
        <v>107</v>
      </c>
      <c r="CV38" s="2">
        <v>281</v>
      </c>
      <c r="CW38" s="2">
        <v>146</v>
      </c>
      <c r="CX38" s="2">
        <v>300</v>
      </c>
      <c r="CY38" s="2">
        <v>155</v>
      </c>
      <c r="CZ38" s="2">
        <v>503</v>
      </c>
      <c r="DA38" s="2">
        <v>1149</v>
      </c>
      <c r="DB38" s="2">
        <v>432</v>
      </c>
      <c r="DC38" s="2">
        <v>473</v>
      </c>
      <c r="DD38" s="2">
        <v>664</v>
      </c>
      <c r="DE38" s="2">
        <v>944</v>
      </c>
      <c r="DF38" s="2">
        <v>310</v>
      </c>
      <c r="DG38" s="2">
        <v>276</v>
      </c>
      <c r="DH38" s="2">
        <v>547</v>
      </c>
      <c r="DI38" s="2">
        <v>516</v>
      </c>
      <c r="DJ38" s="2">
        <v>147</v>
      </c>
      <c r="DK38" s="2">
        <v>732</v>
      </c>
      <c r="DL38" s="2">
        <v>353</v>
      </c>
      <c r="DM38" s="2">
        <v>1131</v>
      </c>
      <c r="DN38" s="2">
        <v>665</v>
      </c>
      <c r="DO38" s="2">
        <v>286</v>
      </c>
      <c r="DP38" s="2">
        <v>1138</v>
      </c>
      <c r="DQ38" s="2">
        <v>332</v>
      </c>
      <c r="DR38" s="2">
        <v>671</v>
      </c>
      <c r="DS38" s="2">
        <v>1111</v>
      </c>
      <c r="DT38" s="2">
        <v>604</v>
      </c>
      <c r="DU38" s="2">
        <v>304</v>
      </c>
      <c r="DV38" s="2">
        <v>715</v>
      </c>
      <c r="DW38" s="2">
        <v>373</v>
      </c>
      <c r="DX38" s="2">
        <v>1382</v>
      </c>
      <c r="DY38" s="2">
        <v>455</v>
      </c>
      <c r="DZ38" s="2">
        <v>238</v>
      </c>
      <c r="EA38" s="2">
        <v>857</v>
      </c>
      <c r="EB38" s="2">
        <v>557</v>
      </c>
      <c r="EC38" s="2">
        <v>104</v>
      </c>
      <c r="ED38" s="2">
        <v>245</v>
      </c>
      <c r="EE38" s="2">
        <v>954</v>
      </c>
    </row>
    <row r="39" spans="1:135" s="20" customFormat="1" ht="13.8" x14ac:dyDescent="0.25">
      <c r="A39" s="3"/>
      <c r="C39" s="20" t="s">
        <v>171</v>
      </c>
      <c r="D39" s="20">
        <f>(D38/D24)*100</f>
        <v>85.256143676437873</v>
      </c>
      <c r="E39" s="20">
        <f t="shared" ref="E39:H39" si="15">(E38/E24)*100</f>
        <v>84.899952991190958</v>
      </c>
      <c r="F39" s="20">
        <f t="shared" si="15"/>
        <v>81.800900450225114</v>
      </c>
      <c r="G39" s="20">
        <f t="shared" si="15"/>
        <v>82.49622356495469</v>
      </c>
      <c r="H39" s="20">
        <f t="shared" si="15"/>
        <v>90.100460443700285</v>
      </c>
      <c r="I39" s="20">
        <f>(I38/I24)*100</f>
        <v>86.011332328325622</v>
      </c>
      <c r="J39" s="20">
        <f t="shared" ref="J39" si="16">(J38/J24)*100</f>
        <v>84.798841600181703</v>
      </c>
      <c r="K39" s="20">
        <f t="shared" ref="K39" si="17">(K38/K24)*100</f>
        <v>83.897146762344093</v>
      </c>
      <c r="L39" s="20">
        <f t="shared" ref="L39" si="18">(L38/L24)*100</f>
        <v>83.102587380844312</v>
      </c>
      <c r="M39" s="20">
        <f t="shared" ref="M39" si="19">(M38/M24)*100</f>
        <v>90.400301758687348</v>
      </c>
      <c r="O39" s="20">
        <v>82.840236686390497</v>
      </c>
      <c r="P39" s="20">
        <v>85.754189944134097</v>
      </c>
      <c r="Q39" s="20">
        <v>87.2793354101765</v>
      </c>
      <c r="R39" s="20">
        <v>85.118376550169103</v>
      </c>
      <c r="S39" s="20">
        <v>88.4927066450567</v>
      </c>
      <c r="T39" s="20">
        <v>83.157894736842096</v>
      </c>
      <c r="U39" s="20">
        <v>85.572959604286893</v>
      </c>
      <c r="V39" s="20">
        <v>84.354550862581803</v>
      </c>
      <c r="W39" s="20">
        <v>87.638190954773904</v>
      </c>
      <c r="X39" s="20">
        <v>89.050131926121395</v>
      </c>
      <c r="Y39" s="20">
        <v>91.389432485322899</v>
      </c>
      <c r="Z39" s="20">
        <v>83.014354066985604</v>
      </c>
      <c r="AA39" s="20">
        <v>70.331588132635204</v>
      </c>
      <c r="AB39" s="20">
        <v>89.537712895377098</v>
      </c>
      <c r="AC39" s="20">
        <v>75.780590717299603</v>
      </c>
      <c r="AD39" s="20">
        <v>76.689189189189193</v>
      </c>
      <c r="AE39" s="20">
        <v>86.583184257602895</v>
      </c>
      <c r="AF39" s="20">
        <v>94.663573085846906</v>
      </c>
      <c r="AG39" s="20">
        <v>88.441330998248702</v>
      </c>
      <c r="AH39" s="20">
        <v>89.378757515030102</v>
      </c>
      <c r="AI39" s="20">
        <v>89.956958393113297</v>
      </c>
      <c r="AJ39" s="20">
        <v>80.397936624907899</v>
      </c>
      <c r="AK39" s="20">
        <v>82.596982758620697</v>
      </c>
      <c r="AL39" s="20">
        <v>79.136690647481998</v>
      </c>
      <c r="AM39" s="20">
        <v>87.927927927927897</v>
      </c>
      <c r="AN39" s="20">
        <v>84.203980099502502</v>
      </c>
      <c r="AO39" s="20">
        <v>71.412924424972601</v>
      </c>
      <c r="AP39" s="20">
        <v>84.753363228699598</v>
      </c>
      <c r="AQ39" s="20">
        <v>86.801541425818897</v>
      </c>
      <c r="AR39" s="20">
        <v>85.233160621761698</v>
      </c>
      <c r="AS39" s="20">
        <v>79.718875502008004</v>
      </c>
      <c r="AT39" s="20">
        <v>88.064269319051306</v>
      </c>
      <c r="AU39" s="20">
        <v>84.101174345076799</v>
      </c>
      <c r="AV39" s="20">
        <v>86.970010341261599</v>
      </c>
      <c r="AW39" s="20">
        <v>90.711009174311897</v>
      </c>
      <c r="AX39" s="20">
        <v>93.061674008810598</v>
      </c>
      <c r="AY39" s="20">
        <v>92.201834862385297</v>
      </c>
      <c r="AZ39" s="20">
        <v>90.936555891238697</v>
      </c>
      <c r="BA39" s="20">
        <v>90.025252525252498</v>
      </c>
      <c r="BB39" s="20">
        <v>94.838709677419402</v>
      </c>
      <c r="BC39" s="20">
        <v>94.492753623188406</v>
      </c>
      <c r="BD39" s="20">
        <v>91.358024691357997</v>
      </c>
      <c r="BE39" s="20">
        <v>71.5976331360947</v>
      </c>
      <c r="BF39" s="20">
        <v>74.509803921568604</v>
      </c>
      <c r="BG39" s="20">
        <v>85.242718446601899</v>
      </c>
      <c r="BH39" s="20">
        <v>86.233108108108098</v>
      </c>
      <c r="BI39" s="20">
        <v>51.764705882352899</v>
      </c>
      <c r="BJ39" s="20">
        <v>93.092105263157904</v>
      </c>
      <c r="BK39" s="20">
        <v>81.751824817518298</v>
      </c>
      <c r="BL39" s="20">
        <v>91.228070175438603</v>
      </c>
      <c r="BM39" s="20">
        <v>89.052069425901195</v>
      </c>
      <c r="BN39" s="20">
        <v>32.051282051282101</v>
      </c>
      <c r="BO39" s="20">
        <v>87.041884816753907</v>
      </c>
      <c r="BP39" s="20">
        <v>47.843942505133498</v>
      </c>
      <c r="BQ39" s="20">
        <v>77.353689567429996</v>
      </c>
      <c r="BR39" s="20">
        <v>88.736263736263695</v>
      </c>
      <c r="BS39" s="20">
        <v>86.918604651162795</v>
      </c>
      <c r="BT39" s="20">
        <v>89.462809917355401</v>
      </c>
      <c r="BU39" s="20">
        <v>85.1330203442879</v>
      </c>
      <c r="BV39" s="20">
        <v>77.7777777777778</v>
      </c>
      <c r="BW39" s="20">
        <v>80.095923261390894</v>
      </c>
      <c r="BX39" s="20">
        <v>92.549019607843107</v>
      </c>
      <c r="BY39" s="20">
        <v>46.153846153846203</v>
      </c>
      <c r="BZ39" s="20">
        <v>89.010989010988993</v>
      </c>
      <c r="CA39" s="20">
        <v>86.597938144329902</v>
      </c>
      <c r="CB39" s="20">
        <v>91.034482758620697</v>
      </c>
      <c r="CC39" s="20">
        <v>45.177664974619297</v>
      </c>
      <c r="CD39" s="20">
        <v>82.380952380952394</v>
      </c>
      <c r="CE39" s="20">
        <v>82.484076433121004</v>
      </c>
      <c r="CF39" s="20">
        <v>93.557422969187698</v>
      </c>
      <c r="CG39" s="20">
        <v>94.642857142857096</v>
      </c>
      <c r="CH39" s="20">
        <v>90.289256198347104</v>
      </c>
      <c r="CI39" s="20">
        <v>94.5983379501385</v>
      </c>
      <c r="CJ39" s="20">
        <v>70.8333333333333</v>
      </c>
      <c r="CK39" s="20">
        <v>73.3333333333333</v>
      </c>
      <c r="CL39" s="20">
        <v>54.140127388534999</v>
      </c>
      <c r="CM39" s="20">
        <v>83.606557377049199</v>
      </c>
      <c r="CN39" s="20">
        <v>86.125654450261806</v>
      </c>
      <c r="CO39" s="20">
        <v>96.587030716723604</v>
      </c>
      <c r="CP39" s="20">
        <v>84.402079722703604</v>
      </c>
      <c r="CQ39" s="20">
        <v>75.434243176178697</v>
      </c>
      <c r="CR39" s="20">
        <v>90.391459074733106</v>
      </c>
      <c r="CS39" s="20">
        <v>73.230769230769198</v>
      </c>
      <c r="CT39" s="20">
        <v>95.588235294117695</v>
      </c>
      <c r="CU39" s="20">
        <v>64.848484848484802</v>
      </c>
      <c r="CV39" s="20">
        <v>99.293286219081295</v>
      </c>
      <c r="CW39" s="20">
        <v>79.347826086956502</v>
      </c>
      <c r="CX39" s="20">
        <v>88.235294117647101</v>
      </c>
      <c r="CY39" s="20">
        <v>77.889447236180899</v>
      </c>
      <c r="CZ39" s="20">
        <v>91.123188405797094</v>
      </c>
      <c r="DA39" s="20">
        <v>90.901898734177195</v>
      </c>
      <c r="DB39" s="20">
        <v>85.544554455445507</v>
      </c>
      <c r="DC39" s="20">
        <v>88.909774436090203</v>
      </c>
      <c r="DD39" s="20">
        <v>88.180610889774201</v>
      </c>
      <c r="DE39" s="20">
        <v>89.309366130558203</v>
      </c>
      <c r="DF39" s="20">
        <v>91.445427728613595</v>
      </c>
      <c r="DG39" s="20">
        <v>87.341772151898695</v>
      </c>
      <c r="DH39" s="20">
        <v>93.185689948892701</v>
      </c>
      <c r="DI39" s="20">
        <v>94.332723948811704</v>
      </c>
      <c r="DJ39" s="20">
        <v>76.5625</v>
      </c>
      <c r="DK39" s="20">
        <v>94.208494208494201</v>
      </c>
      <c r="DL39" s="20">
        <v>84.449760765550195</v>
      </c>
      <c r="DM39" s="20">
        <v>89.690721649484502</v>
      </c>
      <c r="DN39" s="20">
        <v>93.267882187938298</v>
      </c>
      <c r="DO39" s="20">
        <v>85.628742514970099</v>
      </c>
      <c r="DP39" s="20">
        <v>89.676910953506706</v>
      </c>
      <c r="DQ39" s="20">
        <v>93.258426966292106</v>
      </c>
      <c r="DR39" s="20">
        <v>91.168478260869605</v>
      </c>
      <c r="DS39" s="20">
        <v>90.842191332788204</v>
      </c>
      <c r="DT39" s="20">
        <v>90.149253731343293</v>
      </c>
      <c r="DU39" s="20">
        <v>83.977900552486204</v>
      </c>
      <c r="DV39" s="20">
        <v>87.515299877600995</v>
      </c>
      <c r="DW39" s="20">
        <v>97.1354166666667</v>
      </c>
      <c r="DX39" s="20">
        <v>90.208877284595303</v>
      </c>
      <c r="DY39" s="20">
        <v>91.549295774647902</v>
      </c>
      <c r="DZ39" s="20">
        <v>94.4444444444444</v>
      </c>
      <c r="EA39" s="20">
        <v>91.6577540106952</v>
      </c>
      <c r="EB39" s="20">
        <v>93.929173693086</v>
      </c>
      <c r="EC39" s="20">
        <v>93.693693693693703</v>
      </c>
      <c r="ED39" s="20">
        <v>81.9397993311037</v>
      </c>
      <c r="EE39" s="20">
        <v>92.982456140350905</v>
      </c>
    </row>
    <row r="40" spans="1:135" s="20" customFormat="1" ht="13.8" x14ac:dyDescent="0.25">
      <c r="A40" s="3"/>
      <c r="I40" s="2"/>
    </row>
    <row r="41" spans="1:135" s="20" customFormat="1" ht="13.8" x14ac:dyDescent="0.25">
      <c r="A41" s="3">
        <v>9</v>
      </c>
      <c r="B41" s="19" t="s">
        <v>141</v>
      </c>
      <c r="C41" s="20" t="s">
        <v>170</v>
      </c>
      <c r="D41" s="2">
        <f>SUM(E41:H41)</f>
        <v>79998</v>
      </c>
      <c r="E41" s="2">
        <v>40952</v>
      </c>
      <c r="F41" s="2">
        <v>13313</v>
      </c>
      <c r="G41" s="2">
        <v>6239</v>
      </c>
      <c r="H41" s="2">
        <v>19494</v>
      </c>
      <c r="I41" s="2">
        <f>SUM(J41:M41)</f>
        <v>58970</v>
      </c>
      <c r="J41" s="2">
        <v>29374</v>
      </c>
      <c r="K41" s="2">
        <v>7445</v>
      </c>
      <c r="L41" s="2">
        <v>5014</v>
      </c>
      <c r="M41" s="2">
        <v>17137</v>
      </c>
      <c r="N41" s="2"/>
      <c r="O41" s="2">
        <v>595</v>
      </c>
      <c r="P41" s="2">
        <v>1149</v>
      </c>
      <c r="Q41" s="2">
        <v>1611</v>
      </c>
      <c r="R41" s="2">
        <v>741</v>
      </c>
      <c r="S41" s="2">
        <v>544</v>
      </c>
      <c r="T41" s="2">
        <v>544</v>
      </c>
      <c r="U41" s="2">
        <v>1005</v>
      </c>
      <c r="V41" s="2">
        <v>1329</v>
      </c>
      <c r="W41" s="2">
        <v>872</v>
      </c>
      <c r="X41" s="2">
        <v>687</v>
      </c>
      <c r="Y41" s="2">
        <v>471</v>
      </c>
      <c r="Z41" s="2">
        <v>364</v>
      </c>
      <c r="AA41" s="2">
        <v>410</v>
      </c>
      <c r="AB41" s="2">
        <v>1080</v>
      </c>
      <c r="AC41" s="2">
        <v>931</v>
      </c>
      <c r="AD41" s="2">
        <v>869</v>
      </c>
      <c r="AE41" s="2">
        <v>475</v>
      </c>
      <c r="AF41" s="2">
        <v>396</v>
      </c>
      <c r="AG41" s="2">
        <v>500</v>
      </c>
      <c r="AH41" s="2">
        <v>445</v>
      </c>
      <c r="AI41" s="2">
        <v>621</v>
      </c>
      <c r="AJ41" s="2">
        <v>1115</v>
      </c>
      <c r="AK41" s="2">
        <v>1526</v>
      </c>
      <c r="AL41" s="2">
        <v>449</v>
      </c>
      <c r="AM41" s="2">
        <v>954</v>
      </c>
      <c r="AN41" s="2">
        <v>655</v>
      </c>
      <c r="AO41" s="2">
        <v>639</v>
      </c>
      <c r="AP41" s="2">
        <v>1243</v>
      </c>
      <c r="AQ41" s="2">
        <v>890</v>
      </c>
      <c r="AR41" s="2">
        <v>1008</v>
      </c>
      <c r="AS41" s="2">
        <v>749</v>
      </c>
      <c r="AT41" s="2">
        <v>1119</v>
      </c>
      <c r="AU41" s="2">
        <v>941</v>
      </c>
      <c r="AV41" s="2">
        <v>831</v>
      </c>
      <c r="AW41" s="2">
        <v>782</v>
      </c>
      <c r="AX41" s="2">
        <v>843</v>
      </c>
      <c r="AY41" s="2">
        <v>419</v>
      </c>
      <c r="AZ41" s="2">
        <v>296</v>
      </c>
      <c r="BA41" s="2">
        <v>619</v>
      </c>
      <c r="BB41" s="2">
        <v>82</v>
      </c>
      <c r="BC41" s="2">
        <v>633</v>
      </c>
      <c r="BD41" s="2">
        <v>160</v>
      </c>
      <c r="BE41" s="2">
        <v>104</v>
      </c>
      <c r="BF41" s="2">
        <v>40</v>
      </c>
      <c r="BG41" s="2">
        <v>297</v>
      </c>
      <c r="BH41" s="2">
        <v>964</v>
      </c>
      <c r="BI41" s="2">
        <v>93</v>
      </c>
      <c r="BJ41" s="2">
        <v>236</v>
      </c>
      <c r="BK41" s="2">
        <v>248</v>
      </c>
      <c r="BL41" s="2">
        <v>413</v>
      </c>
      <c r="BM41" s="2">
        <v>627</v>
      </c>
      <c r="BN41" s="2">
        <v>125</v>
      </c>
      <c r="BO41" s="2">
        <v>569</v>
      </c>
      <c r="BP41" s="2">
        <v>160</v>
      </c>
      <c r="BQ41" s="2">
        <v>157</v>
      </c>
      <c r="BR41" s="2">
        <v>245</v>
      </c>
      <c r="BS41" s="2">
        <v>202</v>
      </c>
      <c r="BT41" s="2">
        <v>251</v>
      </c>
      <c r="BU41" s="2">
        <v>132</v>
      </c>
      <c r="BV41" s="2">
        <v>217</v>
      </c>
      <c r="BW41" s="2">
        <v>157</v>
      </c>
      <c r="BX41" s="2">
        <v>34</v>
      </c>
      <c r="BY41" s="2">
        <v>59</v>
      </c>
      <c r="BZ41" s="2">
        <v>233</v>
      </c>
      <c r="CA41" s="2">
        <v>43</v>
      </c>
      <c r="CB41" s="2">
        <v>113</v>
      </c>
      <c r="CC41" s="2">
        <v>81</v>
      </c>
      <c r="CD41" s="2">
        <v>345</v>
      </c>
      <c r="CE41" s="2">
        <v>264</v>
      </c>
      <c r="CF41" s="2">
        <v>238</v>
      </c>
      <c r="CG41" s="2">
        <v>275</v>
      </c>
      <c r="CH41" s="2">
        <v>349</v>
      </c>
      <c r="CI41" s="2">
        <v>116</v>
      </c>
      <c r="CJ41" s="2">
        <v>16</v>
      </c>
      <c r="CK41" s="2">
        <v>27</v>
      </c>
      <c r="CL41" s="2">
        <v>109</v>
      </c>
      <c r="CM41" s="2">
        <v>177</v>
      </c>
      <c r="CN41" s="2">
        <v>304</v>
      </c>
      <c r="CO41" s="2">
        <v>237</v>
      </c>
      <c r="CP41" s="2">
        <v>412</v>
      </c>
      <c r="CQ41" s="2">
        <v>127</v>
      </c>
      <c r="CR41" s="2">
        <v>194</v>
      </c>
      <c r="CS41" s="2">
        <v>405</v>
      </c>
      <c r="CT41" s="2">
        <v>122</v>
      </c>
      <c r="CU41" s="2">
        <v>12</v>
      </c>
      <c r="CV41" s="2">
        <v>269</v>
      </c>
      <c r="CW41" s="2">
        <v>145</v>
      </c>
      <c r="CX41" s="2">
        <v>199</v>
      </c>
      <c r="CY41" s="2">
        <v>111</v>
      </c>
      <c r="CZ41" s="2">
        <v>487</v>
      </c>
      <c r="DA41" s="2">
        <v>922</v>
      </c>
      <c r="DB41" s="2">
        <v>359</v>
      </c>
      <c r="DC41" s="2">
        <v>400</v>
      </c>
      <c r="DD41" s="2">
        <v>611</v>
      </c>
      <c r="DE41" s="2">
        <v>928</v>
      </c>
      <c r="DF41" s="2">
        <v>301</v>
      </c>
      <c r="DG41" s="2">
        <v>229</v>
      </c>
      <c r="DH41" s="2">
        <v>472</v>
      </c>
      <c r="DI41" s="2">
        <v>496</v>
      </c>
      <c r="DJ41" s="2">
        <v>137</v>
      </c>
      <c r="DK41" s="2">
        <v>631</v>
      </c>
      <c r="DL41" s="2">
        <v>296</v>
      </c>
      <c r="DM41" s="2">
        <v>649</v>
      </c>
      <c r="DN41" s="2">
        <v>565</v>
      </c>
      <c r="DO41" s="2">
        <v>247</v>
      </c>
      <c r="DP41" s="2">
        <v>1119</v>
      </c>
      <c r="DQ41" s="2">
        <v>331</v>
      </c>
      <c r="DR41" s="2">
        <v>620</v>
      </c>
      <c r="DS41" s="2">
        <v>1080</v>
      </c>
      <c r="DT41" s="2">
        <v>516</v>
      </c>
      <c r="DU41" s="2">
        <v>237</v>
      </c>
      <c r="DV41" s="2">
        <v>718</v>
      </c>
      <c r="DW41" s="2">
        <v>363</v>
      </c>
      <c r="DX41" s="2">
        <v>1360</v>
      </c>
      <c r="DY41" s="2">
        <v>267</v>
      </c>
      <c r="DZ41" s="2">
        <v>157</v>
      </c>
      <c r="EA41" s="2">
        <v>853</v>
      </c>
      <c r="EB41" s="2">
        <v>549</v>
      </c>
      <c r="EC41" s="2">
        <v>84</v>
      </c>
      <c r="ED41" s="2">
        <v>222</v>
      </c>
      <c r="EE41" s="2">
        <v>935</v>
      </c>
    </row>
    <row r="42" spans="1:135" s="20" customFormat="1" ht="13.8" x14ac:dyDescent="0.25">
      <c r="A42" s="3"/>
      <c r="C42" s="20" t="s">
        <v>171</v>
      </c>
      <c r="D42" s="20">
        <f>(D41/D24)*100</f>
        <v>77.36825307788277</v>
      </c>
      <c r="E42" s="20">
        <f t="shared" ref="E42:H42" si="20">(E41/E24)*100</f>
        <v>83.700206429987531</v>
      </c>
      <c r="F42" s="20">
        <f t="shared" si="20"/>
        <v>66.598299149574785</v>
      </c>
      <c r="G42" s="20">
        <f t="shared" si="20"/>
        <v>58.902945619335348</v>
      </c>
      <c r="H42" s="20">
        <f t="shared" si="20"/>
        <v>81.598995395562994</v>
      </c>
      <c r="I42" s="20">
        <f t="shared" ref="I42" si="21">(I41/I24)*100</f>
        <v>76.636169880958576</v>
      </c>
      <c r="J42" s="20">
        <f t="shared" ref="J42" si="22">(J41/J24)*100</f>
        <v>83.399108486414349</v>
      </c>
      <c r="K42" s="20">
        <f t="shared" ref="K42" si="23">(K41/K24)*100</f>
        <v>63.599863317956604</v>
      </c>
      <c r="L42" s="20">
        <f t="shared" ref="L42" si="24">(L41/L24)*100</f>
        <v>56.899682251475255</v>
      </c>
      <c r="M42" s="20">
        <f t="shared" ref="M42" si="25">(M41/M24)*100</f>
        <v>80.800603517374697</v>
      </c>
      <c r="O42" s="20">
        <v>88.017751479289899</v>
      </c>
      <c r="P42" s="20">
        <v>80.237430167597793</v>
      </c>
      <c r="Q42" s="20">
        <v>83.644859813084096</v>
      </c>
      <c r="R42" s="20">
        <v>83.540022547914305</v>
      </c>
      <c r="S42" s="20">
        <v>88.168557536466807</v>
      </c>
      <c r="T42" s="20">
        <v>81.804511278195505</v>
      </c>
      <c r="U42" s="20">
        <v>82.852431986809606</v>
      </c>
      <c r="V42" s="20">
        <v>79.060083283759695</v>
      </c>
      <c r="W42" s="20">
        <v>87.638190954773904</v>
      </c>
      <c r="X42" s="20">
        <v>90.633245382585699</v>
      </c>
      <c r="Y42" s="20">
        <v>92.172211350293495</v>
      </c>
      <c r="Z42" s="20">
        <v>87.081339712918705</v>
      </c>
      <c r="AA42" s="20">
        <v>71.553228621291495</v>
      </c>
      <c r="AB42" s="20">
        <v>87.591240875912405</v>
      </c>
      <c r="AC42" s="20">
        <v>78.565400843881903</v>
      </c>
      <c r="AD42" s="20">
        <v>73.395270270270302</v>
      </c>
      <c r="AE42" s="20">
        <v>84.973166368515194</v>
      </c>
      <c r="AF42" s="20">
        <v>91.879350348027799</v>
      </c>
      <c r="AG42" s="20">
        <v>87.565674255691803</v>
      </c>
      <c r="AH42" s="20">
        <v>89.178356713426894</v>
      </c>
      <c r="AI42" s="20">
        <v>89.096126255380199</v>
      </c>
      <c r="AJ42" s="20">
        <v>82.1665438467207</v>
      </c>
      <c r="AK42" s="20">
        <v>82.219827586206904</v>
      </c>
      <c r="AL42" s="20">
        <v>80.755395683453202</v>
      </c>
      <c r="AM42" s="20">
        <v>85.945945945945994</v>
      </c>
      <c r="AN42" s="20">
        <v>81.467661691542304</v>
      </c>
      <c r="AO42" s="20">
        <v>69.989047097480807</v>
      </c>
      <c r="AP42" s="20">
        <v>79.628443305573299</v>
      </c>
      <c r="AQ42" s="20">
        <v>85.741811175337205</v>
      </c>
      <c r="AR42" s="20">
        <v>87.0466321243523</v>
      </c>
      <c r="AS42" s="20">
        <v>75.200803212851397</v>
      </c>
      <c r="AT42" s="20">
        <v>85.615914307574599</v>
      </c>
      <c r="AU42" s="20">
        <v>85.004516711833801</v>
      </c>
      <c r="AV42" s="20">
        <v>85.935884177869696</v>
      </c>
      <c r="AW42" s="20">
        <v>89.678899082568805</v>
      </c>
      <c r="AX42" s="20">
        <v>92.841409691630005</v>
      </c>
      <c r="AY42" s="20">
        <v>64.067278287461804</v>
      </c>
      <c r="AZ42" s="20">
        <v>89.425981873111795</v>
      </c>
      <c r="BA42" s="20">
        <v>78.156565656565704</v>
      </c>
      <c r="BB42" s="20">
        <v>52.903225806451601</v>
      </c>
      <c r="BC42" s="20">
        <v>91.739130434782595</v>
      </c>
      <c r="BD42" s="20">
        <v>65.843621399176996</v>
      </c>
      <c r="BE42" s="20">
        <v>61.538461538461497</v>
      </c>
      <c r="BF42" s="20">
        <v>78.431372549019599</v>
      </c>
      <c r="BG42" s="20">
        <v>57.669902912621403</v>
      </c>
      <c r="BH42" s="20">
        <v>81.418918918918905</v>
      </c>
      <c r="BI42" s="20">
        <v>54.705882352941202</v>
      </c>
      <c r="BJ42" s="20">
        <v>77.631578947368396</v>
      </c>
      <c r="BK42" s="20">
        <v>36.204379562043798</v>
      </c>
      <c r="BL42" s="20">
        <v>90.570175438596493</v>
      </c>
      <c r="BM42" s="20">
        <v>83.711615487316394</v>
      </c>
      <c r="BN42" s="20">
        <v>53.4188034188034</v>
      </c>
      <c r="BO42" s="20">
        <v>74.476439790575895</v>
      </c>
      <c r="BP42" s="20">
        <v>32.854209445585198</v>
      </c>
      <c r="BQ42" s="20">
        <v>39.949109414758297</v>
      </c>
      <c r="BR42" s="20">
        <v>67.307692307692307</v>
      </c>
      <c r="BS42" s="20">
        <v>58.720930232558104</v>
      </c>
      <c r="BT42" s="20">
        <v>51.8595041322314</v>
      </c>
      <c r="BU42" s="20">
        <v>20.6572769953052</v>
      </c>
      <c r="BV42" s="20">
        <v>50.231481481481502</v>
      </c>
      <c r="BW42" s="20">
        <v>37.649880095923301</v>
      </c>
      <c r="BX42" s="20">
        <v>13.3333333333333</v>
      </c>
      <c r="BY42" s="20">
        <v>19.732441471571899</v>
      </c>
      <c r="BZ42" s="20">
        <v>85.347985347985301</v>
      </c>
      <c r="CA42" s="20">
        <v>22.164948453608201</v>
      </c>
      <c r="CB42" s="20">
        <v>77.931034482758605</v>
      </c>
      <c r="CC42" s="20">
        <v>41.116751269035497</v>
      </c>
      <c r="CD42" s="20">
        <v>82.142857142857096</v>
      </c>
      <c r="CE42" s="20">
        <v>84.076433121019093</v>
      </c>
      <c r="CF42" s="20">
        <v>66.6666666666667</v>
      </c>
      <c r="CG42" s="20">
        <v>81.845238095238102</v>
      </c>
      <c r="CH42" s="20">
        <v>72.107438016528903</v>
      </c>
      <c r="CI42" s="20">
        <v>16.066481994459799</v>
      </c>
      <c r="CJ42" s="20">
        <v>66.6666666666667</v>
      </c>
      <c r="CK42" s="20">
        <v>45</v>
      </c>
      <c r="CL42" s="20">
        <v>34.713375796178298</v>
      </c>
      <c r="CM42" s="20">
        <v>72.540983606557404</v>
      </c>
      <c r="CN42" s="20">
        <v>79.581151832460705</v>
      </c>
      <c r="CO42" s="20">
        <v>80.887372013651898</v>
      </c>
      <c r="CP42" s="20">
        <v>71.403812824956702</v>
      </c>
      <c r="CQ42" s="20">
        <v>31.513647642679899</v>
      </c>
      <c r="CR42" s="20">
        <v>34.519572953736699</v>
      </c>
      <c r="CS42" s="20">
        <v>62.307692307692299</v>
      </c>
      <c r="CT42" s="20">
        <v>89.705882352941202</v>
      </c>
      <c r="CU42" s="20">
        <v>7.2727272727272698</v>
      </c>
      <c r="CV42" s="20">
        <v>95.053003533568898</v>
      </c>
      <c r="CW42" s="20">
        <v>78.804347826086996</v>
      </c>
      <c r="CX42" s="20">
        <v>58.529411764705898</v>
      </c>
      <c r="CY42" s="20">
        <v>55.778894472361799</v>
      </c>
      <c r="CZ42" s="20">
        <v>88.224637681159393</v>
      </c>
      <c r="DA42" s="20">
        <v>72.943037974683506</v>
      </c>
      <c r="DB42" s="20">
        <v>71.089108910891099</v>
      </c>
      <c r="DC42" s="20">
        <v>75.187969924811995</v>
      </c>
      <c r="DD42" s="20">
        <v>81.142098273572401</v>
      </c>
      <c r="DE42" s="20">
        <v>87.7956480605487</v>
      </c>
      <c r="DF42" s="20">
        <v>88.790560471976406</v>
      </c>
      <c r="DG42" s="20">
        <v>72.468354430379705</v>
      </c>
      <c r="DH42" s="20">
        <v>80.408858603066406</v>
      </c>
      <c r="DI42" s="20">
        <v>90.6764168190128</v>
      </c>
      <c r="DJ42" s="20">
        <v>71.3541666666667</v>
      </c>
      <c r="DK42" s="20">
        <v>81.209781209781198</v>
      </c>
      <c r="DL42" s="20">
        <v>70.813397129186598</v>
      </c>
      <c r="DM42" s="20">
        <v>51.467089611419503</v>
      </c>
      <c r="DN42" s="20">
        <v>79.242636746143106</v>
      </c>
      <c r="DO42" s="20">
        <v>73.952095808383206</v>
      </c>
      <c r="DP42" s="20">
        <v>88.179669030732896</v>
      </c>
      <c r="DQ42" s="20">
        <v>92.977528089887599</v>
      </c>
      <c r="DR42" s="20">
        <v>84.239130434782595</v>
      </c>
      <c r="DS42" s="20">
        <v>88.3074407195421</v>
      </c>
      <c r="DT42" s="20">
        <v>77.014925373134304</v>
      </c>
      <c r="DU42" s="20">
        <v>65.469613259668506</v>
      </c>
      <c r="DV42" s="20">
        <v>87.882496940024495</v>
      </c>
      <c r="DW42" s="20">
        <v>94.53125</v>
      </c>
      <c r="DX42" s="20">
        <v>88.772845953002602</v>
      </c>
      <c r="DY42" s="20">
        <v>53.722334004024098</v>
      </c>
      <c r="DZ42" s="20">
        <v>62.301587301587297</v>
      </c>
      <c r="EA42" s="20">
        <v>91.229946524064204</v>
      </c>
      <c r="EB42" s="20">
        <v>92.580101180438405</v>
      </c>
      <c r="EC42" s="20">
        <v>75.675675675675706</v>
      </c>
      <c r="ED42" s="20">
        <v>74.247491638796006</v>
      </c>
      <c r="EE42" s="20">
        <v>91.130604288499001</v>
      </c>
    </row>
    <row r="43" spans="1:135" s="20" customFormat="1" ht="13.8" x14ac:dyDescent="0.25">
      <c r="A43" s="3"/>
      <c r="I43" s="2"/>
    </row>
    <row r="44" spans="1:135" s="20" customFormat="1" ht="13.8" x14ac:dyDescent="0.25">
      <c r="A44" s="3">
        <v>10</v>
      </c>
      <c r="B44" s="19" t="s">
        <v>142</v>
      </c>
      <c r="C44" s="20" t="s">
        <v>170</v>
      </c>
      <c r="D44" s="2">
        <f>SUM(E44:H44)</f>
        <v>65038</v>
      </c>
      <c r="E44" s="2">
        <v>32732</v>
      </c>
      <c r="F44" s="2">
        <v>10715</v>
      </c>
      <c r="G44" s="2">
        <v>5179</v>
      </c>
      <c r="H44" s="2">
        <v>16412</v>
      </c>
      <c r="I44" s="2">
        <f>SUM(J44:M44)</f>
        <v>48253</v>
      </c>
      <c r="J44" s="2">
        <v>23563</v>
      </c>
      <c r="K44" s="2">
        <v>6075</v>
      </c>
      <c r="L44" s="2">
        <v>4150</v>
      </c>
      <c r="M44" s="2">
        <v>14465</v>
      </c>
      <c r="N44" s="2"/>
      <c r="O44" s="2">
        <v>486</v>
      </c>
      <c r="P44" s="2">
        <v>944</v>
      </c>
      <c r="Q44" s="2">
        <v>1211</v>
      </c>
      <c r="R44" s="2">
        <v>613</v>
      </c>
      <c r="S44" s="2">
        <v>436</v>
      </c>
      <c r="T44" s="2">
        <v>399</v>
      </c>
      <c r="U44" s="2">
        <v>862</v>
      </c>
      <c r="V44" s="2">
        <v>1064</v>
      </c>
      <c r="W44" s="2">
        <v>689</v>
      </c>
      <c r="X44" s="2">
        <v>534</v>
      </c>
      <c r="Y44" s="2">
        <v>356</v>
      </c>
      <c r="Z44" s="2">
        <v>296</v>
      </c>
      <c r="AA44" s="2">
        <v>342</v>
      </c>
      <c r="AB44" s="2">
        <v>845</v>
      </c>
      <c r="AC44" s="2">
        <v>733</v>
      </c>
      <c r="AD44" s="2">
        <v>719</v>
      </c>
      <c r="AE44" s="2">
        <v>375</v>
      </c>
      <c r="AF44" s="2">
        <v>312</v>
      </c>
      <c r="AG44" s="2">
        <v>386</v>
      </c>
      <c r="AH44" s="2">
        <v>328</v>
      </c>
      <c r="AI44" s="2">
        <v>482</v>
      </c>
      <c r="AJ44" s="2">
        <v>949</v>
      </c>
      <c r="AK44" s="2">
        <v>1301</v>
      </c>
      <c r="AL44" s="2">
        <v>377</v>
      </c>
      <c r="AM44" s="2">
        <v>844</v>
      </c>
      <c r="AN44" s="2">
        <v>551</v>
      </c>
      <c r="AO44" s="2">
        <v>523</v>
      </c>
      <c r="AP44" s="2">
        <v>910</v>
      </c>
      <c r="AQ44" s="2">
        <v>786</v>
      </c>
      <c r="AR44" s="2">
        <v>817</v>
      </c>
      <c r="AS44" s="2">
        <v>580</v>
      </c>
      <c r="AT44" s="2">
        <v>873</v>
      </c>
      <c r="AU44" s="2">
        <v>711</v>
      </c>
      <c r="AV44" s="2">
        <v>693</v>
      </c>
      <c r="AW44" s="2">
        <v>613</v>
      </c>
      <c r="AX44" s="2">
        <v>622</v>
      </c>
      <c r="AY44" s="2">
        <v>354</v>
      </c>
      <c r="AZ44" s="2">
        <v>254</v>
      </c>
      <c r="BA44" s="2">
        <v>537</v>
      </c>
      <c r="BB44" s="2">
        <v>71</v>
      </c>
      <c r="BC44" s="2">
        <v>518</v>
      </c>
      <c r="BD44" s="2">
        <v>136</v>
      </c>
      <c r="BE44" s="2">
        <v>82</v>
      </c>
      <c r="BF44" s="2">
        <v>32</v>
      </c>
      <c r="BG44" s="2">
        <v>308</v>
      </c>
      <c r="BH44" s="2">
        <v>826</v>
      </c>
      <c r="BI44" s="2">
        <v>72</v>
      </c>
      <c r="BJ44" s="2">
        <v>191</v>
      </c>
      <c r="BK44" s="2">
        <v>182</v>
      </c>
      <c r="BL44" s="2">
        <v>357</v>
      </c>
      <c r="BM44" s="2">
        <v>491</v>
      </c>
      <c r="BN44" s="2">
        <v>61</v>
      </c>
      <c r="BO44" s="2">
        <v>424</v>
      </c>
      <c r="BP44" s="2">
        <v>124</v>
      </c>
      <c r="BQ44" s="2">
        <v>118</v>
      </c>
      <c r="BR44" s="2">
        <v>203</v>
      </c>
      <c r="BS44" s="2">
        <v>165</v>
      </c>
      <c r="BT44" s="2">
        <v>205</v>
      </c>
      <c r="BU44" s="2">
        <v>82</v>
      </c>
      <c r="BV44" s="2">
        <v>166</v>
      </c>
      <c r="BW44" s="2">
        <v>115</v>
      </c>
      <c r="BX44" s="2">
        <v>24</v>
      </c>
      <c r="BY44" s="2">
        <v>51</v>
      </c>
      <c r="BZ44" s="2">
        <v>224</v>
      </c>
      <c r="CA44" s="2">
        <v>138</v>
      </c>
      <c r="CB44" s="2">
        <v>111</v>
      </c>
      <c r="CC44" s="2">
        <v>30</v>
      </c>
      <c r="CD44" s="2">
        <v>292</v>
      </c>
      <c r="CE44" s="2">
        <v>92</v>
      </c>
      <c r="CF44" s="2">
        <v>219</v>
      </c>
      <c r="CG44" s="2">
        <v>271</v>
      </c>
      <c r="CH44" s="2">
        <v>303</v>
      </c>
      <c r="CI44" s="2">
        <v>86</v>
      </c>
      <c r="CJ44" s="2">
        <v>17</v>
      </c>
      <c r="CK44" s="2">
        <v>16</v>
      </c>
      <c r="CL44" s="2">
        <v>145</v>
      </c>
      <c r="CM44" s="2">
        <v>159</v>
      </c>
      <c r="CN44" s="2">
        <v>214</v>
      </c>
      <c r="CO44" s="2">
        <v>212</v>
      </c>
      <c r="CP44" s="2">
        <v>368</v>
      </c>
      <c r="CQ44" s="2">
        <v>136</v>
      </c>
      <c r="CR44" s="2">
        <v>167</v>
      </c>
      <c r="CS44" s="2">
        <v>289</v>
      </c>
      <c r="CT44" s="2">
        <v>110</v>
      </c>
      <c r="CU44" s="2">
        <v>86</v>
      </c>
      <c r="CV44" s="2">
        <v>29</v>
      </c>
      <c r="CW44" s="2">
        <v>116</v>
      </c>
      <c r="CX44" s="2">
        <v>191</v>
      </c>
      <c r="CY44" s="2">
        <v>51</v>
      </c>
      <c r="CZ44" s="2">
        <v>403</v>
      </c>
      <c r="DA44" s="2">
        <v>818</v>
      </c>
      <c r="DB44" s="2">
        <v>356</v>
      </c>
      <c r="DC44" s="2">
        <v>373</v>
      </c>
      <c r="DD44" s="2">
        <v>503</v>
      </c>
      <c r="DE44" s="2">
        <v>748</v>
      </c>
      <c r="DF44" s="2">
        <v>246</v>
      </c>
      <c r="DG44" s="2">
        <v>205</v>
      </c>
      <c r="DH44" s="2">
        <v>378</v>
      </c>
      <c r="DI44" s="2">
        <v>411</v>
      </c>
      <c r="DJ44" s="2">
        <v>129</v>
      </c>
      <c r="DK44" s="2">
        <v>592</v>
      </c>
      <c r="DL44" s="2">
        <v>254</v>
      </c>
      <c r="DM44" s="2">
        <v>612</v>
      </c>
      <c r="DN44" s="2">
        <v>495</v>
      </c>
      <c r="DO44" s="2">
        <v>230</v>
      </c>
      <c r="DP44" s="2">
        <v>883</v>
      </c>
      <c r="DQ44" s="2">
        <v>248</v>
      </c>
      <c r="DR44" s="2">
        <v>551</v>
      </c>
      <c r="DS44" s="2">
        <v>838</v>
      </c>
      <c r="DT44" s="2">
        <v>412</v>
      </c>
      <c r="DU44" s="2">
        <v>229</v>
      </c>
      <c r="DV44" s="2">
        <v>574</v>
      </c>
      <c r="DW44" s="2">
        <v>293</v>
      </c>
      <c r="DX44" s="2">
        <v>1083</v>
      </c>
      <c r="DY44" s="2">
        <v>241</v>
      </c>
      <c r="DZ44" s="2">
        <v>151</v>
      </c>
      <c r="EA44" s="2">
        <v>703</v>
      </c>
      <c r="EB44" s="2">
        <v>455</v>
      </c>
      <c r="EC44" s="2">
        <v>82</v>
      </c>
      <c r="ED44" s="2">
        <v>215</v>
      </c>
      <c r="EE44" s="2">
        <v>758</v>
      </c>
    </row>
    <row r="45" spans="1:135" s="20" customFormat="1" ht="13.8" x14ac:dyDescent="0.25">
      <c r="A45" s="3"/>
      <c r="C45" s="20" t="s">
        <v>171</v>
      </c>
      <c r="D45" s="20">
        <f>(D44/D24)*100</f>
        <v>62.90002804669291</v>
      </c>
      <c r="E45" s="20">
        <f t="shared" ref="E45:M45" si="26">(E44/E24)*100</f>
        <v>66.899666850614182</v>
      </c>
      <c r="F45" s="20">
        <f t="shared" si="26"/>
        <v>53.601800900450222</v>
      </c>
      <c r="G45" s="20">
        <f t="shared" si="26"/>
        <v>48.895392749244714</v>
      </c>
      <c r="H45" s="20">
        <f t="shared" si="26"/>
        <v>68.698200083717026</v>
      </c>
      <c r="I45" s="20">
        <f t="shared" si="26"/>
        <v>62.708582419296143</v>
      </c>
      <c r="J45" s="20">
        <f t="shared" si="26"/>
        <v>66.900428721501385</v>
      </c>
      <c r="K45" s="20">
        <f t="shared" si="26"/>
        <v>51.896463352127107</v>
      </c>
      <c r="L45" s="20">
        <f t="shared" si="26"/>
        <v>47.094870630957786</v>
      </c>
      <c r="M45" s="20">
        <f t="shared" si="26"/>
        <v>68.202178320524311</v>
      </c>
      <c r="O45" s="20">
        <v>71.893491124260393</v>
      </c>
      <c r="P45" s="20">
        <v>65.921787709497195</v>
      </c>
      <c r="Q45" s="20">
        <v>62.876427829698898</v>
      </c>
      <c r="R45" s="20">
        <v>69.109357384441907</v>
      </c>
      <c r="S45" s="20">
        <v>70.664505672609394</v>
      </c>
      <c r="T45" s="20">
        <v>60</v>
      </c>
      <c r="U45" s="20">
        <v>71.063478977741099</v>
      </c>
      <c r="V45" s="20">
        <v>63.2956573468174</v>
      </c>
      <c r="W45" s="20">
        <v>69.246231155778901</v>
      </c>
      <c r="X45" s="20">
        <v>70.448548812664896</v>
      </c>
      <c r="Y45" s="20">
        <v>69.667318982387499</v>
      </c>
      <c r="Z45" s="20">
        <v>70.813397129186598</v>
      </c>
      <c r="AA45" s="20">
        <v>59.6858638743455</v>
      </c>
      <c r="AB45" s="20">
        <v>68.532035685320395</v>
      </c>
      <c r="AC45" s="20">
        <v>61.8565400843882</v>
      </c>
      <c r="AD45" s="20">
        <v>60.726351351351298</v>
      </c>
      <c r="AE45" s="20">
        <v>67.084078711985697</v>
      </c>
      <c r="AF45" s="20">
        <v>72.389791183294705</v>
      </c>
      <c r="AG45" s="20">
        <v>67.600700525394004</v>
      </c>
      <c r="AH45" s="20">
        <v>65.731462925851702</v>
      </c>
      <c r="AI45" s="20">
        <v>69.153515064562399</v>
      </c>
      <c r="AJ45" s="20">
        <v>69.933677229181995</v>
      </c>
      <c r="AK45" s="20">
        <v>70.096982758620697</v>
      </c>
      <c r="AL45" s="20">
        <v>67.805755395683406</v>
      </c>
      <c r="AM45" s="20">
        <v>76.036036036035995</v>
      </c>
      <c r="AN45" s="20">
        <v>68.532338308457696</v>
      </c>
      <c r="AO45" s="20">
        <v>57.283680175246403</v>
      </c>
      <c r="AP45" s="20">
        <v>58.295964125560502</v>
      </c>
      <c r="AQ45" s="20">
        <v>75.722543352601093</v>
      </c>
      <c r="AR45" s="20">
        <v>70.552677029361007</v>
      </c>
      <c r="AS45" s="20">
        <v>58.232931726907601</v>
      </c>
      <c r="AT45" s="20">
        <v>66.794185156847703</v>
      </c>
      <c r="AU45" s="20">
        <v>64.227642276422799</v>
      </c>
      <c r="AV45" s="20">
        <v>71.664943123060993</v>
      </c>
      <c r="AW45" s="20">
        <v>70.298165137614703</v>
      </c>
      <c r="AX45" s="20">
        <v>68.502202643171799</v>
      </c>
      <c r="AY45" s="20">
        <v>54.128440366972498</v>
      </c>
      <c r="AZ45" s="20">
        <v>76.7371601208459</v>
      </c>
      <c r="BA45" s="20">
        <v>67.803030303030297</v>
      </c>
      <c r="BB45" s="20">
        <v>45.806451612903203</v>
      </c>
      <c r="BC45" s="20">
        <v>75.072463768115895</v>
      </c>
      <c r="BD45" s="20">
        <v>55.967078189300402</v>
      </c>
      <c r="BE45" s="20">
        <v>48.520710059171599</v>
      </c>
      <c r="BF45" s="20">
        <v>62.745098039215698</v>
      </c>
      <c r="BG45" s="20">
        <v>59.805825242718399</v>
      </c>
      <c r="BH45" s="20">
        <v>69.763513513513502</v>
      </c>
      <c r="BI45" s="20">
        <v>42.352941176470601</v>
      </c>
      <c r="BJ45" s="20">
        <v>62.828947368420998</v>
      </c>
      <c r="BK45" s="20">
        <v>26.569343065693399</v>
      </c>
      <c r="BL45" s="20">
        <v>78.289473684210506</v>
      </c>
      <c r="BM45" s="20">
        <v>65.554072096128195</v>
      </c>
      <c r="BN45" s="20">
        <v>26.0683760683761</v>
      </c>
      <c r="BO45" s="20">
        <v>55.497382198952899</v>
      </c>
      <c r="BP45" s="20">
        <v>25.462012320328501</v>
      </c>
      <c r="BQ45" s="20">
        <v>30.025445292620901</v>
      </c>
      <c r="BR45" s="20">
        <v>55.769230769230802</v>
      </c>
      <c r="BS45" s="20">
        <v>47.965116279069797</v>
      </c>
      <c r="BT45" s="20">
        <v>42.355371900826398</v>
      </c>
      <c r="BU45" s="20">
        <v>12.8325508607199</v>
      </c>
      <c r="BV45" s="20">
        <v>38.425925925925903</v>
      </c>
      <c r="BW45" s="20">
        <v>27.577937649880099</v>
      </c>
      <c r="BX45" s="20">
        <v>9.4117647058823497</v>
      </c>
      <c r="BY45" s="20">
        <v>17.056856187291</v>
      </c>
      <c r="BZ45" s="20">
        <v>82.051282051282001</v>
      </c>
      <c r="CA45" s="20">
        <v>71.134020618556704</v>
      </c>
      <c r="CB45" s="20">
        <v>76.551724137931004</v>
      </c>
      <c r="CC45" s="20">
        <v>15.228426395939101</v>
      </c>
      <c r="CD45" s="20">
        <v>69.523809523809504</v>
      </c>
      <c r="CE45" s="20">
        <v>29.299363057324801</v>
      </c>
      <c r="CF45" s="20">
        <v>61.344537815126102</v>
      </c>
      <c r="CG45" s="20">
        <v>80.654761904761898</v>
      </c>
      <c r="CH45" s="20">
        <v>62.603305785124</v>
      </c>
      <c r="CI45" s="20">
        <v>11.911357340720199</v>
      </c>
      <c r="CJ45" s="20">
        <v>70.8333333333333</v>
      </c>
      <c r="CK45" s="20">
        <v>26.6666666666667</v>
      </c>
      <c r="CL45" s="20">
        <v>46.178343949044603</v>
      </c>
      <c r="CM45" s="20">
        <v>65.163934426229503</v>
      </c>
      <c r="CN45" s="20">
        <v>56.020942408377003</v>
      </c>
      <c r="CO45" s="20">
        <v>72.354948805460793</v>
      </c>
      <c r="CP45" s="20">
        <v>63.778162911611801</v>
      </c>
      <c r="CQ45" s="20">
        <v>33.746898263027298</v>
      </c>
      <c r="CR45" s="20">
        <v>29.715302491103198</v>
      </c>
      <c r="CS45" s="20">
        <v>44.461538461538503</v>
      </c>
      <c r="CT45" s="20">
        <v>80.882352941176507</v>
      </c>
      <c r="CU45" s="20">
        <v>52.121212121212103</v>
      </c>
      <c r="CV45" s="20">
        <v>10.247349823321599</v>
      </c>
      <c r="CW45" s="20">
        <v>63.043478260869598</v>
      </c>
      <c r="CX45" s="20">
        <v>56.176470588235297</v>
      </c>
      <c r="CY45" s="20">
        <v>25.628140703517602</v>
      </c>
      <c r="CZ45" s="20">
        <v>73.007246376811594</v>
      </c>
      <c r="DA45" s="20">
        <v>64.7151898734177</v>
      </c>
      <c r="DB45" s="20">
        <v>70.495049504950501</v>
      </c>
      <c r="DC45" s="20">
        <v>70.112781954887197</v>
      </c>
      <c r="DD45" s="20">
        <v>66.799468791500701</v>
      </c>
      <c r="DE45" s="20">
        <v>70.766319772942296</v>
      </c>
      <c r="DF45" s="20">
        <v>72.566371681415902</v>
      </c>
      <c r="DG45" s="20">
        <v>64.873417721519004</v>
      </c>
      <c r="DH45" s="20">
        <v>64.395229982964196</v>
      </c>
      <c r="DI45" s="20">
        <v>75.137111517367501</v>
      </c>
      <c r="DJ45" s="20">
        <v>67.1875</v>
      </c>
      <c r="DK45" s="20">
        <v>76.190476190476204</v>
      </c>
      <c r="DL45" s="20">
        <v>60.7655502392344</v>
      </c>
      <c r="DM45" s="20">
        <v>48.532910388580497</v>
      </c>
      <c r="DN45" s="20">
        <v>69.424964936886397</v>
      </c>
      <c r="DO45" s="20">
        <v>68.862275449101801</v>
      </c>
      <c r="DP45" s="20">
        <v>69.582348305752603</v>
      </c>
      <c r="DQ45" s="20">
        <v>69.662921348314597</v>
      </c>
      <c r="DR45" s="20">
        <v>74.864130434782595</v>
      </c>
      <c r="DS45" s="20">
        <v>68.520032706459503</v>
      </c>
      <c r="DT45" s="20">
        <v>61.492537313432798</v>
      </c>
      <c r="DU45" s="20">
        <v>63.259668508287298</v>
      </c>
      <c r="DV45" s="20">
        <v>70.257037943696503</v>
      </c>
      <c r="DW45" s="20">
        <v>76.3020833333333</v>
      </c>
      <c r="DX45" s="20">
        <v>70.691906005221895</v>
      </c>
      <c r="DY45" s="20">
        <v>48.490945674044298</v>
      </c>
      <c r="DZ45" s="20">
        <v>59.920634920634903</v>
      </c>
      <c r="EA45" s="20">
        <v>75.187165775401098</v>
      </c>
      <c r="EB45" s="20">
        <v>76.728499156829699</v>
      </c>
      <c r="EC45" s="20">
        <v>73.873873873873904</v>
      </c>
      <c r="ED45" s="20">
        <v>71.906354515050197</v>
      </c>
      <c r="EE45" s="20">
        <v>73.8791423001949</v>
      </c>
    </row>
    <row r="46" spans="1:135" s="20" customFormat="1" ht="13.8" x14ac:dyDescent="0.25">
      <c r="A46" s="3"/>
      <c r="I46" s="2"/>
    </row>
    <row r="47" spans="1:135" s="20" customFormat="1" ht="13.8" x14ac:dyDescent="0.25">
      <c r="A47" s="3">
        <v>11</v>
      </c>
      <c r="B47" s="19" t="s">
        <v>143</v>
      </c>
      <c r="C47" s="20" t="s">
        <v>170</v>
      </c>
      <c r="D47" s="2">
        <f>SUM(E47:H47)</f>
        <v>6541</v>
      </c>
      <c r="E47" s="2">
        <v>2826</v>
      </c>
      <c r="F47" s="2">
        <v>1613</v>
      </c>
      <c r="G47" s="2">
        <v>707</v>
      </c>
      <c r="H47" s="2">
        <v>1395</v>
      </c>
      <c r="I47" s="2">
        <f>SUM(J47:M47)</f>
        <v>4874</v>
      </c>
      <c r="J47" s="2">
        <v>2158</v>
      </c>
      <c r="K47" s="2">
        <v>903</v>
      </c>
      <c r="L47" s="2">
        <v>579</v>
      </c>
      <c r="M47" s="2">
        <v>1234</v>
      </c>
      <c r="N47" s="2"/>
      <c r="O47" s="2">
        <v>14</v>
      </c>
      <c r="P47" s="2">
        <v>65</v>
      </c>
      <c r="Q47" s="2">
        <v>199</v>
      </c>
      <c r="R47" s="2">
        <v>37</v>
      </c>
      <c r="S47" s="2">
        <v>32</v>
      </c>
      <c r="T47" s="2">
        <v>41</v>
      </c>
      <c r="U47" s="2">
        <v>196</v>
      </c>
      <c r="V47" s="2">
        <v>71</v>
      </c>
      <c r="W47" s="2">
        <v>41</v>
      </c>
      <c r="X47" s="2">
        <v>9</v>
      </c>
      <c r="Y47" s="2">
        <v>15</v>
      </c>
      <c r="Z47" s="2">
        <v>16</v>
      </c>
      <c r="AA47" s="2">
        <v>49</v>
      </c>
      <c r="AB47" s="2">
        <v>84</v>
      </c>
      <c r="AC47" s="2">
        <v>46</v>
      </c>
      <c r="AD47" s="2">
        <v>173</v>
      </c>
      <c r="AE47" s="2">
        <v>24</v>
      </c>
      <c r="AF47" s="2">
        <v>81</v>
      </c>
      <c r="AG47" s="2">
        <v>26</v>
      </c>
      <c r="AH47" s="2">
        <v>14</v>
      </c>
      <c r="AI47" s="2">
        <v>41</v>
      </c>
      <c r="AJ47" s="2">
        <v>126</v>
      </c>
      <c r="AK47" s="2">
        <v>66</v>
      </c>
      <c r="AL47" s="2">
        <v>9</v>
      </c>
      <c r="AM47" s="2">
        <v>20</v>
      </c>
      <c r="AN47" s="2">
        <v>67</v>
      </c>
      <c r="AO47" s="2">
        <v>86</v>
      </c>
      <c r="AP47" s="2">
        <v>38</v>
      </c>
      <c r="AQ47" s="2">
        <v>175</v>
      </c>
      <c r="AR47" s="2">
        <v>38</v>
      </c>
      <c r="AS47" s="2">
        <v>107</v>
      </c>
      <c r="AT47" s="2">
        <v>45</v>
      </c>
      <c r="AU47" s="2">
        <v>40</v>
      </c>
      <c r="AV47" s="2">
        <v>8</v>
      </c>
      <c r="AW47" s="2">
        <v>29</v>
      </c>
      <c r="AX47" s="2">
        <v>30</v>
      </c>
      <c r="AY47" s="2">
        <v>37</v>
      </c>
      <c r="AZ47" s="2">
        <v>1</v>
      </c>
      <c r="BA47" s="2">
        <v>75</v>
      </c>
      <c r="BB47" s="2">
        <v>16</v>
      </c>
      <c r="BC47" s="2">
        <v>41</v>
      </c>
      <c r="BD47" s="2">
        <v>18</v>
      </c>
      <c r="BE47" s="2">
        <v>20</v>
      </c>
      <c r="BF47" s="2">
        <v>21</v>
      </c>
      <c r="BG47" s="2">
        <v>81</v>
      </c>
      <c r="BH47" s="2">
        <v>170</v>
      </c>
      <c r="BI47" s="2">
        <v>33</v>
      </c>
      <c r="BJ47" s="2">
        <v>20</v>
      </c>
      <c r="BK47" s="2">
        <v>7</v>
      </c>
      <c r="BL47" s="2">
        <v>21</v>
      </c>
      <c r="BM47" s="2">
        <v>18</v>
      </c>
      <c r="BN47" s="2">
        <v>43</v>
      </c>
      <c r="BO47" s="2">
        <v>24</v>
      </c>
      <c r="BP47" s="2">
        <v>27</v>
      </c>
      <c r="BQ47" s="2">
        <v>28</v>
      </c>
      <c r="BR47" s="2">
        <v>32</v>
      </c>
      <c r="BS47" s="2">
        <v>34</v>
      </c>
      <c r="BT47" s="2">
        <v>55</v>
      </c>
      <c r="BU47" s="2">
        <v>21</v>
      </c>
      <c r="BV47" s="2">
        <v>49</v>
      </c>
      <c r="BW47" s="2">
        <v>11</v>
      </c>
      <c r="BX47" s="2">
        <v>5</v>
      </c>
      <c r="BY47" s="2">
        <v>17</v>
      </c>
      <c r="BZ47" s="2">
        <v>2</v>
      </c>
      <c r="CA47" s="2">
        <v>29</v>
      </c>
      <c r="CB47" s="2">
        <v>16</v>
      </c>
      <c r="CC47" s="2">
        <v>4</v>
      </c>
      <c r="CD47" s="2">
        <v>11</v>
      </c>
      <c r="CE47" s="2">
        <v>24</v>
      </c>
      <c r="CF47" s="2">
        <v>23</v>
      </c>
      <c r="CG47" s="2">
        <v>58</v>
      </c>
      <c r="CH47" s="2">
        <v>61</v>
      </c>
      <c r="CI47" s="2">
        <v>20</v>
      </c>
      <c r="CJ47" s="2">
        <v>1</v>
      </c>
      <c r="CK47" s="2">
        <v>6</v>
      </c>
      <c r="CL47" s="2">
        <v>25</v>
      </c>
      <c r="CM47" s="2">
        <v>22</v>
      </c>
      <c r="CN47" s="2">
        <v>44</v>
      </c>
      <c r="CO47" s="2">
        <v>36</v>
      </c>
      <c r="CP47" s="2">
        <v>19</v>
      </c>
      <c r="CQ47" s="2">
        <v>9</v>
      </c>
      <c r="CR47" s="2">
        <v>15</v>
      </c>
      <c r="CS47" s="2">
        <v>36</v>
      </c>
      <c r="CT47" s="2">
        <v>10</v>
      </c>
      <c r="CU47" s="2">
        <v>16</v>
      </c>
      <c r="CV47" s="2">
        <v>3</v>
      </c>
      <c r="CW47" s="2">
        <v>2</v>
      </c>
      <c r="CX47" s="2">
        <v>62</v>
      </c>
      <c r="CY47" s="2">
        <v>3</v>
      </c>
      <c r="CZ47" s="2">
        <v>13</v>
      </c>
      <c r="DA47" s="2">
        <v>69</v>
      </c>
      <c r="DB47" s="2">
        <v>81</v>
      </c>
      <c r="DC47" s="2">
        <v>56</v>
      </c>
      <c r="DD47" s="2">
        <v>30</v>
      </c>
      <c r="DE47" s="2">
        <v>56</v>
      </c>
      <c r="DF47" s="2">
        <v>21</v>
      </c>
      <c r="DG47" s="2">
        <v>20</v>
      </c>
      <c r="DH47" s="2">
        <v>37</v>
      </c>
      <c r="DI47" s="2">
        <v>16</v>
      </c>
      <c r="DJ47" s="2">
        <v>5</v>
      </c>
      <c r="DK47" s="2">
        <v>79</v>
      </c>
      <c r="DL47" s="2">
        <v>7</v>
      </c>
      <c r="DM47" s="2">
        <v>60</v>
      </c>
      <c r="DN47" s="2">
        <v>49</v>
      </c>
      <c r="DO47" s="2">
        <v>18</v>
      </c>
      <c r="DP47" s="2">
        <v>58</v>
      </c>
      <c r="DQ47" s="2">
        <v>36</v>
      </c>
      <c r="DR47" s="2">
        <v>35</v>
      </c>
      <c r="DS47" s="2">
        <v>60</v>
      </c>
      <c r="DT47" s="2">
        <v>17</v>
      </c>
      <c r="DU47" s="2">
        <v>15</v>
      </c>
      <c r="DV47" s="2">
        <v>48</v>
      </c>
      <c r="DW47" s="2">
        <v>25</v>
      </c>
      <c r="DX47" s="2">
        <v>108</v>
      </c>
      <c r="DY47" s="2">
        <v>22</v>
      </c>
      <c r="DZ47" s="2">
        <v>47</v>
      </c>
      <c r="EA47" s="2">
        <v>34</v>
      </c>
      <c r="EB47" s="2">
        <v>7</v>
      </c>
      <c r="EC47" s="2">
        <v>13</v>
      </c>
      <c r="ED47" s="2">
        <v>5</v>
      </c>
      <c r="EE47" s="2">
        <v>87</v>
      </c>
    </row>
    <row r="48" spans="1:135" s="20" customFormat="1" ht="13.8" x14ac:dyDescent="0.25">
      <c r="A48" s="3"/>
      <c r="C48" s="20" t="s">
        <v>171</v>
      </c>
      <c r="D48" s="20">
        <f>(D47/D24)*100</f>
        <v>6.3259799417789333</v>
      </c>
      <c r="E48" s="20">
        <f t="shared" ref="E48:H48" si="27">(E47/E24)*100</f>
        <v>5.775951928383102</v>
      </c>
      <c r="F48" s="20">
        <f t="shared" si="27"/>
        <v>8.0690345172586291</v>
      </c>
      <c r="G48" s="20">
        <f t="shared" si="27"/>
        <v>6.674848942598187</v>
      </c>
      <c r="H48" s="20">
        <f t="shared" si="27"/>
        <v>5.8392632900795309</v>
      </c>
      <c r="I48" s="20">
        <f>(I47/I24)*100</f>
        <v>6.3341477361334926</v>
      </c>
      <c r="J48" s="20">
        <v>6.13</v>
      </c>
      <c r="K48" s="20">
        <v>7.71</v>
      </c>
      <c r="L48" s="20">
        <v>6.57</v>
      </c>
      <c r="M48" s="20">
        <v>5.82</v>
      </c>
      <c r="O48" s="20">
        <v>2.0710059171597601</v>
      </c>
      <c r="P48" s="20">
        <v>4.5391061452513997</v>
      </c>
      <c r="Q48" s="20">
        <v>10.3322949117342</v>
      </c>
      <c r="R48" s="20">
        <v>4.1713641488162301</v>
      </c>
      <c r="S48" s="20">
        <v>5.1863857374392204</v>
      </c>
      <c r="T48" s="20">
        <v>6.1654135338345899</v>
      </c>
      <c r="U48" s="20">
        <v>16.158285243198701</v>
      </c>
      <c r="V48" s="20">
        <v>4.2236763831052899</v>
      </c>
      <c r="W48" s="20">
        <v>4.1206030150753801</v>
      </c>
      <c r="X48" s="20">
        <v>1.1873350923482799</v>
      </c>
      <c r="Y48" s="20">
        <v>2.93542074363992</v>
      </c>
      <c r="Z48" s="20">
        <v>3.8277511961722501</v>
      </c>
      <c r="AA48" s="20">
        <v>8.5514834205933692</v>
      </c>
      <c r="AB48" s="20">
        <v>6.8126520681265204</v>
      </c>
      <c r="AC48" s="20">
        <v>3.8818565400843901</v>
      </c>
      <c r="AD48" s="20">
        <v>14.6114864864865</v>
      </c>
      <c r="AE48" s="20">
        <v>4.2933810375670802</v>
      </c>
      <c r="AF48" s="20">
        <v>18.7935034802784</v>
      </c>
      <c r="AG48" s="20">
        <v>4.5534150612959703</v>
      </c>
      <c r="AH48" s="20">
        <v>2.8056112224448899</v>
      </c>
      <c r="AI48" s="20">
        <v>5.8823529411764701</v>
      </c>
      <c r="AJ48" s="20">
        <v>9.2851879145173193</v>
      </c>
      <c r="AK48" s="20">
        <v>3.5560344827586201</v>
      </c>
      <c r="AL48" s="20">
        <v>1.6187050359712201</v>
      </c>
      <c r="AM48" s="20">
        <v>1.8018018018018001</v>
      </c>
      <c r="AN48" s="20">
        <v>8.3333333333333304</v>
      </c>
      <c r="AO48" s="20">
        <v>9.4194961664841195</v>
      </c>
      <c r="AP48" s="20">
        <v>2.4343369634849501</v>
      </c>
      <c r="AQ48" s="20">
        <v>16.859344894027</v>
      </c>
      <c r="AR48" s="20">
        <v>3.28151986183074</v>
      </c>
      <c r="AS48" s="20">
        <v>10.742971887550199</v>
      </c>
      <c r="AT48" s="20">
        <v>3.4429992348890601</v>
      </c>
      <c r="AU48" s="20">
        <v>3.6133694670279999</v>
      </c>
      <c r="AV48" s="20">
        <v>0.82730093071354704</v>
      </c>
      <c r="AW48" s="20">
        <v>3.3256880733944998</v>
      </c>
      <c r="AX48" s="20">
        <v>3.3039647577092501</v>
      </c>
      <c r="AY48" s="20">
        <v>5.65749235474006</v>
      </c>
      <c r="AZ48" s="20">
        <v>0.30211480362537801</v>
      </c>
      <c r="BA48" s="20">
        <v>9.4696969696969706</v>
      </c>
      <c r="BB48" s="20">
        <v>10.322580645161301</v>
      </c>
      <c r="BC48" s="20">
        <v>5.9420289855072497</v>
      </c>
      <c r="BD48" s="20">
        <v>7.4074074074074101</v>
      </c>
      <c r="BE48" s="20">
        <v>11.834319526627199</v>
      </c>
      <c r="BF48" s="20">
        <v>41.176470588235297</v>
      </c>
      <c r="BG48" s="20">
        <v>15.7281553398058</v>
      </c>
      <c r="BH48" s="20">
        <v>14.3581081081081</v>
      </c>
      <c r="BI48" s="20">
        <v>19.411764705882401</v>
      </c>
      <c r="BJ48" s="20">
        <v>6.5789473684210504</v>
      </c>
      <c r="BK48" s="20">
        <v>1.02189781021898</v>
      </c>
      <c r="BL48" s="20">
        <v>4.6052631578947398</v>
      </c>
      <c r="BM48" s="20">
        <v>2.4032042723631499</v>
      </c>
      <c r="BN48" s="20">
        <v>18.3760683760684</v>
      </c>
      <c r="BO48" s="20">
        <v>3.1413612565445002</v>
      </c>
      <c r="BP48" s="20">
        <v>5.5441478439425103</v>
      </c>
      <c r="BQ48" s="20">
        <v>7.1246819338422398</v>
      </c>
      <c r="BR48" s="20">
        <v>8.7912087912087902</v>
      </c>
      <c r="BS48" s="20">
        <v>9.8837209302325597</v>
      </c>
      <c r="BT48" s="20">
        <v>11.363636363636401</v>
      </c>
      <c r="BU48" s="20">
        <v>3.2863849765258202</v>
      </c>
      <c r="BV48" s="20">
        <v>11.342592592592601</v>
      </c>
      <c r="BW48" s="20">
        <v>2.6378896882494001</v>
      </c>
      <c r="BX48" s="20">
        <v>1.9607843137254899</v>
      </c>
      <c r="BY48" s="20">
        <v>5.6856187290969897</v>
      </c>
      <c r="BZ48" s="20">
        <v>0.732600732600733</v>
      </c>
      <c r="CA48" s="20">
        <v>14.9484536082474</v>
      </c>
      <c r="CB48" s="20">
        <v>11.034482758620699</v>
      </c>
      <c r="CC48" s="20">
        <v>2.0304568527918798</v>
      </c>
      <c r="CD48" s="20">
        <v>2.61904761904762</v>
      </c>
      <c r="CE48" s="20">
        <v>7.6433121019108299</v>
      </c>
      <c r="CF48" s="20">
        <v>6.4425770308123198</v>
      </c>
      <c r="CG48" s="20">
        <v>17.261904761904798</v>
      </c>
      <c r="CH48" s="20">
        <v>12.603305785124</v>
      </c>
      <c r="CI48" s="20">
        <v>2.7700831024930701</v>
      </c>
      <c r="CJ48" s="20">
        <v>4.1666666666666696</v>
      </c>
      <c r="CK48" s="20">
        <v>10</v>
      </c>
      <c r="CL48" s="20">
        <v>7.9617834394904499</v>
      </c>
      <c r="CM48" s="20">
        <v>9.0163934426229506</v>
      </c>
      <c r="CN48" s="20">
        <v>11.5183246073298</v>
      </c>
      <c r="CO48" s="20">
        <v>12.2866894197952</v>
      </c>
      <c r="CP48" s="20">
        <v>3.2928942807625599</v>
      </c>
      <c r="CQ48" s="20">
        <v>2.2332506203473899</v>
      </c>
      <c r="CR48" s="20">
        <v>2.6690391459074698</v>
      </c>
      <c r="CS48" s="20">
        <v>5.5384615384615401</v>
      </c>
      <c r="CT48" s="20">
        <v>7.3529411764705896</v>
      </c>
      <c r="CU48" s="20">
        <v>9.6969696969697008</v>
      </c>
      <c r="CV48" s="20">
        <v>1.0600706713780901</v>
      </c>
      <c r="CW48" s="20">
        <v>1.0869565217391299</v>
      </c>
      <c r="CX48" s="20">
        <v>18.235294117647101</v>
      </c>
      <c r="CY48" s="20">
        <v>1.50753768844221</v>
      </c>
      <c r="CZ48" s="20">
        <v>2.3550724637681202</v>
      </c>
      <c r="DA48" s="20">
        <v>5.4588607594936702</v>
      </c>
      <c r="DB48" s="20">
        <v>16.039603960396001</v>
      </c>
      <c r="DC48" s="20">
        <v>10.526315789473699</v>
      </c>
      <c r="DD48" s="20">
        <v>3.9840637450199199</v>
      </c>
      <c r="DE48" s="20">
        <v>5.2980132450331103</v>
      </c>
      <c r="DF48" s="20">
        <v>6.19469026548673</v>
      </c>
      <c r="DG48" s="20">
        <v>6.3291139240506302</v>
      </c>
      <c r="DH48" s="20">
        <v>6.3032367972742804</v>
      </c>
      <c r="DI48" s="20">
        <v>2.9250457038391202</v>
      </c>
      <c r="DJ48" s="20">
        <v>2.6041666666666701</v>
      </c>
      <c r="DK48" s="20">
        <v>10.1673101673102</v>
      </c>
      <c r="DL48" s="20">
        <v>1.67464114832536</v>
      </c>
      <c r="DM48" s="20">
        <v>4.7581284694686801</v>
      </c>
      <c r="DN48" s="20">
        <v>6.8723702664796598</v>
      </c>
      <c r="DO48" s="20">
        <v>5.3892215568862296</v>
      </c>
      <c r="DP48" s="20">
        <v>4.5705279747832899</v>
      </c>
      <c r="DQ48" s="20">
        <v>10.1123595505618</v>
      </c>
      <c r="DR48" s="20">
        <v>4.7554347826086998</v>
      </c>
      <c r="DS48" s="20">
        <v>4.9059689288634498</v>
      </c>
      <c r="DT48" s="20">
        <v>2.5373134328358198</v>
      </c>
      <c r="DU48" s="20">
        <v>4.1436464088397802</v>
      </c>
      <c r="DV48" s="20">
        <v>5.8751529987760103</v>
      </c>
      <c r="DW48" s="20">
        <v>6.5104166666666696</v>
      </c>
      <c r="DX48" s="20">
        <v>7.0496083550913804</v>
      </c>
      <c r="DY48" s="20">
        <v>4.4265593561368197</v>
      </c>
      <c r="DZ48" s="20">
        <v>18.650793650793702</v>
      </c>
      <c r="EA48" s="20">
        <v>3.6363636363636398</v>
      </c>
      <c r="EB48" s="20">
        <v>1.18043844856661</v>
      </c>
      <c r="EC48" s="20">
        <v>11.7117117117117</v>
      </c>
      <c r="ED48" s="20">
        <v>1.6722408026755899</v>
      </c>
      <c r="EE48" s="20">
        <v>8.4795321637426895</v>
      </c>
    </row>
    <row r="49" spans="1:135" s="20" customFormat="1" ht="13.8" x14ac:dyDescent="0.25">
      <c r="A49" s="3"/>
      <c r="I49" s="2"/>
    </row>
    <row r="50" spans="1:135" s="20" customFormat="1" ht="13.8" x14ac:dyDescent="0.25">
      <c r="A50" s="3">
        <v>12</v>
      </c>
      <c r="B50" s="19" t="s">
        <v>144</v>
      </c>
      <c r="C50" s="20" t="s">
        <v>170</v>
      </c>
      <c r="D50" s="2">
        <v>5883</v>
      </c>
      <c r="E50" s="2">
        <v>2539</v>
      </c>
      <c r="F50" s="2">
        <v>1479</v>
      </c>
      <c r="G50" s="2">
        <v>609</v>
      </c>
      <c r="H50" s="2">
        <v>1254</v>
      </c>
      <c r="I50" s="2">
        <f>SUM(J50:M50)</f>
        <v>4359</v>
      </c>
      <c r="J50" s="2">
        <v>1951</v>
      </c>
      <c r="K50" s="2">
        <v>814</v>
      </c>
      <c r="L50" s="2">
        <v>489</v>
      </c>
      <c r="M50" s="2">
        <v>1105</v>
      </c>
      <c r="N50" s="2"/>
      <c r="O50" s="2">
        <v>10</v>
      </c>
      <c r="P50" s="2">
        <v>61</v>
      </c>
      <c r="Q50" s="2">
        <v>197</v>
      </c>
      <c r="R50" s="2">
        <v>35</v>
      </c>
      <c r="S50" s="2">
        <v>28</v>
      </c>
      <c r="T50" s="2">
        <v>37</v>
      </c>
      <c r="U50" s="2">
        <v>186</v>
      </c>
      <c r="V50" s="2">
        <v>67</v>
      </c>
      <c r="W50" s="2">
        <v>32</v>
      </c>
      <c r="X50" s="2">
        <v>8</v>
      </c>
      <c r="Y50" s="2">
        <v>13</v>
      </c>
      <c r="Z50" s="2">
        <v>15</v>
      </c>
      <c r="AA50" s="2">
        <v>45</v>
      </c>
      <c r="AB50" s="2">
        <v>79</v>
      </c>
      <c r="AC50" s="2">
        <v>41</v>
      </c>
      <c r="AD50" s="2">
        <v>158</v>
      </c>
      <c r="AE50" s="2">
        <v>22</v>
      </c>
      <c r="AF50" s="2">
        <v>67</v>
      </c>
      <c r="AG50" s="2">
        <v>24</v>
      </c>
      <c r="AH50" s="2">
        <v>12</v>
      </c>
      <c r="AI50" s="2">
        <v>39</v>
      </c>
      <c r="AJ50" s="2">
        <v>92</v>
      </c>
      <c r="AK50" s="2">
        <v>52</v>
      </c>
      <c r="AL50" s="2">
        <v>7</v>
      </c>
      <c r="AM50" s="2">
        <v>13</v>
      </c>
      <c r="AN50" s="2">
        <v>63</v>
      </c>
      <c r="AO50" s="2">
        <v>79</v>
      </c>
      <c r="AP50" s="2">
        <v>36</v>
      </c>
      <c r="AQ50" s="2">
        <v>158</v>
      </c>
      <c r="AR50" s="2">
        <v>33</v>
      </c>
      <c r="AS50" s="2">
        <v>100</v>
      </c>
      <c r="AT50" s="2">
        <v>43</v>
      </c>
      <c r="AU50" s="2">
        <v>37</v>
      </c>
      <c r="AV50" s="2">
        <v>8</v>
      </c>
      <c r="AW50" s="2">
        <v>29</v>
      </c>
      <c r="AX50" s="2">
        <v>24</v>
      </c>
      <c r="AY50" s="2">
        <v>32</v>
      </c>
      <c r="AZ50" s="2">
        <v>0</v>
      </c>
      <c r="BA50" s="2">
        <v>68</v>
      </c>
      <c r="BB50" s="2">
        <v>15</v>
      </c>
      <c r="BC50" s="2">
        <v>32</v>
      </c>
      <c r="BD50" s="2">
        <v>17</v>
      </c>
      <c r="BE50" s="2">
        <v>20</v>
      </c>
      <c r="BF50" s="2">
        <v>18</v>
      </c>
      <c r="BG50" s="2">
        <v>79</v>
      </c>
      <c r="BH50" s="2">
        <v>159</v>
      </c>
      <c r="BI50" s="2">
        <v>33</v>
      </c>
      <c r="BJ50" s="2">
        <v>17</v>
      </c>
      <c r="BK50" s="2">
        <v>7</v>
      </c>
      <c r="BL50" s="2">
        <v>21</v>
      </c>
      <c r="BM50" s="2">
        <v>17</v>
      </c>
      <c r="BN50" s="2">
        <v>42</v>
      </c>
      <c r="BO50" s="2">
        <v>21</v>
      </c>
      <c r="BP50" s="2">
        <v>22</v>
      </c>
      <c r="BQ50" s="2">
        <v>12</v>
      </c>
      <c r="BR50" s="2">
        <v>31</v>
      </c>
      <c r="BS50" s="2">
        <v>31</v>
      </c>
      <c r="BT50" s="2">
        <v>51</v>
      </c>
      <c r="BU50" s="2">
        <v>21</v>
      </c>
      <c r="BV50" s="2">
        <v>36</v>
      </c>
      <c r="BW50" s="2">
        <v>11</v>
      </c>
      <c r="BX50" s="2">
        <v>3</v>
      </c>
      <c r="BY50" s="2">
        <v>15</v>
      </c>
      <c r="BZ50" s="2">
        <v>1</v>
      </c>
      <c r="CA50" s="2">
        <v>26</v>
      </c>
      <c r="CB50" s="2">
        <v>16</v>
      </c>
      <c r="CC50" s="2">
        <v>1</v>
      </c>
      <c r="CD50" s="2">
        <v>11</v>
      </c>
      <c r="CE50" s="2">
        <v>22</v>
      </c>
      <c r="CF50" s="2">
        <v>21</v>
      </c>
      <c r="CG50" s="2">
        <v>56</v>
      </c>
      <c r="CH50" s="2">
        <v>50</v>
      </c>
      <c r="CI50" s="2">
        <v>12</v>
      </c>
      <c r="CJ50" s="2">
        <v>1</v>
      </c>
      <c r="CK50" s="2">
        <v>5</v>
      </c>
      <c r="CL50" s="2">
        <v>20</v>
      </c>
      <c r="CM50" s="2">
        <v>16</v>
      </c>
      <c r="CN50" s="2">
        <v>32</v>
      </c>
      <c r="CO50" s="2">
        <v>31</v>
      </c>
      <c r="CP50" s="2">
        <v>15</v>
      </c>
      <c r="CQ50" s="2">
        <v>5</v>
      </c>
      <c r="CR50" s="2">
        <v>13</v>
      </c>
      <c r="CS50" s="2">
        <v>26</v>
      </c>
      <c r="CT50" s="2">
        <v>9</v>
      </c>
      <c r="CU50" s="2">
        <v>16</v>
      </c>
      <c r="CV50" s="2">
        <v>3</v>
      </c>
      <c r="CW50" s="2">
        <v>2</v>
      </c>
      <c r="CX50" s="2">
        <v>58</v>
      </c>
      <c r="CY50" s="2">
        <v>3</v>
      </c>
      <c r="CZ50" s="2">
        <v>8</v>
      </c>
      <c r="DA50" s="2">
        <v>60</v>
      </c>
      <c r="DB50" s="2">
        <v>64</v>
      </c>
      <c r="DC50" s="2">
        <v>47</v>
      </c>
      <c r="DD50" s="2">
        <v>25</v>
      </c>
      <c r="DE50" s="2">
        <v>53</v>
      </c>
      <c r="DF50" s="2">
        <v>15</v>
      </c>
      <c r="DG50" s="2">
        <v>19</v>
      </c>
      <c r="DH50" s="2">
        <v>37</v>
      </c>
      <c r="DI50" s="2">
        <v>15</v>
      </c>
      <c r="DJ50" s="2">
        <v>3</v>
      </c>
      <c r="DK50" s="2">
        <v>77</v>
      </c>
      <c r="DL50" s="2">
        <v>5</v>
      </c>
      <c r="DM50" s="2">
        <v>46</v>
      </c>
      <c r="DN50" s="2">
        <v>49</v>
      </c>
      <c r="DO50" s="2">
        <v>16</v>
      </c>
      <c r="DP50" s="2">
        <v>45</v>
      </c>
      <c r="DQ50" s="2">
        <v>29</v>
      </c>
      <c r="DR50" s="2">
        <v>32</v>
      </c>
      <c r="DS50" s="2">
        <v>60</v>
      </c>
      <c r="DT50" s="2">
        <v>16</v>
      </c>
      <c r="DU50" s="2">
        <v>13</v>
      </c>
      <c r="DV50" s="2">
        <v>46</v>
      </c>
      <c r="DW50" s="2">
        <v>24</v>
      </c>
      <c r="DX50" s="2">
        <v>101</v>
      </c>
      <c r="DY50" s="2">
        <v>19</v>
      </c>
      <c r="DZ50" s="2">
        <v>46</v>
      </c>
      <c r="EA50" s="2">
        <v>33</v>
      </c>
      <c r="EB50" s="2">
        <v>4</v>
      </c>
      <c r="EC50" s="2">
        <v>12</v>
      </c>
      <c r="ED50" s="2">
        <v>4</v>
      </c>
      <c r="EE50" s="2">
        <v>81</v>
      </c>
    </row>
    <row r="51" spans="1:135" s="20" customFormat="1" ht="13.8" x14ac:dyDescent="0.25">
      <c r="A51" s="3"/>
      <c r="C51" s="20" t="s">
        <v>171</v>
      </c>
      <c r="D51" s="20">
        <f>(D50/D47)*100</f>
        <v>89.940376089282978</v>
      </c>
      <c r="E51" s="20">
        <f t="shared" ref="E51:H51" si="28">(E50/E47)*100</f>
        <v>89.844302901627742</v>
      </c>
      <c r="F51" s="20">
        <f t="shared" si="28"/>
        <v>91.692498450092998</v>
      </c>
      <c r="G51" s="20">
        <f t="shared" si="28"/>
        <v>86.138613861386133</v>
      </c>
      <c r="H51" s="20">
        <f t="shared" si="28"/>
        <v>89.892473118279568</v>
      </c>
      <c r="I51" s="20">
        <f>(I50/I47)*100</f>
        <v>89.433729995896599</v>
      </c>
      <c r="J51" s="20">
        <f t="shared" ref="J51" si="29">(J50/J47)*100</f>
        <v>90.407784986098235</v>
      </c>
      <c r="K51" s="20">
        <f t="shared" ref="K51" si="30">(K50/K47)*100</f>
        <v>90.143964562569209</v>
      </c>
      <c r="L51" s="20">
        <f t="shared" ref="L51" si="31">(L50/L47)*100</f>
        <v>84.4559585492228</v>
      </c>
      <c r="M51" s="20">
        <f t="shared" ref="M51" si="32">(M50/M47)*100</f>
        <v>89.546191247974065</v>
      </c>
      <c r="O51" s="20">
        <v>1.4792899408283999</v>
      </c>
      <c r="P51" s="20">
        <v>4.2597765363128497</v>
      </c>
      <c r="Q51" s="20">
        <v>10.228452751817199</v>
      </c>
      <c r="R51" s="20">
        <v>3.9458850056369799</v>
      </c>
      <c r="S51" s="20">
        <v>4.5380875202593201</v>
      </c>
      <c r="T51" s="20">
        <v>5.5639097744360901</v>
      </c>
      <c r="U51" s="20">
        <v>15.3338829348722</v>
      </c>
      <c r="V51" s="20">
        <v>3.9857227840571099</v>
      </c>
      <c r="W51" s="20">
        <v>3.21608040201005</v>
      </c>
      <c r="X51" s="20">
        <v>1.05540897097625</v>
      </c>
      <c r="Y51" s="20">
        <v>2.5440313111545998</v>
      </c>
      <c r="Z51" s="20">
        <v>3.58851674641148</v>
      </c>
      <c r="AA51" s="20">
        <v>7.8534031413612597</v>
      </c>
      <c r="AB51" s="20">
        <v>6.4071370640713701</v>
      </c>
      <c r="AC51" s="20">
        <v>3.4599156118143499</v>
      </c>
      <c r="AD51" s="20">
        <v>13.3445945945946</v>
      </c>
      <c r="AE51" s="20">
        <v>3.9355992844364902</v>
      </c>
      <c r="AF51" s="20">
        <v>15.5452436194896</v>
      </c>
      <c r="AG51" s="20">
        <v>4.2031523642732003</v>
      </c>
      <c r="AH51" s="20">
        <v>2.4048096192384798</v>
      </c>
      <c r="AI51" s="20">
        <v>5.59540889526542</v>
      </c>
      <c r="AJ51" s="20">
        <v>6.7796610169491496</v>
      </c>
      <c r="AK51" s="20">
        <v>2.8017241379310298</v>
      </c>
      <c r="AL51" s="20">
        <v>1.2589928057554001</v>
      </c>
      <c r="AM51" s="20">
        <v>1.1711711711711701</v>
      </c>
      <c r="AN51" s="20">
        <v>7.8358208955223896</v>
      </c>
      <c r="AO51" s="20">
        <v>8.6527929901423892</v>
      </c>
      <c r="AP51" s="20">
        <v>2.3062139654067901</v>
      </c>
      <c r="AQ51" s="20">
        <v>15.2215799614644</v>
      </c>
      <c r="AR51" s="20">
        <v>2.8497409326424901</v>
      </c>
      <c r="AS51" s="20">
        <v>10.040160642570299</v>
      </c>
      <c r="AT51" s="20">
        <v>3.2899770466717699</v>
      </c>
      <c r="AU51" s="20">
        <v>3.3423667570008999</v>
      </c>
      <c r="AV51" s="20">
        <v>0.82730093071354704</v>
      </c>
      <c r="AW51" s="20">
        <v>3.3256880733944998</v>
      </c>
      <c r="AX51" s="20">
        <v>2.6431718061674001</v>
      </c>
      <c r="AY51" s="20">
        <v>4.8929663608562697</v>
      </c>
      <c r="AZ51" s="20">
        <v>0</v>
      </c>
      <c r="BA51" s="20">
        <v>8.5858585858585794</v>
      </c>
      <c r="BB51" s="20">
        <v>9.67741935483871</v>
      </c>
      <c r="BC51" s="20">
        <v>4.63768115942029</v>
      </c>
      <c r="BD51" s="20">
        <v>6.9958847736625502</v>
      </c>
      <c r="BE51" s="20">
        <v>11.834319526627199</v>
      </c>
      <c r="BF51" s="20">
        <v>35.294117647058798</v>
      </c>
      <c r="BG51" s="20">
        <v>15.339805825242699</v>
      </c>
      <c r="BH51" s="20">
        <v>13.429054054054101</v>
      </c>
      <c r="BI51" s="20">
        <v>19.411764705882401</v>
      </c>
      <c r="BJ51" s="20">
        <v>5.5921052631578902</v>
      </c>
      <c r="BK51" s="20">
        <v>1.02189781021898</v>
      </c>
      <c r="BL51" s="20">
        <v>4.6052631578947398</v>
      </c>
      <c r="BM51" s="20">
        <v>2.2696929238985302</v>
      </c>
      <c r="BN51" s="20">
        <v>17.948717948717899</v>
      </c>
      <c r="BO51" s="20">
        <v>2.74869109947644</v>
      </c>
      <c r="BP51" s="20">
        <v>4.5174537987679697</v>
      </c>
      <c r="BQ51" s="20">
        <v>3.0534351145038201</v>
      </c>
      <c r="BR51" s="20">
        <v>8.51648351648352</v>
      </c>
      <c r="BS51" s="20">
        <v>9.0116279069767398</v>
      </c>
      <c r="BT51" s="20">
        <v>10.537190082644599</v>
      </c>
      <c r="BU51" s="20">
        <v>3.2863849765258202</v>
      </c>
      <c r="BV51" s="20">
        <v>8.3333333333333304</v>
      </c>
      <c r="BW51" s="20">
        <v>2.6378896882494001</v>
      </c>
      <c r="BX51" s="20">
        <v>1.1764705882352899</v>
      </c>
      <c r="BY51" s="20">
        <v>5.0167224080267596</v>
      </c>
      <c r="BZ51" s="20">
        <v>0.366300366300366</v>
      </c>
      <c r="CA51" s="20">
        <v>13.4020618556701</v>
      </c>
      <c r="CB51" s="20">
        <v>11.034482758620699</v>
      </c>
      <c r="CC51" s="20">
        <v>0.50761421319796995</v>
      </c>
      <c r="CD51" s="20">
        <v>2.61904761904762</v>
      </c>
      <c r="CE51" s="20">
        <v>7.0063694267515899</v>
      </c>
      <c r="CF51" s="20">
        <v>5.8823529411764701</v>
      </c>
      <c r="CG51" s="20">
        <v>16.6666666666667</v>
      </c>
      <c r="CH51" s="20">
        <v>10.3305785123967</v>
      </c>
      <c r="CI51" s="20">
        <v>1.6620498614958401</v>
      </c>
      <c r="CJ51" s="20">
        <v>4.1666666666666696</v>
      </c>
      <c r="CK51" s="20">
        <v>8.3333333333333304</v>
      </c>
      <c r="CL51" s="20">
        <v>6.3694267515923597</v>
      </c>
      <c r="CM51" s="20">
        <v>6.5573770491803298</v>
      </c>
      <c r="CN51" s="20">
        <v>8.3769633507853403</v>
      </c>
      <c r="CO51" s="20">
        <v>10.580204778157</v>
      </c>
      <c r="CP51" s="20">
        <v>2.5996533795493901</v>
      </c>
      <c r="CQ51" s="20">
        <v>1.24069478908189</v>
      </c>
      <c r="CR51" s="20">
        <v>2.3131672597864799</v>
      </c>
      <c r="CS51" s="20">
        <v>4</v>
      </c>
      <c r="CT51" s="20">
        <v>6.6176470588235299</v>
      </c>
      <c r="CU51" s="20">
        <v>9.6969696969697008</v>
      </c>
      <c r="CV51" s="20">
        <v>1.0600706713780901</v>
      </c>
      <c r="CW51" s="20">
        <v>1.0869565217391299</v>
      </c>
      <c r="CX51" s="20">
        <v>17.0588235294118</v>
      </c>
      <c r="CY51" s="20">
        <v>1.50753768844221</v>
      </c>
      <c r="CZ51" s="20">
        <v>1.4492753623188399</v>
      </c>
      <c r="DA51" s="20">
        <v>4.7468354430379804</v>
      </c>
      <c r="DB51" s="20">
        <v>12.673267326732701</v>
      </c>
      <c r="DC51" s="20">
        <v>8.8345864661654101</v>
      </c>
      <c r="DD51" s="20">
        <v>3.3200531208499302</v>
      </c>
      <c r="DE51" s="20">
        <v>5.0141911069063401</v>
      </c>
      <c r="DF51" s="20">
        <v>4.4247787610619502</v>
      </c>
      <c r="DG51" s="20">
        <v>6.0126582278480996</v>
      </c>
      <c r="DH51" s="20">
        <v>6.3032367972742804</v>
      </c>
      <c r="DI51" s="20">
        <v>2.7422303473491798</v>
      </c>
      <c r="DJ51" s="20">
        <v>1.5625</v>
      </c>
      <c r="DK51" s="20">
        <v>9.9099099099099099</v>
      </c>
      <c r="DL51" s="20">
        <v>1.19617224880383</v>
      </c>
      <c r="DM51" s="20">
        <v>3.6478984932593201</v>
      </c>
      <c r="DN51" s="20">
        <v>6.8723702664796598</v>
      </c>
      <c r="DO51" s="20">
        <v>4.7904191616766498</v>
      </c>
      <c r="DP51" s="20">
        <v>3.5460992907801399</v>
      </c>
      <c r="DQ51" s="20">
        <v>8.1460674157303394</v>
      </c>
      <c r="DR51" s="20">
        <v>4.3478260869565197</v>
      </c>
      <c r="DS51" s="20">
        <v>4.9059689288634498</v>
      </c>
      <c r="DT51" s="20">
        <v>2.3880597014925402</v>
      </c>
      <c r="DU51" s="20">
        <v>3.59116022099448</v>
      </c>
      <c r="DV51" s="20">
        <v>5.63035495716034</v>
      </c>
      <c r="DW51" s="20">
        <v>6.25</v>
      </c>
      <c r="DX51" s="20">
        <v>6.5926892950391602</v>
      </c>
      <c r="DY51" s="20">
        <v>3.82293762575453</v>
      </c>
      <c r="DZ51" s="20">
        <v>18.253968253968299</v>
      </c>
      <c r="EA51" s="20">
        <v>3.52941176470588</v>
      </c>
      <c r="EB51" s="20">
        <v>0.67453625632377701</v>
      </c>
      <c r="EC51" s="20">
        <v>10.8108108108108</v>
      </c>
      <c r="ED51" s="20">
        <v>1.33779264214047</v>
      </c>
      <c r="EE51" s="20">
        <v>7.8947368421052602</v>
      </c>
    </row>
    <row r="52" spans="1:135" s="20" customFormat="1" ht="13.8" x14ac:dyDescent="0.25">
      <c r="A52" s="3"/>
      <c r="I52" s="2"/>
    </row>
    <row r="53" spans="1:135" s="20" customFormat="1" ht="13.8" x14ac:dyDescent="0.25">
      <c r="A53" s="3">
        <v>13</v>
      </c>
      <c r="B53" s="19" t="s">
        <v>175</v>
      </c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10</v>
      </c>
      <c r="P53" s="2">
        <v>61</v>
      </c>
      <c r="Q53" s="2">
        <v>197</v>
      </c>
      <c r="R53" s="2">
        <v>35</v>
      </c>
      <c r="S53" s="2">
        <v>28</v>
      </c>
      <c r="T53" s="2">
        <v>37</v>
      </c>
      <c r="U53" s="2">
        <v>186</v>
      </c>
      <c r="V53" s="2">
        <v>67</v>
      </c>
      <c r="W53" s="2">
        <v>32</v>
      </c>
      <c r="X53" s="2">
        <v>8</v>
      </c>
      <c r="Y53" s="2">
        <v>13</v>
      </c>
      <c r="Z53" s="2">
        <v>15</v>
      </c>
      <c r="AA53" s="2">
        <v>45</v>
      </c>
      <c r="AB53" s="2">
        <v>79</v>
      </c>
      <c r="AC53" s="2">
        <v>41</v>
      </c>
      <c r="AD53" s="2">
        <v>158</v>
      </c>
      <c r="AE53" s="2">
        <v>22</v>
      </c>
      <c r="AF53" s="2">
        <v>67</v>
      </c>
      <c r="AG53" s="2">
        <v>24</v>
      </c>
      <c r="AH53" s="2">
        <v>12</v>
      </c>
      <c r="AI53" s="2">
        <v>39</v>
      </c>
      <c r="AJ53" s="2">
        <v>92</v>
      </c>
      <c r="AK53" s="2">
        <v>52</v>
      </c>
      <c r="AL53" s="2">
        <v>7</v>
      </c>
      <c r="AM53" s="2">
        <v>13</v>
      </c>
      <c r="AN53" s="2">
        <v>63</v>
      </c>
      <c r="AO53" s="2">
        <v>79</v>
      </c>
      <c r="AP53" s="2">
        <v>36</v>
      </c>
      <c r="AQ53" s="2">
        <v>158</v>
      </c>
      <c r="AR53" s="2">
        <v>33</v>
      </c>
      <c r="AS53" s="2">
        <v>100</v>
      </c>
      <c r="AT53" s="2">
        <v>43</v>
      </c>
      <c r="AU53" s="2">
        <v>37</v>
      </c>
      <c r="AV53" s="2">
        <v>8</v>
      </c>
      <c r="AW53" s="2">
        <v>29</v>
      </c>
      <c r="AX53" s="2">
        <v>24</v>
      </c>
      <c r="AY53" s="2">
        <v>32</v>
      </c>
      <c r="AZ53" s="2">
        <v>0</v>
      </c>
      <c r="BA53" s="2">
        <v>68</v>
      </c>
      <c r="BB53" s="2">
        <v>15</v>
      </c>
      <c r="BC53" s="2">
        <v>32</v>
      </c>
      <c r="BD53" s="2">
        <v>17</v>
      </c>
      <c r="BE53" s="2">
        <v>20</v>
      </c>
      <c r="BF53" s="2">
        <v>18</v>
      </c>
      <c r="BG53" s="2">
        <v>79</v>
      </c>
      <c r="BH53" s="2">
        <v>159</v>
      </c>
      <c r="BI53" s="2">
        <v>33</v>
      </c>
      <c r="BJ53" s="2">
        <v>17</v>
      </c>
      <c r="BK53" s="2">
        <v>7</v>
      </c>
      <c r="BL53" s="2">
        <v>21</v>
      </c>
      <c r="BM53" s="2">
        <v>17</v>
      </c>
      <c r="BN53" s="2">
        <v>42</v>
      </c>
      <c r="BO53" s="2">
        <v>21</v>
      </c>
      <c r="BP53" s="2">
        <v>22</v>
      </c>
      <c r="BQ53" s="2">
        <v>12</v>
      </c>
      <c r="BR53" s="2">
        <v>31</v>
      </c>
      <c r="BS53" s="2">
        <v>31</v>
      </c>
      <c r="BT53" s="2">
        <v>51</v>
      </c>
      <c r="BU53" s="2">
        <v>21</v>
      </c>
      <c r="BV53" s="2">
        <v>36</v>
      </c>
      <c r="BW53" s="2">
        <v>11</v>
      </c>
      <c r="BX53" s="2">
        <v>3</v>
      </c>
      <c r="BY53" s="2">
        <v>15</v>
      </c>
      <c r="BZ53" s="2">
        <v>1</v>
      </c>
      <c r="CA53" s="2">
        <v>26</v>
      </c>
      <c r="CB53" s="2">
        <v>16</v>
      </c>
      <c r="CC53" s="2">
        <v>1</v>
      </c>
      <c r="CD53" s="2">
        <v>11</v>
      </c>
      <c r="CE53" s="2">
        <v>22</v>
      </c>
      <c r="CF53" s="2">
        <v>21</v>
      </c>
      <c r="CG53" s="2">
        <v>56</v>
      </c>
      <c r="CH53" s="2">
        <v>50</v>
      </c>
      <c r="CI53" s="2">
        <v>12</v>
      </c>
      <c r="CJ53" s="2">
        <v>1</v>
      </c>
      <c r="CK53" s="2">
        <v>5</v>
      </c>
      <c r="CL53" s="2">
        <v>20</v>
      </c>
      <c r="CM53" s="2">
        <v>16</v>
      </c>
      <c r="CN53" s="2">
        <v>32</v>
      </c>
      <c r="CO53" s="2">
        <v>31</v>
      </c>
      <c r="CP53" s="2">
        <v>15</v>
      </c>
      <c r="CQ53" s="2">
        <v>5</v>
      </c>
      <c r="CR53" s="2">
        <v>13</v>
      </c>
      <c r="CS53" s="2">
        <v>26</v>
      </c>
      <c r="CT53" s="2">
        <v>9</v>
      </c>
      <c r="CU53" s="2">
        <v>16</v>
      </c>
      <c r="CV53" s="2">
        <v>3</v>
      </c>
      <c r="CW53" s="2">
        <v>2</v>
      </c>
      <c r="CX53" s="2">
        <v>58</v>
      </c>
      <c r="CY53" s="2">
        <v>3</v>
      </c>
      <c r="CZ53" s="2">
        <v>8</v>
      </c>
      <c r="DA53" s="2">
        <v>60</v>
      </c>
      <c r="DB53" s="2">
        <v>64</v>
      </c>
      <c r="DC53" s="2">
        <v>47</v>
      </c>
      <c r="DD53" s="2">
        <v>25</v>
      </c>
      <c r="DE53" s="2">
        <v>53</v>
      </c>
      <c r="DF53" s="2">
        <v>15</v>
      </c>
      <c r="DG53" s="2">
        <v>19</v>
      </c>
      <c r="DH53" s="2">
        <v>37</v>
      </c>
      <c r="DI53" s="2">
        <v>15</v>
      </c>
      <c r="DJ53" s="2">
        <v>3</v>
      </c>
      <c r="DK53" s="2">
        <v>77</v>
      </c>
      <c r="DL53" s="2">
        <v>5</v>
      </c>
      <c r="DM53" s="2">
        <v>46</v>
      </c>
      <c r="DN53" s="2">
        <v>49</v>
      </c>
      <c r="DO53" s="2">
        <v>16</v>
      </c>
      <c r="DP53" s="2">
        <v>45</v>
      </c>
      <c r="DQ53" s="2">
        <v>29</v>
      </c>
      <c r="DR53" s="2">
        <v>32</v>
      </c>
      <c r="DS53" s="2">
        <v>60</v>
      </c>
      <c r="DT53" s="2">
        <v>16</v>
      </c>
      <c r="DU53" s="2">
        <v>13</v>
      </c>
      <c r="DV53" s="2">
        <v>46</v>
      </c>
      <c r="DW53" s="2">
        <v>24</v>
      </c>
      <c r="DX53" s="2">
        <v>101</v>
      </c>
      <c r="DY53" s="2">
        <v>19</v>
      </c>
      <c r="DZ53" s="2">
        <v>46</v>
      </c>
      <c r="EA53" s="2">
        <v>33</v>
      </c>
      <c r="EB53" s="2">
        <v>4</v>
      </c>
      <c r="EC53" s="2">
        <v>12</v>
      </c>
      <c r="ED53" s="2">
        <v>4</v>
      </c>
      <c r="EE53" s="2">
        <v>81</v>
      </c>
    </row>
    <row r="54" spans="1:135" s="20" customFormat="1" ht="13.8" x14ac:dyDescent="0.25">
      <c r="A54" s="3"/>
      <c r="B54" s="20" t="s">
        <v>134</v>
      </c>
      <c r="C54" s="19" t="s">
        <v>170</v>
      </c>
      <c r="D54" s="2">
        <f>SUM(E54:H54)</f>
        <v>2908</v>
      </c>
      <c r="E54" s="2">
        <v>1498</v>
      </c>
      <c r="F54" s="2">
        <v>672</v>
      </c>
      <c r="G54" s="2">
        <v>242</v>
      </c>
      <c r="H54" s="2">
        <v>496</v>
      </c>
      <c r="I54" s="2">
        <f>SUM(J54:M54)</f>
        <v>2023</v>
      </c>
      <c r="J54" s="2">
        <v>1117</v>
      </c>
      <c r="K54" s="2">
        <v>306</v>
      </c>
      <c r="L54" s="2">
        <v>176</v>
      </c>
      <c r="M54" s="2">
        <v>424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</row>
    <row r="55" spans="1:135" s="20" customFormat="1" ht="13.8" x14ac:dyDescent="0.25">
      <c r="A55" s="3"/>
      <c r="C55" s="20" t="s">
        <v>176</v>
      </c>
      <c r="D55" s="20">
        <v>49.45</v>
      </c>
      <c r="E55" s="20">
        <v>59</v>
      </c>
      <c r="F55" s="20">
        <v>45.4</v>
      </c>
      <c r="G55" s="20">
        <v>39.700000000000003</v>
      </c>
      <c r="H55" s="20">
        <v>39.6</v>
      </c>
      <c r="I55" s="20">
        <f>(I54/$I$50)*100</f>
        <v>46.409727001605873</v>
      </c>
      <c r="J55" s="20">
        <v>57.3</v>
      </c>
      <c r="K55" s="20">
        <v>37.6</v>
      </c>
      <c r="L55" s="20">
        <v>36</v>
      </c>
      <c r="M55" s="20">
        <v>38.4</v>
      </c>
      <c r="O55" s="20">
        <v>20</v>
      </c>
      <c r="P55" s="20">
        <v>52.459016393442603</v>
      </c>
      <c r="Q55" s="20">
        <v>88.324873096446694</v>
      </c>
      <c r="R55" s="20">
        <v>57.142857142857103</v>
      </c>
      <c r="S55" s="20">
        <v>28.571428571428601</v>
      </c>
      <c r="T55" s="20">
        <v>75.675675675675706</v>
      </c>
      <c r="U55" s="20">
        <v>68.817204301075293</v>
      </c>
      <c r="V55" s="20">
        <v>65.671641791044806</v>
      </c>
      <c r="W55" s="20">
        <v>71.875</v>
      </c>
      <c r="X55" s="20">
        <v>62.5</v>
      </c>
      <c r="Y55" s="20">
        <v>53.846153846153797</v>
      </c>
      <c r="Z55" s="20">
        <v>40</v>
      </c>
      <c r="AA55" s="20">
        <v>17.7777777777778</v>
      </c>
      <c r="AB55" s="20">
        <v>84.8101265822785</v>
      </c>
      <c r="AC55" s="20">
        <v>65.853658536585399</v>
      </c>
      <c r="AD55" s="20">
        <v>39.240506329113899</v>
      </c>
      <c r="AE55" s="20">
        <v>59.090909090909101</v>
      </c>
      <c r="AF55" s="20">
        <v>43.283582089552198</v>
      </c>
      <c r="AG55" s="20">
        <v>70.8333333333333</v>
      </c>
      <c r="AH55" s="20">
        <v>33.3333333333333</v>
      </c>
      <c r="AI55" s="20">
        <v>43.589743589743598</v>
      </c>
      <c r="AJ55" s="20">
        <v>29.347826086956498</v>
      </c>
      <c r="AK55" s="20">
        <v>32.692307692307701</v>
      </c>
      <c r="AL55" s="20">
        <v>57.142857142857103</v>
      </c>
      <c r="AM55" s="20">
        <v>76.923076923076906</v>
      </c>
      <c r="AN55" s="20">
        <v>66.6666666666667</v>
      </c>
      <c r="AO55" s="20">
        <v>48.101265822784796</v>
      </c>
      <c r="AP55" s="20">
        <v>55.5555555555556</v>
      </c>
      <c r="AQ55" s="20">
        <v>51.898734177215204</v>
      </c>
      <c r="AR55" s="20">
        <v>42.424242424242401</v>
      </c>
      <c r="AS55" s="20">
        <v>60</v>
      </c>
      <c r="AT55" s="20">
        <v>44.1860465116279</v>
      </c>
      <c r="AU55" s="20">
        <v>81.081081081081095</v>
      </c>
      <c r="AV55" s="20">
        <v>62.5</v>
      </c>
      <c r="AW55" s="20">
        <v>48.275862068965502</v>
      </c>
      <c r="AX55" s="20">
        <v>58.3333333333333</v>
      </c>
      <c r="AY55" s="20">
        <v>43.75</v>
      </c>
      <c r="AZ55" s="20" t="s">
        <v>133</v>
      </c>
      <c r="BA55" s="20">
        <v>50</v>
      </c>
      <c r="BB55" s="20">
        <v>20</v>
      </c>
      <c r="BC55" s="20">
        <v>71.875</v>
      </c>
      <c r="BD55" s="20">
        <v>11.764705882352899</v>
      </c>
      <c r="BE55" s="20">
        <v>25</v>
      </c>
      <c r="BF55" s="20">
        <v>94.4444444444444</v>
      </c>
      <c r="BG55" s="20">
        <v>58.227848101265799</v>
      </c>
      <c r="BH55" s="20">
        <v>14.4654088050314</v>
      </c>
      <c r="BI55" s="20">
        <v>3.0303030303030298</v>
      </c>
      <c r="BJ55" s="20">
        <v>64.705882352941202</v>
      </c>
      <c r="BK55" s="20">
        <v>28.571428571428601</v>
      </c>
      <c r="BL55" s="20">
        <v>57.142857142857103</v>
      </c>
      <c r="BM55" s="20">
        <v>47.058823529411796</v>
      </c>
      <c r="BN55" s="20">
        <v>11.9047619047619</v>
      </c>
      <c r="BO55" s="20">
        <v>85.714285714285694</v>
      </c>
      <c r="BP55" s="20">
        <v>72.727272727272705</v>
      </c>
      <c r="BQ55" s="20">
        <v>25</v>
      </c>
      <c r="BR55" s="20">
        <v>61.290322580645203</v>
      </c>
      <c r="BS55" s="20">
        <v>38.709677419354797</v>
      </c>
      <c r="BT55" s="20">
        <v>41.176470588235297</v>
      </c>
      <c r="BU55" s="20">
        <v>4.7619047619047601</v>
      </c>
      <c r="BV55" s="20">
        <v>11.1111111111111</v>
      </c>
      <c r="BW55" s="20">
        <v>54.545454545454497</v>
      </c>
      <c r="BX55" s="20">
        <v>0</v>
      </c>
      <c r="BY55" s="20">
        <v>73.3333333333333</v>
      </c>
      <c r="BZ55" s="20">
        <v>100</v>
      </c>
      <c r="CA55" s="20">
        <v>42.307692307692299</v>
      </c>
      <c r="CB55" s="20">
        <v>12.5</v>
      </c>
      <c r="CC55" s="20">
        <v>100</v>
      </c>
      <c r="CD55" s="20">
        <v>36.363636363636402</v>
      </c>
      <c r="CE55" s="20">
        <v>45.454545454545503</v>
      </c>
      <c r="CF55" s="20">
        <v>28.571428571428601</v>
      </c>
      <c r="CG55" s="20">
        <v>23.214285714285701</v>
      </c>
      <c r="CH55" s="20">
        <v>34</v>
      </c>
      <c r="CI55" s="20">
        <v>0</v>
      </c>
      <c r="CJ55" s="20">
        <v>100</v>
      </c>
      <c r="CK55" s="20">
        <v>20</v>
      </c>
      <c r="CL55" s="20">
        <v>50</v>
      </c>
      <c r="CM55" s="20">
        <v>37.5</v>
      </c>
      <c r="CN55" s="20">
        <v>62.5</v>
      </c>
      <c r="CO55" s="20">
        <v>48.387096774193601</v>
      </c>
      <c r="CP55" s="20">
        <v>20</v>
      </c>
      <c r="CQ55" s="20">
        <v>60</v>
      </c>
      <c r="CR55" s="20">
        <v>23.076923076923102</v>
      </c>
      <c r="CS55" s="20">
        <v>50</v>
      </c>
      <c r="CT55" s="20">
        <v>11.1111111111111</v>
      </c>
      <c r="CU55" s="20">
        <v>37.5</v>
      </c>
      <c r="CV55" s="20">
        <v>66.6666666666667</v>
      </c>
      <c r="CW55" s="20">
        <v>50</v>
      </c>
      <c r="CX55" s="20">
        <v>24.137931034482801</v>
      </c>
      <c r="CY55" s="20">
        <v>33.3333333333333</v>
      </c>
      <c r="CZ55" s="20">
        <v>62.5</v>
      </c>
      <c r="DA55" s="20">
        <v>40</v>
      </c>
      <c r="DB55" s="20">
        <v>48.4375</v>
      </c>
      <c r="DC55" s="20">
        <v>27.659574468085101</v>
      </c>
      <c r="DD55" s="20">
        <v>28</v>
      </c>
      <c r="DE55" s="20">
        <v>41.509433962264197</v>
      </c>
      <c r="DF55" s="20">
        <v>20</v>
      </c>
      <c r="DG55" s="20">
        <v>15.789473684210501</v>
      </c>
      <c r="DH55" s="20">
        <v>64.864864864864899</v>
      </c>
      <c r="DI55" s="20">
        <v>33.3333333333333</v>
      </c>
      <c r="DJ55" s="20">
        <v>33.3333333333333</v>
      </c>
      <c r="DK55" s="20">
        <v>23.3766233766234</v>
      </c>
      <c r="DL55" s="20">
        <v>60</v>
      </c>
      <c r="DM55" s="20">
        <v>21.739130434782599</v>
      </c>
      <c r="DN55" s="20">
        <v>61.224489795918402</v>
      </c>
      <c r="DO55" s="20">
        <v>75</v>
      </c>
      <c r="DP55" s="20">
        <v>40</v>
      </c>
      <c r="DQ55" s="20">
        <v>31.034482758620701</v>
      </c>
      <c r="DR55" s="20">
        <v>40.625</v>
      </c>
      <c r="DS55" s="20">
        <v>43.3333333333333</v>
      </c>
      <c r="DT55" s="20">
        <v>37.5</v>
      </c>
      <c r="DU55" s="20">
        <v>100</v>
      </c>
      <c r="DV55" s="20">
        <v>32.6086956521739</v>
      </c>
      <c r="DW55" s="20">
        <v>37.5</v>
      </c>
      <c r="DX55" s="20">
        <v>35.643564356435597</v>
      </c>
      <c r="DY55" s="20">
        <v>52.631578947368403</v>
      </c>
      <c r="DZ55" s="20">
        <v>56.521739130434803</v>
      </c>
      <c r="EA55" s="20">
        <v>21.2121212121212</v>
      </c>
      <c r="EB55" s="20">
        <v>25</v>
      </c>
      <c r="EC55" s="20">
        <v>8.3333333333333304</v>
      </c>
      <c r="ED55" s="20">
        <v>50</v>
      </c>
      <c r="EE55" s="20">
        <v>25.925925925925899</v>
      </c>
    </row>
    <row r="56" spans="1:135" s="20" customFormat="1" ht="13.8" x14ac:dyDescent="0.25">
      <c r="A56" s="3"/>
      <c r="B56" s="20" t="s">
        <v>135</v>
      </c>
      <c r="C56" s="20" t="s">
        <v>170</v>
      </c>
      <c r="D56" s="2">
        <f>SUM(E56:H56)</f>
        <v>1686</v>
      </c>
      <c r="E56" s="2">
        <v>545</v>
      </c>
      <c r="F56" s="2">
        <v>436</v>
      </c>
      <c r="G56" s="2">
        <v>174</v>
      </c>
      <c r="H56" s="2">
        <v>531</v>
      </c>
      <c r="I56" s="2">
        <f t="shared" ref="I56:I60" si="33">SUM(J56:M56)</f>
        <v>1259</v>
      </c>
      <c r="J56" s="2">
        <v>411</v>
      </c>
      <c r="K56" s="2">
        <v>226</v>
      </c>
      <c r="L56" s="2">
        <v>147</v>
      </c>
      <c r="M56" s="2">
        <v>475</v>
      </c>
    </row>
    <row r="57" spans="1:135" s="20" customFormat="1" ht="13.8" x14ac:dyDescent="0.25">
      <c r="A57" s="3"/>
      <c r="C57" s="20" t="s">
        <v>176</v>
      </c>
      <c r="D57" s="20">
        <v>28.67</v>
      </c>
      <c r="E57" s="20">
        <v>21.5</v>
      </c>
      <c r="F57" s="20">
        <v>29.5</v>
      </c>
      <c r="G57" s="20">
        <v>28.6</v>
      </c>
      <c r="H57" s="20">
        <v>42.3</v>
      </c>
      <c r="I57" s="20">
        <f>(I56/$I$50)*100</f>
        <v>28.882771277816012</v>
      </c>
      <c r="J57" s="20">
        <v>21.1</v>
      </c>
      <c r="K57" s="20">
        <v>27.8</v>
      </c>
      <c r="L57" s="20">
        <v>30.1</v>
      </c>
      <c r="M57" s="20">
        <v>43</v>
      </c>
      <c r="O57" s="20">
        <v>70</v>
      </c>
      <c r="P57" s="20">
        <v>16.393442622950801</v>
      </c>
      <c r="Q57" s="20">
        <v>7.6142131979695398</v>
      </c>
      <c r="R57" s="20">
        <v>34.285714285714299</v>
      </c>
      <c r="S57" s="20">
        <v>35.714285714285701</v>
      </c>
      <c r="T57" s="20">
        <v>5.4054054054054097</v>
      </c>
      <c r="U57" s="20">
        <v>26.881720430107499</v>
      </c>
      <c r="V57" s="20">
        <v>16.417910447761201</v>
      </c>
      <c r="W57" s="20">
        <v>9.375</v>
      </c>
      <c r="X57" s="20">
        <v>0</v>
      </c>
      <c r="Y57" s="20">
        <v>23.076923076923102</v>
      </c>
      <c r="Z57" s="20">
        <v>53.3333333333333</v>
      </c>
      <c r="AA57" s="20">
        <v>42.2222222222222</v>
      </c>
      <c r="AB57" s="20">
        <v>11.3924050632911</v>
      </c>
      <c r="AC57" s="20">
        <v>12.1951219512195</v>
      </c>
      <c r="AD57" s="20">
        <v>6.9620253164557004</v>
      </c>
      <c r="AE57" s="20">
        <v>9.0909090909090899</v>
      </c>
      <c r="AF57" s="20">
        <v>28.358208955223901</v>
      </c>
      <c r="AG57" s="20">
        <v>8.3333333333333304</v>
      </c>
      <c r="AH57" s="20">
        <v>50</v>
      </c>
      <c r="AI57" s="20">
        <v>28.205128205128201</v>
      </c>
      <c r="AJ57" s="20">
        <v>46.739130434782602</v>
      </c>
      <c r="AK57" s="20">
        <v>19.230769230769202</v>
      </c>
      <c r="AL57" s="20">
        <v>42.857142857142897</v>
      </c>
      <c r="AM57" s="20">
        <v>15.384615384615399</v>
      </c>
      <c r="AN57" s="20">
        <v>15.8730158730159</v>
      </c>
      <c r="AO57" s="20">
        <v>12.6582278481013</v>
      </c>
      <c r="AP57" s="20">
        <v>11.1111111111111</v>
      </c>
      <c r="AQ57" s="20">
        <v>46.835443037974699</v>
      </c>
      <c r="AR57" s="20">
        <v>30.303030303030301</v>
      </c>
      <c r="AS57" s="20">
        <v>6</v>
      </c>
      <c r="AT57" s="20">
        <v>18.604651162790699</v>
      </c>
      <c r="AU57" s="20">
        <v>13.5135135135135</v>
      </c>
      <c r="AV57" s="20">
        <v>0</v>
      </c>
      <c r="AW57" s="20">
        <v>34.482758620689701</v>
      </c>
      <c r="AX57" s="20">
        <v>4.1666666666666696</v>
      </c>
      <c r="AY57" s="20">
        <v>34.375</v>
      </c>
      <c r="AZ57" s="20" t="s">
        <v>133</v>
      </c>
      <c r="BA57" s="20">
        <v>13.235294117647101</v>
      </c>
      <c r="BB57" s="20">
        <v>26.6666666666667</v>
      </c>
      <c r="BC57" s="20">
        <v>18.75</v>
      </c>
      <c r="BD57" s="20">
        <v>35.294117647058798</v>
      </c>
      <c r="BE57" s="20">
        <v>75</v>
      </c>
      <c r="BF57" s="20">
        <v>5.5555555555555598</v>
      </c>
      <c r="BG57" s="20">
        <v>29.1139240506329</v>
      </c>
      <c r="BH57" s="20">
        <v>13.8364779874214</v>
      </c>
      <c r="BI57" s="20">
        <v>3.0303030303030298</v>
      </c>
      <c r="BJ57" s="20">
        <v>29.411764705882401</v>
      </c>
      <c r="BK57" s="20">
        <v>71.428571428571402</v>
      </c>
      <c r="BL57" s="20">
        <v>33.3333333333333</v>
      </c>
      <c r="BM57" s="20">
        <v>47.058823529411796</v>
      </c>
      <c r="BN57" s="20">
        <v>50</v>
      </c>
      <c r="BO57" s="20">
        <v>0</v>
      </c>
      <c r="BP57" s="20">
        <v>22.727272727272702</v>
      </c>
      <c r="BQ57" s="20">
        <v>41.6666666666667</v>
      </c>
      <c r="BR57" s="20">
        <v>32.258064516128997</v>
      </c>
      <c r="BS57" s="20">
        <v>12.9032258064516</v>
      </c>
      <c r="BT57" s="20">
        <v>21.568627450980401</v>
      </c>
      <c r="BU57" s="20">
        <v>95.238095238095198</v>
      </c>
      <c r="BV57" s="20">
        <v>61.1111111111111</v>
      </c>
      <c r="BW57" s="20">
        <v>45.454545454545503</v>
      </c>
      <c r="BX57" s="20">
        <v>0</v>
      </c>
      <c r="BY57" s="20">
        <v>20</v>
      </c>
      <c r="BZ57" s="20">
        <v>0</v>
      </c>
      <c r="CA57" s="20">
        <v>26.923076923076898</v>
      </c>
      <c r="CB57" s="20">
        <v>62.5</v>
      </c>
      <c r="CC57" s="20">
        <v>0</v>
      </c>
      <c r="CD57" s="20">
        <v>36.363636363636402</v>
      </c>
      <c r="CE57" s="20">
        <v>18.181818181818201</v>
      </c>
      <c r="CF57" s="20">
        <v>28.571428571428601</v>
      </c>
      <c r="CG57" s="20">
        <v>60.714285714285701</v>
      </c>
      <c r="CH57" s="20">
        <v>12</v>
      </c>
      <c r="CI57" s="20">
        <v>16.6666666666667</v>
      </c>
      <c r="CJ57" s="20">
        <v>0</v>
      </c>
      <c r="CK57" s="20">
        <v>80</v>
      </c>
      <c r="CL57" s="20">
        <v>30</v>
      </c>
      <c r="CM57" s="20">
        <v>31.25</v>
      </c>
      <c r="CN57" s="20">
        <v>21.875</v>
      </c>
      <c r="CO57" s="20">
        <v>25.806451612903199</v>
      </c>
      <c r="CP57" s="20">
        <v>13.3333333333333</v>
      </c>
      <c r="CQ57" s="20">
        <v>40</v>
      </c>
      <c r="CR57" s="20">
        <v>7.6923076923076898</v>
      </c>
      <c r="CS57" s="20">
        <v>30.769230769230798</v>
      </c>
      <c r="CT57" s="20">
        <v>77.7777777777778</v>
      </c>
      <c r="CU57" s="20">
        <v>6.25</v>
      </c>
      <c r="CV57" s="20">
        <v>0</v>
      </c>
      <c r="CW57" s="20">
        <v>50</v>
      </c>
      <c r="CX57" s="20">
        <v>31.034482758620701</v>
      </c>
      <c r="CY57" s="20">
        <v>33.3333333333333</v>
      </c>
      <c r="CZ57" s="20">
        <v>37.5</v>
      </c>
      <c r="DA57" s="20">
        <v>53.3333333333333</v>
      </c>
      <c r="DB57" s="20">
        <v>28.125</v>
      </c>
      <c r="DC57" s="20">
        <v>59.574468085106403</v>
      </c>
      <c r="DD57" s="20">
        <v>20</v>
      </c>
      <c r="DE57" s="20">
        <v>41.509433962264197</v>
      </c>
      <c r="DF57" s="20">
        <v>40</v>
      </c>
      <c r="DG57" s="20">
        <v>47.368421052631597</v>
      </c>
      <c r="DH57" s="20">
        <v>24.324324324324301</v>
      </c>
      <c r="DI57" s="20">
        <v>13.3333333333333</v>
      </c>
      <c r="DJ57" s="20">
        <v>66.6666666666667</v>
      </c>
      <c r="DK57" s="20">
        <v>76.6233766233766</v>
      </c>
      <c r="DL57" s="20">
        <v>40</v>
      </c>
      <c r="DM57" s="20">
        <v>50</v>
      </c>
      <c r="DN57" s="20">
        <v>26.530612244897998</v>
      </c>
      <c r="DO57" s="20">
        <v>12.5</v>
      </c>
      <c r="DP57" s="20">
        <v>48.8888888888889</v>
      </c>
      <c r="DQ57" s="20">
        <v>62.068965517241402</v>
      </c>
      <c r="DR57" s="20">
        <v>34.375</v>
      </c>
      <c r="DS57" s="20">
        <v>36.6666666666667</v>
      </c>
      <c r="DT57" s="20">
        <v>25</v>
      </c>
      <c r="DU57" s="20">
        <v>0</v>
      </c>
      <c r="DV57" s="20">
        <v>21.739130434782599</v>
      </c>
      <c r="DW57" s="20">
        <v>54.1666666666667</v>
      </c>
      <c r="DX57" s="20">
        <v>39.603960396039597</v>
      </c>
      <c r="DY57" s="20">
        <v>21.052631578947398</v>
      </c>
      <c r="DZ57" s="20">
        <v>39.130434782608702</v>
      </c>
      <c r="EA57" s="20">
        <v>63.636363636363598</v>
      </c>
      <c r="EB57" s="20">
        <v>75</v>
      </c>
      <c r="EC57" s="20">
        <v>50</v>
      </c>
      <c r="ED57" s="20">
        <v>50</v>
      </c>
      <c r="EE57" s="20">
        <v>56.790123456790099</v>
      </c>
    </row>
    <row r="58" spans="1:135" s="20" customFormat="1" ht="13.8" x14ac:dyDescent="0.25">
      <c r="A58" s="3"/>
      <c r="B58" s="20" t="s">
        <v>136</v>
      </c>
      <c r="C58" s="20" t="s">
        <v>170</v>
      </c>
      <c r="D58" s="2">
        <f>SUM(E58:H58)</f>
        <v>497</v>
      </c>
      <c r="E58" s="2">
        <v>127</v>
      </c>
      <c r="F58" s="2">
        <v>170</v>
      </c>
      <c r="G58" s="2">
        <v>111</v>
      </c>
      <c r="H58" s="2">
        <v>89</v>
      </c>
      <c r="I58" s="2">
        <f t="shared" si="33"/>
        <v>451</v>
      </c>
      <c r="J58" s="2">
        <v>119</v>
      </c>
      <c r="K58" s="2">
        <v>137</v>
      </c>
      <c r="L58" s="2">
        <v>106</v>
      </c>
      <c r="M58" s="2">
        <v>89</v>
      </c>
    </row>
    <row r="59" spans="1:135" s="20" customFormat="1" ht="13.8" x14ac:dyDescent="0.25">
      <c r="A59" s="3"/>
      <c r="C59" s="20" t="s">
        <v>176</v>
      </c>
      <c r="D59" s="20">
        <v>8.4499999999999993</v>
      </c>
      <c r="E59" s="20">
        <v>5</v>
      </c>
      <c r="F59" s="20">
        <v>11.5</v>
      </c>
      <c r="G59" s="20">
        <v>18.2</v>
      </c>
      <c r="H59" s="20">
        <v>7.1</v>
      </c>
      <c r="I59" s="20">
        <f>(I58/$I$50)*100</f>
        <v>10.346409727001605</v>
      </c>
      <c r="J59" s="20">
        <v>6.1</v>
      </c>
      <c r="K59" s="20">
        <v>16.899999999999999</v>
      </c>
      <c r="L59" s="20">
        <v>21.7</v>
      </c>
      <c r="M59" s="20">
        <v>8.06</v>
      </c>
      <c r="O59" s="20">
        <v>0</v>
      </c>
      <c r="P59" s="20">
        <v>11.4754098360656</v>
      </c>
      <c r="Q59" s="20">
        <v>3.0456852791878202</v>
      </c>
      <c r="R59" s="20">
        <v>2.8571428571428599</v>
      </c>
      <c r="S59" s="20">
        <v>0</v>
      </c>
      <c r="T59" s="20">
        <v>13.5135135135135</v>
      </c>
      <c r="U59" s="20">
        <v>3.76344086021505</v>
      </c>
      <c r="V59" s="20">
        <v>4.4776119402985097</v>
      </c>
      <c r="W59" s="20">
        <v>12.5</v>
      </c>
      <c r="X59" s="20">
        <v>37.5</v>
      </c>
      <c r="Y59" s="20">
        <v>15.384615384615399</v>
      </c>
      <c r="Z59" s="20">
        <v>0</v>
      </c>
      <c r="AA59" s="20">
        <v>4.4444444444444402</v>
      </c>
      <c r="AB59" s="20">
        <v>0</v>
      </c>
      <c r="AC59" s="20">
        <v>12.1951219512195</v>
      </c>
      <c r="AD59" s="20">
        <v>1.89873417721519</v>
      </c>
      <c r="AE59" s="20">
        <v>9.0909090909090899</v>
      </c>
      <c r="AF59" s="20">
        <v>20.8955223880597</v>
      </c>
      <c r="AG59" s="20">
        <v>8.3333333333333304</v>
      </c>
      <c r="AH59" s="20">
        <v>16.6666666666667</v>
      </c>
      <c r="AI59" s="20">
        <v>12.8205128205128</v>
      </c>
      <c r="AJ59" s="20">
        <v>2.1739130434782599</v>
      </c>
      <c r="AK59" s="20">
        <v>9.6153846153846203</v>
      </c>
      <c r="AL59" s="20">
        <v>0</v>
      </c>
      <c r="AM59" s="20">
        <v>0</v>
      </c>
      <c r="AN59" s="20">
        <v>12.698412698412699</v>
      </c>
      <c r="AO59" s="20">
        <v>7.59493670886076</v>
      </c>
      <c r="AP59" s="20">
        <v>5.5555555555555598</v>
      </c>
      <c r="AQ59" s="20">
        <v>1.26582278481013</v>
      </c>
      <c r="AR59" s="20">
        <v>9.0909090909090899</v>
      </c>
      <c r="AS59" s="20">
        <v>5</v>
      </c>
      <c r="AT59" s="20">
        <v>9.3023255813953494</v>
      </c>
      <c r="AU59" s="20">
        <v>5.4054054054054097</v>
      </c>
      <c r="AV59" s="20">
        <v>37.5</v>
      </c>
      <c r="AW59" s="20">
        <v>3.4482758620689702</v>
      </c>
      <c r="AX59" s="20">
        <v>12.5</v>
      </c>
      <c r="AY59" s="20">
        <v>18.75</v>
      </c>
      <c r="AZ59" s="20" t="s">
        <v>133</v>
      </c>
      <c r="BA59" s="20">
        <v>35.294117647058798</v>
      </c>
      <c r="BB59" s="20">
        <v>26.6666666666667</v>
      </c>
      <c r="BC59" s="20">
        <v>9.375</v>
      </c>
      <c r="BD59" s="20">
        <v>29.411764705882401</v>
      </c>
      <c r="BE59" s="20">
        <v>0</v>
      </c>
      <c r="BF59" s="20">
        <v>0</v>
      </c>
      <c r="BG59" s="20">
        <v>8.8607594936708907</v>
      </c>
      <c r="BH59" s="20">
        <v>10.062893081761001</v>
      </c>
      <c r="BI59" s="20">
        <v>87.878787878787904</v>
      </c>
      <c r="BJ59" s="20">
        <v>5.8823529411764701</v>
      </c>
      <c r="BK59" s="20">
        <v>0</v>
      </c>
      <c r="BL59" s="20">
        <v>9.5238095238095202</v>
      </c>
      <c r="BM59" s="20">
        <v>5.8823529411764701</v>
      </c>
      <c r="BN59" s="20">
        <v>28.571428571428601</v>
      </c>
      <c r="BO59" s="20">
        <v>4.7619047619047601</v>
      </c>
      <c r="BP59" s="20">
        <v>0</v>
      </c>
      <c r="BQ59" s="20">
        <v>8.3333333333333304</v>
      </c>
      <c r="BR59" s="20">
        <v>6.4516129032258096</v>
      </c>
      <c r="BS59" s="20">
        <v>25.806451612903199</v>
      </c>
      <c r="BT59" s="20">
        <v>27.4509803921569</v>
      </c>
      <c r="BU59" s="20">
        <v>0</v>
      </c>
      <c r="BV59" s="20">
        <v>2.7777777777777799</v>
      </c>
      <c r="BW59" s="20">
        <v>0</v>
      </c>
      <c r="BX59" s="20">
        <v>100</v>
      </c>
      <c r="BY59" s="20">
        <v>0</v>
      </c>
      <c r="BZ59" s="20">
        <v>0</v>
      </c>
      <c r="CA59" s="20">
        <v>3.8461538461538498</v>
      </c>
      <c r="CB59" s="20">
        <v>25</v>
      </c>
      <c r="CC59" s="20">
        <v>0</v>
      </c>
      <c r="CD59" s="20">
        <v>27.272727272727298</v>
      </c>
      <c r="CE59" s="20">
        <v>31.818181818181799</v>
      </c>
      <c r="CF59" s="20">
        <v>42.857142857142897</v>
      </c>
      <c r="CG59" s="20">
        <v>8.9285714285714306</v>
      </c>
      <c r="CH59" s="20">
        <v>38</v>
      </c>
      <c r="CI59" s="20">
        <v>83.3333333333333</v>
      </c>
      <c r="CJ59" s="20">
        <v>0</v>
      </c>
      <c r="CK59" s="20">
        <v>0</v>
      </c>
      <c r="CL59" s="20">
        <v>0</v>
      </c>
      <c r="CM59" s="20">
        <v>31.25</v>
      </c>
      <c r="CN59" s="20">
        <v>15.625</v>
      </c>
      <c r="CO59" s="20">
        <v>9.67741935483871</v>
      </c>
      <c r="CP59" s="20">
        <v>0</v>
      </c>
      <c r="CQ59" s="20">
        <v>0</v>
      </c>
      <c r="CR59" s="20">
        <v>0</v>
      </c>
      <c r="CS59" s="20">
        <v>0</v>
      </c>
      <c r="CT59" s="20">
        <v>11.1111111111111</v>
      </c>
      <c r="CU59" s="20">
        <v>37.5</v>
      </c>
      <c r="CV59" s="20">
        <v>33.3333333333333</v>
      </c>
      <c r="CW59" s="20">
        <v>0</v>
      </c>
      <c r="CX59" s="20">
        <v>41.379310344827601</v>
      </c>
      <c r="CY59" s="20">
        <v>0</v>
      </c>
      <c r="CZ59" s="20">
        <v>0</v>
      </c>
      <c r="DA59" s="20">
        <v>3.3333333333333299</v>
      </c>
      <c r="DB59" s="20">
        <v>10.9375</v>
      </c>
      <c r="DC59" s="20">
        <v>4.2553191489361701</v>
      </c>
      <c r="DD59" s="20">
        <v>32</v>
      </c>
      <c r="DE59" s="20">
        <v>7.5471698113207504</v>
      </c>
      <c r="DF59" s="20">
        <v>13.3333333333333</v>
      </c>
      <c r="DG59" s="20">
        <v>26.315789473684202</v>
      </c>
      <c r="DH59" s="20">
        <v>2.7027027027027</v>
      </c>
      <c r="DI59" s="20">
        <v>53.3333333333333</v>
      </c>
      <c r="DJ59" s="20">
        <v>0</v>
      </c>
      <c r="DK59" s="20">
        <v>0</v>
      </c>
      <c r="DL59" s="20">
        <v>0</v>
      </c>
      <c r="DM59" s="20">
        <v>21.739130434782599</v>
      </c>
      <c r="DN59" s="20">
        <v>4.0816326530612201</v>
      </c>
      <c r="DO59" s="20">
        <v>6.25</v>
      </c>
      <c r="DP59" s="20">
        <v>6.6666666666666696</v>
      </c>
      <c r="DQ59" s="20">
        <v>6.8965517241379297</v>
      </c>
      <c r="DR59" s="20">
        <v>18.75</v>
      </c>
      <c r="DS59" s="20">
        <v>5</v>
      </c>
      <c r="DT59" s="20">
        <v>25</v>
      </c>
      <c r="DU59" s="20">
        <v>0</v>
      </c>
      <c r="DV59" s="20">
        <v>0</v>
      </c>
      <c r="DW59" s="20">
        <v>8.3333333333333304</v>
      </c>
      <c r="DX59" s="20">
        <v>6.9306930693069297</v>
      </c>
      <c r="DY59" s="20">
        <v>0</v>
      </c>
      <c r="DZ59" s="20">
        <v>0</v>
      </c>
      <c r="EA59" s="20">
        <v>0</v>
      </c>
      <c r="EB59" s="20">
        <v>0</v>
      </c>
      <c r="EC59" s="20">
        <v>41.6666666666667</v>
      </c>
      <c r="ED59" s="20">
        <v>0</v>
      </c>
      <c r="EE59" s="20">
        <v>6.1728395061728403</v>
      </c>
    </row>
    <row r="60" spans="1:135" s="20" customFormat="1" ht="13.8" x14ac:dyDescent="0.25">
      <c r="A60" s="3"/>
      <c r="B60" s="20" t="s">
        <v>137</v>
      </c>
      <c r="C60" s="20" t="s">
        <v>170</v>
      </c>
      <c r="D60" s="2">
        <f>SUM(E60:H60)</f>
        <v>790</v>
      </c>
      <c r="E60" s="2">
        <v>369</v>
      </c>
      <c r="F60" s="2">
        <v>201</v>
      </c>
      <c r="G60" s="2">
        <v>82</v>
      </c>
      <c r="H60" s="2">
        <v>138</v>
      </c>
      <c r="I60" s="2">
        <f t="shared" si="33"/>
        <v>623</v>
      </c>
      <c r="J60" s="2">
        <v>303</v>
      </c>
      <c r="K60" s="2">
        <v>144</v>
      </c>
      <c r="L60" s="2">
        <v>60</v>
      </c>
      <c r="M60" s="2">
        <v>116</v>
      </c>
    </row>
    <row r="61" spans="1:135" s="20" customFormat="1" ht="13.8" x14ac:dyDescent="0.25">
      <c r="A61" s="3"/>
      <c r="C61" s="20" t="s">
        <v>176</v>
      </c>
      <c r="D61" s="20">
        <v>13.43</v>
      </c>
      <c r="E61" s="20">
        <v>14.5</v>
      </c>
      <c r="F61" s="20">
        <v>13.6</v>
      </c>
      <c r="G61" s="20">
        <v>13.5</v>
      </c>
      <c r="H61" s="20">
        <v>11</v>
      </c>
      <c r="I61" s="20">
        <f>(I60/$I$50)*100</f>
        <v>14.292268869006651</v>
      </c>
      <c r="J61" s="20">
        <v>15.5</v>
      </c>
      <c r="K61" s="20">
        <v>17.7</v>
      </c>
      <c r="L61" s="20">
        <v>12.3</v>
      </c>
      <c r="M61" s="20">
        <v>10.5</v>
      </c>
      <c r="O61" s="20">
        <v>10</v>
      </c>
      <c r="P61" s="20">
        <v>19.672131147540998</v>
      </c>
      <c r="Q61" s="20">
        <v>1.0152284263959399</v>
      </c>
      <c r="R61" s="20">
        <v>5.71428571428571</v>
      </c>
      <c r="S61" s="20">
        <v>35.714285714285701</v>
      </c>
      <c r="T61" s="20">
        <v>5.4054054054054097</v>
      </c>
      <c r="U61" s="20">
        <v>0.53763440860215095</v>
      </c>
      <c r="V61" s="20">
        <v>13.4328358208955</v>
      </c>
      <c r="W61" s="20">
        <v>6.25</v>
      </c>
      <c r="X61" s="20">
        <v>0</v>
      </c>
      <c r="Y61" s="20">
        <v>7.6923076923076898</v>
      </c>
      <c r="Z61" s="20">
        <v>6.6666666666666696</v>
      </c>
      <c r="AA61" s="20">
        <v>35.5555555555556</v>
      </c>
      <c r="AB61" s="20">
        <v>3.79746835443038</v>
      </c>
      <c r="AC61" s="20">
        <v>9.7560975609756095</v>
      </c>
      <c r="AD61" s="20">
        <v>51.898734177215204</v>
      </c>
      <c r="AE61" s="20">
        <v>22.727272727272702</v>
      </c>
      <c r="AF61" s="20">
        <v>7.4626865671641802</v>
      </c>
      <c r="AG61" s="20">
        <v>12.5</v>
      </c>
      <c r="AH61" s="20">
        <v>0</v>
      </c>
      <c r="AI61" s="20">
        <v>15.384615384615399</v>
      </c>
      <c r="AJ61" s="20">
        <v>21.739130434782599</v>
      </c>
      <c r="AK61" s="20">
        <v>38.461538461538503</v>
      </c>
      <c r="AL61" s="20">
        <v>0</v>
      </c>
      <c r="AM61" s="20">
        <v>7.6923076923076898</v>
      </c>
      <c r="AN61" s="20">
        <v>4.7619047619047601</v>
      </c>
      <c r="AO61" s="20">
        <v>31.645569620253202</v>
      </c>
      <c r="AP61" s="20">
        <v>27.7777777777778</v>
      </c>
      <c r="AQ61" s="20">
        <v>0</v>
      </c>
      <c r="AR61" s="20">
        <v>18.181818181818201</v>
      </c>
      <c r="AS61" s="20">
        <v>29</v>
      </c>
      <c r="AT61" s="20">
        <v>27.906976744186</v>
      </c>
      <c r="AU61" s="20">
        <v>0</v>
      </c>
      <c r="AV61" s="20">
        <v>0</v>
      </c>
      <c r="AW61" s="20">
        <v>13.7931034482759</v>
      </c>
      <c r="AX61" s="20">
        <v>25</v>
      </c>
      <c r="AY61" s="20">
        <v>3.125</v>
      </c>
      <c r="AZ61" s="20" t="s">
        <v>133</v>
      </c>
      <c r="BA61" s="20">
        <v>1.47058823529412</v>
      </c>
      <c r="BB61" s="20">
        <v>26.6666666666667</v>
      </c>
      <c r="BC61" s="20">
        <v>0</v>
      </c>
      <c r="BD61" s="20">
        <v>23.529411764705898</v>
      </c>
      <c r="BE61" s="20">
        <v>0</v>
      </c>
      <c r="BF61" s="20">
        <v>0</v>
      </c>
      <c r="BG61" s="20">
        <v>3.79746835443038</v>
      </c>
      <c r="BH61" s="20">
        <v>61.635220125786198</v>
      </c>
      <c r="BI61" s="20">
        <v>6.0606060606060597</v>
      </c>
      <c r="BJ61" s="20">
        <v>0</v>
      </c>
      <c r="BK61" s="20">
        <v>0</v>
      </c>
      <c r="BL61" s="20">
        <v>0</v>
      </c>
      <c r="BM61" s="20">
        <v>0</v>
      </c>
      <c r="BN61" s="20">
        <v>9.5238095238095202</v>
      </c>
      <c r="BO61" s="20">
        <v>9.5238095238095202</v>
      </c>
      <c r="BP61" s="20">
        <v>4.5454545454545503</v>
      </c>
      <c r="BQ61" s="20">
        <v>25</v>
      </c>
      <c r="BR61" s="20">
        <v>0</v>
      </c>
      <c r="BS61" s="20">
        <v>22.580645161290299</v>
      </c>
      <c r="BT61" s="20">
        <v>9.8039215686274499</v>
      </c>
      <c r="BU61" s="20">
        <v>0</v>
      </c>
      <c r="BV61" s="20">
        <v>25</v>
      </c>
      <c r="BW61" s="20">
        <v>0</v>
      </c>
      <c r="BX61" s="20">
        <v>0</v>
      </c>
      <c r="BY61" s="20">
        <v>6.6666666666666696</v>
      </c>
      <c r="BZ61" s="20">
        <v>0</v>
      </c>
      <c r="CA61" s="20">
        <v>26.923076923076898</v>
      </c>
      <c r="CB61" s="20">
        <v>0</v>
      </c>
      <c r="CC61" s="20">
        <v>0</v>
      </c>
      <c r="CD61" s="20">
        <v>0</v>
      </c>
      <c r="CE61" s="20">
        <v>4.5454545454545503</v>
      </c>
      <c r="CF61" s="20">
        <v>0</v>
      </c>
      <c r="CG61" s="20">
        <v>7.1428571428571397</v>
      </c>
      <c r="CH61" s="20">
        <v>16</v>
      </c>
      <c r="CI61" s="20">
        <v>0</v>
      </c>
      <c r="CJ61" s="20">
        <v>0</v>
      </c>
      <c r="CK61" s="20">
        <v>0</v>
      </c>
      <c r="CL61" s="20">
        <v>20</v>
      </c>
      <c r="CM61" s="20">
        <v>0</v>
      </c>
      <c r="CN61" s="20">
        <v>0</v>
      </c>
      <c r="CO61" s="20">
        <v>16.129032258064498</v>
      </c>
      <c r="CP61" s="20">
        <v>66.6666666666667</v>
      </c>
      <c r="CQ61" s="20">
        <v>0</v>
      </c>
      <c r="CR61" s="20">
        <v>69.230769230769198</v>
      </c>
      <c r="CS61" s="20">
        <v>19.230769230769202</v>
      </c>
      <c r="CT61" s="20">
        <v>0</v>
      </c>
      <c r="CU61" s="20">
        <v>18.75</v>
      </c>
      <c r="CV61" s="20">
        <v>0</v>
      </c>
      <c r="CW61" s="20">
        <v>0</v>
      </c>
      <c r="CX61" s="20">
        <v>3.4482758620689702</v>
      </c>
      <c r="CY61" s="20">
        <v>33.3333333333333</v>
      </c>
      <c r="CZ61" s="20">
        <v>0</v>
      </c>
      <c r="DA61" s="20">
        <v>3.3333333333333299</v>
      </c>
      <c r="DB61" s="20">
        <v>12.5</v>
      </c>
      <c r="DC61" s="20">
        <v>8.5106382978723403</v>
      </c>
      <c r="DD61" s="20">
        <v>20</v>
      </c>
      <c r="DE61" s="20">
        <v>9.4339622641509404</v>
      </c>
      <c r="DF61" s="20">
        <v>26.6666666666667</v>
      </c>
      <c r="DG61" s="20">
        <v>10.526315789473699</v>
      </c>
      <c r="DH61" s="20">
        <v>8.1081081081081106</v>
      </c>
      <c r="DI61" s="20">
        <v>0</v>
      </c>
      <c r="DJ61" s="20">
        <v>0</v>
      </c>
      <c r="DK61" s="20">
        <v>0</v>
      </c>
      <c r="DL61" s="20">
        <v>0</v>
      </c>
      <c r="DM61" s="20">
        <v>6.5217391304347796</v>
      </c>
      <c r="DN61" s="20">
        <v>8.1632653061224492</v>
      </c>
      <c r="DO61" s="20">
        <v>6.25</v>
      </c>
      <c r="DP61" s="20">
        <v>4.4444444444444402</v>
      </c>
      <c r="DQ61" s="20">
        <v>0</v>
      </c>
      <c r="DR61" s="20">
        <v>6.25</v>
      </c>
      <c r="DS61" s="20">
        <v>15</v>
      </c>
      <c r="DT61" s="20">
        <v>12.5</v>
      </c>
      <c r="DU61" s="20">
        <v>0</v>
      </c>
      <c r="DV61" s="20">
        <v>45.652173913043498</v>
      </c>
      <c r="DW61" s="20">
        <v>0</v>
      </c>
      <c r="DX61" s="20">
        <v>17.821782178217799</v>
      </c>
      <c r="DY61" s="20">
        <v>26.315789473684202</v>
      </c>
      <c r="DZ61" s="20">
        <v>4.3478260869565197</v>
      </c>
      <c r="EA61" s="20">
        <v>15.1515151515152</v>
      </c>
      <c r="EB61" s="20">
        <v>0</v>
      </c>
      <c r="EC61" s="20">
        <v>0</v>
      </c>
      <c r="ED61" s="20">
        <v>0</v>
      </c>
      <c r="EE61" s="20">
        <v>11.1111111111111</v>
      </c>
    </row>
    <row r="62" spans="1:135" s="20" customFormat="1" ht="13.8" x14ac:dyDescent="0.25">
      <c r="A62" s="3"/>
      <c r="I62" s="2"/>
    </row>
    <row r="63" spans="1:135" s="20" customFormat="1" ht="13.8" x14ac:dyDescent="0.25">
      <c r="A63" s="3"/>
      <c r="B63" s="19" t="s">
        <v>177</v>
      </c>
      <c r="C63" s="19" t="s">
        <v>170</v>
      </c>
      <c r="D63" s="18">
        <v>153077</v>
      </c>
      <c r="E63" s="18">
        <v>73097</v>
      </c>
      <c r="F63" s="18">
        <v>32774</v>
      </c>
      <c r="G63" s="18">
        <v>14682</v>
      </c>
      <c r="H63" s="18">
        <v>32524</v>
      </c>
      <c r="I63" s="18">
        <v>107963</v>
      </c>
      <c r="J63" s="18">
        <v>50754</v>
      </c>
      <c r="K63" s="18">
        <v>16612</v>
      </c>
      <c r="L63" s="18">
        <v>12004</v>
      </c>
      <c r="M63" s="18">
        <v>28593</v>
      </c>
    </row>
    <row r="64" spans="1:135" s="20" customFormat="1" ht="13.8" x14ac:dyDescent="0.25">
      <c r="A64" s="3"/>
      <c r="B64" s="19"/>
      <c r="C64" s="19"/>
      <c r="D64" s="2"/>
      <c r="I64" s="2"/>
    </row>
    <row r="65" spans="1:135" s="20" customFormat="1" ht="13.8" x14ac:dyDescent="0.25">
      <c r="A65" s="3">
        <v>14</v>
      </c>
      <c r="B65" s="19" t="s">
        <v>179</v>
      </c>
      <c r="C65" s="19" t="s">
        <v>170</v>
      </c>
      <c r="D65" s="18">
        <v>54021</v>
      </c>
      <c r="E65" s="18">
        <v>25721</v>
      </c>
      <c r="F65" s="18">
        <v>9793</v>
      </c>
      <c r="G65" s="18">
        <v>5517</v>
      </c>
      <c r="H65" s="18">
        <v>12990</v>
      </c>
      <c r="I65" s="18">
        <f>SUM(J65:M65)</f>
        <v>40219</v>
      </c>
      <c r="J65" s="18">
        <v>18478</v>
      </c>
      <c r="K65" s="18">
        <v>5613</v>
      </c>
      <c r="L65" s="18">
        <v>4598</v>
      </c>
      <c r="M65" s="18">
        <v>11530</v>
      </c>
      <c r="N65" s="2"/>
      <c r="O65" s="2">
        <v>366</v>
      </c>
      <c r="P65" s="2">
        <v>732</v>
      </c>
      <c r="Q65" s="2">
        <v>1008</v>
      </c>
      <c r="R65" s="2">
        <v>512</v>
      </c>
      <c r="S65" s="2">
        <v>321</v>
      </c>
      <c r="T65" s="2">
        <v>338</v>
      </c>
      <c r="U65" s="2">
        <v>690</v>
      </c>
      <c r="V65" s="2">
        <v>909</v>
      </c>
      <c r="W65" s="2">
        <v>526</v>
      </c>
      <c r="X65" s="2">
        <v>382</v>
      </c>
      <c r="Y65" s="2">
        <v>274</v>
      </c>
      <c r="Z65" s="2">
        <v>212</v>
      </c>
      <c r="AA65" s="2">
        <v>307</v>
      </c>
      <c r="AB65" s="2">
        <v>628</v>
      </c>
      <c r="AC65" s="2">
        <v>628</v>
      </c>
      <c r="AD65" s="2">
        <v>628</v>
      </c>
      <c r="AE65" s="2">
        <v>291</v>
      </c>
      <c r="AF65" s="2">
        <v>217</v>
      </c>
      <c r="AG65" s="2">
        <v>296</v>
      </c>
      <c r="AH65" s="2">
        <v>264</v>
      </c>
      <c r="AI65" s="2">
        <v>391</v>
      </c>
      <c r="AJ65" s="2">
        <v>660</v>
      </c>
      <c r="AK65" s="2">
        <v>850</v>
      </c>
      <c r="AL65" s="2">
        <v>276</v>
      </c>
      <c r="AM65" s="2">
        <v>602</v>
      </c>
      <c r="AN65" s="2">
        <v>379</v>
      </c>
      <c r="AO65" s="2">
        <v>449</v>
      </c>
      <c r="AP65" s="2">
        <v>831</v>
      </c>
      <c r="AQ65" s="2">
        <v>568</v>
      </c>
      <c r="AR65" s="2">
        <v>601</v>
      </c>
      <c r="AS65" s="2">
        <v>533</v>
      </c>
      <c r="AT65" s="2">
        <v>707</v>
      </c>
      <c r="AU65" s="2">
        <v>589</v>
      </c>
      <c r="AV65" s="2">
        <v>564</v>
      </c>
      <c r="AW65" s="2">
        <v>452</v>
      </c>
      <c r="AX65" s="2">
        <v>497</v>
      </c>
      <c r="AY65" s="2">
        <v>289</v>
      </c>
      <c r="AZ65" s="2">
        <v>170</v>
      </c>
      <c r="BA65" s="2">
        <v>379</v>
      </c>
      <c r="BB65" s="2">
        <v>75</v>
      </c>
      <c r="BC65" s="2">
        <v>321</v>
      </c>
      <c r="BD65" s="2">
        <v>117</v>
      </c>
      <c r="BE65" s="2">
        <v>69</v>
      </c>
      <c r="BF65" s="2">
        <v>31</v>
      </c>
      <c r="BG65" s="2">
        <v>245</v>
      </c>
      <c r="BH65" s="2">
        <v>541</v>
      </c>
      <c r="BI65" s="2">
        <v>101</v>
      </c>
      <c r="BJ65" s="2">
        <v>141</v>
      </c>
      <c r="BK65" s="2">
        <v>338</v>
      </c>
      <c r="BL65" s="2">
        <v>241</v>
      </c>
      <c r="BM65" s="2">
        <v>350</v>
      </c>
      <c r="BN65" s="2">
        <v>110</v>
      </c>
      <c r="BO65" s="2">
        <v>381</v>
      </c>
      <c r="BP65" s="2">
        <v>262</v>
      </c>
      <c r="BQ65" s="2">
        <v>201</v>
      </c>
      <c r="BR65" s="2">
        <v>175</v>
      </c>
      <c r="BS65" s="2">
        <v>156</v>
      </c>
      <c r="BT65" s="2">
        <v>222</v>
      </c>
      <c r="BU65" s="2">
        <v>301</v>
      </c>
      <c r="BV65" s="2">
        <v>192</v>
      </c>
      <c r="BW65" s="2">
        <v>205</v>
      </c>
      <c r="BX65" s="2">
        <v>155</v>
      </c>
      <c r="BY65" s="2">
        <v>142</v>
      </c>
      <c r="BZ65" s="2">
        <v>119</v>
      </c>
      <c r="CA65" s="2">
        <v>120</v>
      </c>
      <c r="CB65" s="2">
        <v>69</v>
      </c>
      <c r="CC65" s="2">
        <v>101</v>
      </c>
      <c r="CD65" s="2">
        <v>213</v>
      </c>
      <c r="CE65" s="2">
        <v>161</v>
      </c>
      <c r="CF65" s="2">
        <v>206</v>
      </c>
      <c r="CG65" s="2">
        <v>175</v>
      </c>
      <c r="CH65" s="2">
        <v>243</v>
      </c>
      <c r="CI65" s="2">
        <v>379</v>
      </c>
      <c r="CJ65" s="2">
        <v>16</v>
      </c>
      <c r="CK65" s="2">
        <v>32</v>
      </c>
      <c r="CL65" s="2">
        <v>175</v>
      </c>
      <c r="CM65" s="2">
        <v>124</v>
      </c>
      <c r="CN65" s="2">
        <v>196</v>
      </c>
      <c r="CO65" s="2">
        <v>136</v>
      </c>
      <c r="CP65" s="2">
        <v>294</v>
      </c>
      <c r="CQ65" s="2">
        <v>163</v>
      </c>
      <c r="CR65" s="2">
        <v>331</v>
      </c>
      <c r="CS65" s="2">
        <v>327</v>
      </c>
      <c r="CT65" s="2">
        <v>103</v>
      </c>
      <c r="CU65" s="2">
        <v>109</v>
      </c>
      <c r="CV65" s="2">
        <v>141</v>
      </c>
      <c r="CW65" s="2">
        <v>105</v>
      </c>
      <c r="CX65" s="2">
        <v>170</v>
      </c>
      <c r="CY65" s="2">
        <v>93</v>
      </c>
      <c r="CZ65" s="2">
        <v>298</v>
      </c>
      <c r="DA65" s="2">
        <v>640</v>
      </c>
      <c r="DB65" s="2">
        <v>285</v>
      </c>
      <c r="DC65" s="2">
        <v>274</v>
      </c>
      <c r="DD65" s="2">
        <v>461</v>
      </c>
      <c r="DE65" s="2">
        <v>564</v>
      </c>
      <c r="DF65" s="2">
        <v>202</v>
      </c>
      <c r="DG65" s="2">
        <v>152</v>
      </c>
      <c r="DH65" s="2">
        <v>290</v>
      </c>
      <c r="DI65" s="2">
        <v>291</v>
      </c>
      <c r="DJ65" s="2">
        <v>94</v>
      </c>
      <c r="DK65" s="2">
        <v>381</v>
      </c>
      <c r="DL65" s="2">
        <v>192</v>
      </c>
      <c r="DM65" s="2">
        <v>706</v>
      </c>
      <c r="DN65" s="2">
        <v>360</v>
      </c>
      <c r="DO65" s="2">
        <v>182</v>
      </c>
      <c r="DP65" s="2">
        <v>704</v>
      </c>
      <c r="DQ65" s="2">
        <v>232</v>
      </c>
      <c r="DR65" s="2">
        <v>420</v>
      </c>
      <c r="DS65" s="2">
        <v>727</v>
      </c>
      <c r="DT65" s="2">
        <v>360</v>
      </c>
      <c r="DU65" s="2">
        <v>198</v>
      </c>
      <c r="DV65" s="2">
        <v>453</v>
      </c>
      <c r="DW65" s="2">
        <v>211</v>
      </c>
      <c r="DX65" s="2">
        <v>820</v>
      </c>
      <c r="DY65" s="2">
        <v>241</v>
      </c>
      <c r="DZ65" s="2">
        <v>119</v>
      </c>
      <c r="EA65" s="2">
        <v>510</v>
      </c>
      <c r="EB65" s="2">
        <v>339</v>
      </c>
      <c r="EC65" s="2">
        <v>80</v>
      </c>
      <c r="ED65" s="2">
        <v>153</v>
      </c>
      <c r="EE65" s="2">
        <v>591</v>
      </c>
    </row>
    <row r="66" spans="1:135" s="20" customFormat="1" ht="13.8" x14ac:dyDescent="0.25">
      <c r="A66" s="3"/>
      <c r="B66" s="20" t="s">
        <v>145</v>
      </c>
      <c r="C66" s="19" t="s">
        <v>170</v>
      </c>
      <c r="D66" s="2">
        <f>SUM(E66:H66)</f>
        <v>52602</v>
      </c>
      <c r="E66" s="2">
        <v>25417</v>
      </c>
      <c r="F66" s="2">
        <v>9533</v>
      </c>
      <c r="G66" s="2">
        <v>5095</v>
      </c>
      <c r="H66" s="2">
        <v>12557</v>
      </c>
      <c r="I66" s="2">
        <f>SUM(J66:M66)</f>
        <v>39046</v>
      </c>
      <c r="J66" s="2">
        <v>18268</v>
      </c>
      <c r="K66" s="2">
        <v>5422</v>
      </c>
      <c r="L66" s="2">
        <v>4222</v>
      </c>
      <c r="M66" s="2">
        <v>11134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</row>
    <row r="67" spans="1:135" s="20" customFormat="1" ht="13.8" x14ac:dyDescent="0.25">
      <c r="A67" s="3"/>
      <c r="C67" s="20" t="s">
        <v>176</v>
      </c>
      <c r="D67" s="20">
        <f>(D66/D65)*100</f>
        <v>97.373243738546122</v>
      </c>
      <c r="E67" s="20">
        <v>98.8</v>
      </c>
      <c r="F67" s="20">
        <v>97.3</v>
      </c>
      <c r="G67" s="20">
        <v>92.4</v>
      </c>
      <c r="H67" s="20">
        <v>96.7</v>
      </c>
      <c r="I67" s="20">
        <f>(I66/$I$65)*100</f>
        <v>97.083468012630846</v>
      </c>
      <c r="J67" s="20">
        <v>98.9</v>
      </c>
      <c r="K67" s="20">
        <v>96.6</v>
      </c>
      <c r="L67" s="20">
        <v>91.8</v>
      </c>
      <c r="M67" s="20">
        <v>96.6</v>
      </c>
      <c r="O67" s="20">
        <v>100</v>
      </c>
      <c r="P67" s="20">
        <v>98.497267759562803</v>
      </c>
      <c r="Q67" s="20">
        <v>99.107142857142904</v>
      </c>
      <c r="R67" s="20">
        <v>97.65625</v>
      </c>
      <c r="S67" s="20">
        <v>99.376947040498393</v>
      </c>
      <c r="T67" s="20">
        <v>97.928994082840205</v>
      </c>
      <c r="U67" s="20">
        <v>97.681159420289902</v>
      </c>
      <c r="V67" s="20">
        <v>98.019801980197997</v>
      </c>
      <c r="W67" s="20">
        <v>98.479087452471504</v>
      </c>
      <c r="X67" s="20">
        <v>100</v>
      </c>
      <c r="Y67" s="20">
        <v>97.445255474452594</v>
      </c>
      <c r="Z67" s="20">
        <v>99.528301886792406</v>
      </c>
      <c r="AA67" s="20">
        <v>99.674267100977204</v>
      </c>
      <c r="AB67" s="20">
        <v>98.089171974522301</v>
      </c>
      <c r="AC67" s="20">
        <v>99.363057324840796</v>
      </c>
      <c r="AD67" s="20">
        <v>98.407643312101897</v>
      </c>
      <c r="AE67" s="20">
        <v>99.312714776632305</v>
      </c>
      <c r="AF67" s="20">
        <v>100</v>
      </c>
      <c r="AG67" s="20">
        <v>96.959459459459495</v>
      </c>
      <c r="AH67" s="20">
        <v>98.863636363636402</v>
      </c>
      <c r="AI67" s="20">
        <v>98.721227621483393</v>
      </c>
      <c r="AJ67" s="20">
        <v>98.939393939393895</v>
      </c>
      <c r="AK67" s="20">
        <v>99.176470588235304</v>
      </c>
      <c r="AL67" s="20">
        <v>99.637681159420296</v>
      </c>
      <c r="AM67" s="20">
        <v>99.335548172757498</v>
      </c>
      <c r="AN67" s="20">
        <v>99.736147757255907</v>
      </c>
      <c r="AO67" s="20">
        <v>97.995545657015597</v>
      </c>
      <c r="AP67" s="20">
        <v>99.157641395908499</v>
      </c>
      <c r="AQ67" s="20">
        <v>99.119718309859195</v>
      </c>
      <c r="AR67" s="20">
        <v>99.001663893510795</v>
      </c>
      <c r="AS67" s="20">
        <v>99.437148217635993</v>
      </c>
      <c r="AT67" s="20">
        <v>98.727015558698696</v>
      </c>
      <c r="AU67" s="20">
        <v>99.660441426145994</v>
      </c>
      <c r="AV67" s="20">
        <v>99.290780141843996</v>
      </c>
      <c r="AW67" s="20">
        <v>98.230088495575203</v>
      </c>
      <c r="AX67" s="20">
        <v>100</v>
      </c>
      <c r="AY67" s="20">
        <v>98.269896193771601</v>
      </c>
      <c r="AZ67" s="20">
        <v>99.411764705882305</v>
      </c>
      <c r="BA67" s="20">
        <v>95.778364116095005</v>
      </c>
      <c r="BB67" s="20">
        <v>100</v>
      </c>
      <c r="BC67" s="20">
        <v>94.392523364485996</v>
      </c>
      <c r="BD67" s="20">
        <v>97.435897435897402</v>
      </c>
      <c r="BE67" s="20">
        <v>98.550724637681199</v>
      </c>
      <c r="BF67" s="20">
        <v>100</v>
      </c>
      <c r="BG67" s="20">
        <v>100</v>
      </c>
      <c r="BH67" s="20">
        <v>97.597042513863201</v>
      </c>
      <c r="BI67" s="20">
        <v>98.019801980197997</v>
      </c>
      <c r="BJ67" s="20">
        <v>99.290780141843996</v>
      </c>
      <c r="BK67" s="20">
        <v>88.757396449704103</v>
      </c>
      <c r="BL67" s="20">
        <v>99.170124481327804</v>
      </c>
      <c r="BM67" s="20">
        <v>96.857142857142804</v>
      </c>
      <c r="BN67" s="20">
        <v>99.090909090909093</v>
      </c>
      <c r="BO67" s="20">
        <v>96.850393700787393</v>
      </c>
      <c r="BP67" s="20">
        <v>91.984732824427496</v>
      </c>
      <c r="BQ67" s="20">
        <v>99.502487562189103</v>
      </c>
      <c r="BR67" s="20">
        <v>93.714285714285694</v>
      </c>
      <c r="BS67" s="20">
        <v>98.076923076923094</v>
      </c>
      <c r="BT67" s="20">
        <v>99.549549549549596</v>
      </c>
      <c r="BU67" s="20">
        <v>98.671096345514997</v>
      </c>
      <c r="BV67" s="20">
        <v>100</v>
      </c>
      <c r="BW67" s="20">
        <v>87.317073170731703</v>
      </c>
      <c r="BX67" s="20">
        <v>94.838709677419402</v>
      </c>
      <c r="BY67" s="20">
        <v>97.183098591549296</v>
      </c>
      <c r="BZ67" s="20">
        <v>99.159663865546193</v>
      </c>
      <c r="CA67" s="20">
        <v>99.1666666666667</v>
      </c>
      <c r="CB67" s="20">
        <v>94.202898550724598</v>
      </c>
      <c r="CC67" s="20">
        <v>74.257425742574299</v>
      </c>
      <c r="CD67" s="20">
        <v>97.183098591549296</v>
      </c>
      <c r="CE67" s="20">
        <v>99.3788819875776</v>
      </c>
      <c r="CF67" s="20">
        <v>87.378640776699001</v>
      </c>
      <c r="CG67" s="20">
        <v>90.857142857142904</v>
      </c>
      <c r="CH67" s="20">
        <v>99.176954732510296</v>
      </c>
      <c r="CI67" s="20">
        <v>98.416886543535597</v>
      </c>
      <c r="CJ67" s="20">
        <v>31.25</v>
      </c>
      <c r="CK67" s="20">
        <v>96.875</v>
      </c>
      <c r="CL67" s="20">
        <v>78.857142857142904</v>
      </c>
      <c r="CM67" s="20">
        <v>86.290322580645196</v>
      </c>
      <c r="CN67" s="20">
        <v>98.469387755102005</v>
      </c>
      <c r="CO67" s="20">
        <v>100</v>
      </c>
      <c r="CP67" s="20">
        <v>82.312925170067999</v>
      </c>
      <c r="CQ67" s="20">
        <v>96.932515337423297</v>
      </c>
      <c r="CR67" s="20">
        <v>75.226586102718997</v>
      </c>
      <c r="CS67" s="20">
        <v>93.577981651376106</v>
      </c>
      <c r="CT67" s="20">
        <v>86.407766990291293</v>
      </c>
      <c r="CU67" s="20">
        <v>100</v>
      </c>
      <c r="CV67" s="20">
        <v>100</v>
      </c>
      <c r="CW67" s="20">
        <v>99.047619047619094</v>
      </c>
      <c r="CX67" s="20">
        <v>91.176470588235304</v>
      </c>
      <c r="CY67" s="20">
        <v>82.795698924731198</v>
      </c>
      <c r="CZ67" s="20">
        <v>97.651006711409394</v>
      </c>
      <c r="DA67" s="20">
        <v>99.375</v>
      </c>
      <c r="DB67" s="20">
        <v>99.298245614035096</v>
      </c>
      <c r="DC67" s="20">
        <v>97.445255474452594</v>
      </c>
      <c r="DD67" s="20">
        <v>98.698481561822106</v>
      </c>
      <c r="DE67" s="20">
        <v>98.581560283687907</v>
      </c>
      <c r="DF67" s="20">
        <v>98.019801980197997</v>
      </c>
      <c r="DG67" s="20">
        <v>94.736842105263193</v>
      </c>
      <c r="DH67" s="20">
        <v>99.310344827586206</v>
      </c>
      <c r="DI67" s="20">
        <v>97.594501718213095</v>
      </c>
      <c r="DJ67" s="20">
        <v>94.680851063829806</v>
      </c>
      <c r="DK67" s="20">
        <v>98.1627296587926</v>
      </c>
      <c r="DL67" s="20">
        <v>100</v>
      </c>
      <c r="DM67" s="20">
        <v>96.033994334277594</v>
      </c>
      <c r="DN67" s="20">
        <v>99.1666666666667</v>
      </c>
      <c r="DO67" s="20">
        <v>97.802197802197796</v>
      </c>
      <c r="DP67" s="20">
        <v>98.579545454545496</v>
      </c>
      <c r="DQ67" s="20">
        <v>77.586206896551701</v>
      </c>
      <c r="DR67" s="20">
        <v>97.142857142857096</v>
      </c>
      <c r="DS67" s="20">
        <v>92.984869325997195</v>
      </c>
      <c r="DT67" s="20">
        <v>99.1666666666667</v>
      </c>
      <c r="DU67" s="20">
        <v>98.484848484848499</v>
      </c>
      <c r="DV67" s="20">
        <v>96.909492273730706</v>
      </c>
      <c r="DW67" s="20">
        <v>87.677725118483394</v>
      </c>
      <c r="DX67" s="20">
        <v>96.463414634146304</v>
      </c>
      <c r="DY67" s="20">
        <v>98.340248962655593</v>
      </c>
      <c r="DZ67" s="20">
        <v>98.3193277310924</v>
      </c>
      <c r="EA67" s="20">
        <v>88.627450980392197</v>
      </c>
      <c r="EB67" s="20">
        <v>99.705014749262503</v>
      </c>
      <c r="EC67" s="20">
        <v>77.5</v>
      </c>
      <c r="ED67" s="20">
        <v>99.346405228758201</v>
      </c>
      <c r="EE67" s="20">
        <v>98.307952622673398</v>
      </c>
    </row>
    <row r="68" spans="1:135" s="20" customFormat="1" ht="13.8" x14ac:dyDescent="0.25">
      <c r="A68" s="3"/>
      <c r="B68" s="20" t="s">
        <v>146</v>
      </c>
      <c r="C68" s="20" t="s">
        <v>170</v>
      </c>
      <c r="D68" s="2">
        <f>SUM(E68:H68)</f>
        <v>1419</v>
      </c>
      <c r="E68" s="2">
        <v>304</v>
      </c>
      <c r="F68" s="2">
        <v>260</v>
      </c>
      <c r="G68" s="2">
        <v>422</v>
      </c>
      <c r="H68" s="2">
        <v>433</v>
      </c>
      <c r="I68" s="2">
        <f>SUM(J68:M68)</f>
        <v>1173</v>
      </c>
      <c r="J68" s="2">
        <v>210</v>
      </c>
      <c r="K68" s="2">
        <v>191</v>
      </c>
      <c r="L68" s="2">
        <v>376</v>
      </c>
      <c r="M68" s="2">
        <v>396</v>
      </c>
    </row>
    <row r="69" spans="1:135" s="20" customFormat="1" ht="13.8" x14ac:dyDescent="0.25">
      <c r="A69" s="3"/>
      <c r="C69" s="20" t="s">
        <v>176</v>
      </c>
      <c r="D69" s="20">
        <f>(D68/D65)*100</f>
        <v>2.6267562614538789</v>
      </c>
      <c r="E69" s="20">
        <v>1.18</v>
      </c>
      <c r="F69" s="20">
        <v>2.65</v>
      </c>
      <c r="G69" s="20">
        <v>7.65</v>
      </c>
      <c r="H69" s="20">
        <v>3.33</v>
      </c>
      <c r="I69" s="20">
        <f>(I68/$I$65)*100</f>
        <v>2.916531987369154</v>
      </c>
      <c r="J69" s="20">
        <v>1.1399999999999999</v>
      </c>
      <c r="K69" s="20">
        <v>3.4</v>
      </c>
      <c r="L69" s="20">
        <v>8.18</v>
      </c>
      <c r="M69" s="20">
        <v>3.43</v>
      </c>
      <c r="O69" s="20">
        <v>0</v>
      </c>
      <c r="P69" s="20">
        <v>1.5027322404371599</v>
      </c>
      <c r="Q69" s="20">
        <v>0.89285714285714302</v>
      </c>
      <c r="R69" s="20">
        <v>2.34375</v>
      </c>
      <c r="S69" s="20">
        <v>0.62305295950155803</v>
      </c>
      <c r="T69" s="20">
        <v>2.0710059171597601</v>
      </c>
      <c r="U69" s="20">
        <v>2.3188405797101499</v>
      </c>
      <c r="V69" s="20">
        <v>1.98019801980198</v>
      </c>
      <c r="W69" s="20">
        <v>1.5209125475285199</v>
      </c>
      <c r="X69" s="20">
        <v>0</v>
      </c>
      <c r="Y69" s="20">
        <v>2.5547445255474499</v>
      </c>
      <c r="Z69" s="20">
        <v>0.47169811320754701</v>
      </c>
      <c r="AA69" s="20">
        <v>0.325732899022801</v>
      </c>
      <c r="AB69" s="20">
        <v>1.9108280254777099</v>
      </c>
      <c r="AC69" s="20">
        <v>0.63694267515923597</v>
      </c>
      <c r="AD69" s="20">
        <v>1.5923566878980899</v>
      </c>
      <c r="AE69" s="20">
        <v>0.68728522336769804</v>
      </c>
      <c r="AF69" s="20">
        <v>0</v>
      </c>
      <c r="AG69" s="20">
        <v>3.0405405405405399</v>
      </c>
      <c r="AH69" s="20">
        <v>1.13636363636364</v>
      </c>
      <c r="AI69" s="20">
        <v>1.2787723785166201</v>
      </c>
      <c r="AJ69" s="20">
        <v>1.0606060606060601</v>
      </c>
      <c r="AK69" s="20">
        <v>0.82352941176470595</v>
      </c>
      <c r="AL69" s="20">
        <v>0.36231884057970998</v>
      </c>
      <c r="AM69" s="20">
        <v>0.66445182724252505</v>
      </c>
      <c r="AN69" s="20">
        <v>0.26385224274406299</v>
      </c>
      <c r="AO69" s="20">
        <v>2.0044543429844102</v>
      </c>
      <c r="AP69" s="20">
        <v>0.84235860409145602</v>
      </c>
      <c r="AQ69" s="20">
        <v>0.88028169014084501</v>
      </c>
      <c r="AR69" s="20">
        <v>0.99833610648918503</v>
      </c>
      <c r="AS69" s="20">
        <v>0.56285178236397704</v>
      </c>
      <c r="AT69" s="20">
        <v>1.2729844413012701</v>
      </c>
      <c r="AU69" s="20">
        <v>0.33955857385399002</v>
      </c>
      <c r="AV69" s="20">
        <v>0.70921985815602795</v>
      </c>
      <c r="AW69" s="20">
        <v>1.76991150442478</v>
      </c>
      <c r="AX69" s="20">
        <v>0</v>
      </c>
      <c r="AY69" s="20">
        <v>1.73010380622837</v>
      </c>
      <c r="AZ69" s="20">
        <v>0.58823529411764697</v>
      </c>
      <c r="BA69" s="20">
        <v>4.2216358839050097</v>
      </c>
      <c r="BB69" s="20">
        <v>0</v>
      </c>
      <c r="BC69" s="20">
        <v>5.6074766355140202</v>
      </c>
      <c r="BD69" s="20">
        <v>2.5641025641025599</v>
      </c>
      <c r="BE69" s="20">
        <v>1.4492753623188399</v>
      </c>
      <c r="BF69" s="20">
        <v>0</v>
      </c>
      <c r="BG69" s="20">
        <v>0</v>
      </c>
      <c r="BH69" s="20">
        <v>2.40295748613678</v>
      </c>
      <c r="BI69" s="20">
        <v>1.98019801980198</v>
      </c>
      <c r="BJ69" s="20">
        <v>0.70921985815602795</v>
      </c>
      <c r="BK69" s="20">
        <v>11.2426035502959</v>
      </c>
      <c r="BL69" s="20">
        <v>0.829875518672199</v>
      </c>
      <c r="BM69" s="20">
        <v>3.1428571428571401</v>
      </c>
      <c r="BN69" s="20">
        <v>0.90909090909090895</v>
      </c>
      <c r="BO69" s="20">
        <v>3.1496062992125999</v>
      </c>
      <c r="BP69" s="20">
        <v>8.0152671755725198</v>
      </c>
      <c r="BQ69" s="20">
        <v>0.49751243781094501</v>
      </c>
      <c r="BR69" s="20">
        <v>6.28571428571429</v>
      </c>
      <c r="BS69" s="20">
        <v>1.92307692307692</v>
      </c>
      <c r="BT69" s="20">
        <v>0.45045045045045001</v>
      </c>
      <c r="BU69" s="20">
        <v>1.3289036544850501</v>
      </c>
      <c r="BV69" s="20">
        <v>0</v>
      </c>
      <c r="BW69" s="20">
        <v>12.6829268292683</v>
      </c>
      <c r="BX69" s="20">
        <v>5.1612903225806503</v>
      </c>
      <c r="BY69" s="20">
        <v>2.8169014084507</v>
      </c>
      <c r="BZ69" s="20">
        <v>0.84033613445378197</v>
      </c>
      <c r="CA69" s="20">
        <v>0.83333333333333304</v>
      </c>
      <c r="CB69" s="20">
        <v>5.7971014492753596</v>
      </c>
      <c r="CC69" s="20">
        <v>25.742574257425701</v>
      </c>
      <c r="CD69" s="20">
        <v>2.8169014084507</v>
      </c>
      <c r="CE69" s="20">
        <v>0.62111801242235998</v>
      </c>
      <c r="CF69" s="20">
        <v>12.621359223301001</v>
      </c>
      <c r="CG69" s="20">
        <v>9.1428571428571406</v>
      </c>
      <c r="CH69" s="20">
        <v>0.82304526748971196</v>
      </c>
      <c r="CI69" s="20">
        <v>1.5831134564643801</v>
      </c>
      <c r="CJ69" s="20">
        <v>68.75</v>
      </c>
      <c r="CK69" s="20">
        <v>3.125</v>
      </c>
      <c r="CL69" s="20">
        <v>21.1428571428571</v>
      </c>
      <c r="CM69" s="20">
        <v>13.709677419354801</v>
      </c>
      <c r="CN69" s="20">
        <v>1.53061224489796</v>
      </c>
      <c r="CO69" s="20">
        <v>0</v>
      </c>
      <c r="CP69" s="20">
        <v>17.687074829932001</v>
      </c>
      <c r="CQ69" s="20">
        <v>3.0674846625766898</v>
      </c>
      <c r="CR69" s="20">
        <v>24.773413897280999</v>
      </c>
      <c r="CS69" s="20">
        <v>6.4220183486238502</v>
      </c>
      <c r="CT69" s="20">
        <v>13.5922330097087</v>
      </c>
      <c r="CU69" s="20">
        <v>0</v>
      </c>
      <c r="CV69" s="20">
        <v>0</v>
      </c>
      <c r="CW69" s="20">
        <v>0.952380952380952</v>
      </c>
      <c r="CX69" s="20">
        <v>8.8235294117647101</v>
      </c>
      <c r="CY69" s="20">
        <v>17.204301075268798</v>
      </c>
      <c r="CZ69" s="20">
        <v>2.3489932885906</v>
      </c>
      <c r="DA69" s="20">
        <v>0.625</v>
      </c>
      <c r="DB69" s="20">
        <v>0.70175438596491202</v>
      </c>
      <c r="DC69" s="20">
        <v>2.5547445255474499</v>
      </c>
      <c r="DD69" s="20">
        <v>1.3015184381778699</v>
      </c>
      <c r="DE69" s="20">
        <v>1.4184397163120599</v>
      </c>
      <c r="DF69" s="20">
        <v>1.98019801980198</v>
      </c>
      <c r="DG69" s="20">
        <v>5.2631578947368398</v>
      </c>
      <c r="DH69" s="20">
        <v>0.68965517241379304</v>
      </c>
      <c r="DI69" s="20">
        <v>2.4054982817869401</v>
      </c>
      <c r="DJ69" s="20">
        <v>5.31914893617021</v>
      </c>
      <c r="DK69" s="20">
        <v>1.8372703412073501</v>
      </c>
      <c r="DL69" s="20">
        <v>0</v>
      </c>
      <c r="DM69" s="20">
        <v>3.9660056657223799</v>
      </c>
      <c r="DN69" s="20">
        <v>0.83333333333333304</v>
      </c>
      <c r="DO69" s="20">
        <v>2.1978021978022002</v>
      </c>
      <c r="DP69" s="20">
        <v>1.4204545454545501</v>
      </c>
      <c r="DQ69" s="20">
        <v>22.413793103448299</v>
      </c>
      <c r="DR69" s="20">
        <v>2.8571428571428599</v>
      </c>
      <c r="DS69" s="20">
        <v>7.0151306740027497</v>
      </c>
      <c r="DT69" s="20">
        <v>0.83333333333333304</v>
      </c>
      <c r="DU69" s="20">
        <v>1.51515151515152</v>
      </c>
      <c r="DV69" s="20">
        <v>3.0905077262693199</v>
      </c>
      <c r="DW69" s="20">
        <v>12.3222748815166</v>
      </c>
      <c r="DX69" s="20">
        <v>3.5365853658536599</v>
      </c>
      <c r="DY69" s="20">
        <v>1.6597510373444</v>
      </c>
      <c r="DZ69" s="20">
        <v>1.6806722689075599</v>
      </c>
      <c r="EA69" s="20">
        <v>11.372549019607799</v>
      </c>
      <c r="EB69" s="20">
        <v>0.29498525073746301</v>
      </c>
      <c r="EC69" s="20">
        <v>22.5</v>
      </c>
      <c r="ED69" s="20">
        <v>0.65359477124182996</v>
      </c>
      <c r="EE69" s="20">
        <v>1.6920473773265701</v>
      </c>
    </row>
    <row r="70" spans="1:135" s="20" customFormat="1" ht="13.8" x14ac:dyDescent="0.25">
      <c r="A70" s="3"/>
      <c r="I70" s="2"/>
    </row>
    <row r="71" spans="1:135" s="20" customFormat="1" ht="13.8" x14ac:dyDescent="0.25">
      <c r="A71" s="3">
        <v>15</v>
      </c>
      <c r="B71" s="19" t="s">
        <v>178</v>
      </c>
      <c r="C71" s="19" t="s">
        <v>170</v>
      </c>
      <c r="D71" s="2">
        <f>SUM(E71:H71)</f>
        <v>40640</v>
      </c>
      <c r="E71" s="2">
        <v>21311</v>
      </c>
      <c r="F71" s="2">
        <v>6995</v>
      </c>
      <c r="G71" s="2">
        <v>3441</v>
      </c>
      <c r="H71" s="2">
        <v>8893</v>
      </c>
      <c r="I71" s="2">
        <f>SUM(J71:M71)</f>
        <v>28833</v>
      </c>
      <c r="J71" s="2">
        <v>14876</v>
      </c>
      <c r="K71" s="2">
        <v>3531</v>
      </c>
      <c r="L71" s="2">
        <v>2740</v>
      </c>
      <c r="M71" s="2">
        <v>7686</v>
      </c>
      <c r="N71" s="2"/>
      <c r="O71" s="2">
        <v>366</v>
      </c>
      <c r="P71" s="2">
        <v>732</v>
      </c>
      <c r="Q71" s="2">
        <v>1008</v>
      </c>
      <c r="R71" s="2">
        <v>512</v>
      </c>
      <c r="S71" s="2">
        <v>321</v>
      </c>
      <c r="T71" s="2">
        <v>338</v>
      </c>
      <c r="U71" s="2">
        <v>690</v>
      </c>
      <c r="V71" s="2">
        <v>909</v>
      </c>
      <c r="W71" s="2">
        <v>526</v>
      </c>
      <c r="X71" s="2">
        <v>382</v>
      </c>
      <c r="Y71" s="2">
        <v>274</v>
      </c>
      <c r="Z71" s="2">
        <v>212</v>
      </c>
      <c r="AA71" s="2">
        <v>307</v>
      </c>
      <c r="AB71" s="2">
        <v>628</v>
      </c>
      <c r="AC71" s="2">
        <v>628</v>
      </c>
      <c r="AD71" s="2">
        <v>628</v>
      </c>
      <c r="AE71" s="2">
        <v>291</v>
      </c>
      <c r="AF71" s="2">
        <v>217</v>
      </c>
      <c r="AG71" s="2">
        <v>296</v>
      </c>
      <c r="AH71" s="2">
        <v>264</v>
      </c>
      <c r="AI71" s="2">
        <v>391</v>
      </c>
      <c r="AJ71" s="2">
        <v>660</v>
      </c>
      <c r="AK71" s="2">
        <v>850</v>
      </c>
      <c r="AL71" s="2">
        <v>276</v>
      </c>
      <c r="AM71" s="2">
        <v>602</v>
      </c>
      <c r="AN71" s="2">
        <v>379</v>
      </c>
      <c r="AO71" s="2">
        <v>449</v>
      </c>
      <c r="AP71" s="2">
        <v>831</v>
      </c>
      <c r="AQ71" s="2">
        <v>568</v>
      </c>
      <c r="AR71" s="2">
        <v>601</v>
      </c>
      <c r="AS71" s="2">
        <v>533</v>
      </c>
      <c r="AT71" s="2">
        <v>707</v>
      </c>
      <c r="AU71" s="2">
        <v>589</v>
      </c>
      <c r="AV71" s="2">
        <v>564</v>
      </c>
      <c r="AW71" s="2">
        <v>452</v>
      </c>
      <c r="AX71" s="2">
        <v>497</v>
      </c>
      <c r="AY71" s="2">
        <v>289</v>
      </c>
      <c r="AZ71" s="2">
        <v>170</v>
      </c>
      <c r="BA71" s="2">
        <v>379</v>
      </c>
      <c r="BB71" s="2">
        <v>75</v>
      </c>
      <c r="BC71" s="2">
        <v>321</v>
      </c>
      <c r="BD71" s="2">
        <v>117</v>
      </c>
      <c r="BE71" s="2">
        <v>69</v>
      </c>
      <c r="BF71" s="2">
        <v>31</v>
      </c>
      <c r="BG71" s="2">
        <v>245</v>
      </c>
      <c r="BH71" s="2">
        <v>541</v>
      </c>
      <c r="BI71" s="2">
        <v>101</v>
      </c>
      <c r="BJ71" s="2">
        <v>141</v>
      </c>
      <c r="BK71" s="2">
        <v>338</v>
      </c>
      <c r="BL71" s="2">
        <v>241</v>
      </c>
      <c r="BM71" s="2">
        <v>350</v>
      </c>
      <c r="BN71" s="2">
        <v>110</v>
      </c>
      <c r="BO71" s="2">
        <v>381</v>
      </c>
      <c r="BP71" s="2">
        <v>262</v>
      </c>
      <c r="BQ71" s="2">
        <v>201</v>
      </c>
      <c r="BR71" s="2">
        <v>175</v>
      </c>
      <c r="BS71" s="2">
        <v>156</v>
      </c>
      <c r="BT71" s="2">
        <v>222</v>
      </c>
      <c r="BU71" s="2">
        <v>301</v>
      </c>
      <c r="BV71" s="2">
        <v>192</v>
      </c>
      <c r="BW71" s="2">
        <v>205</v>
      </c>
      <c r="BX71" s="2">
        <v>155</v>
      </c>
      <c r="BY71" s="2">
        <v>142</v>
      </c>
      <c r="BZ71" s="2">
        <v>119</v>
      </c>
      <c r="CA71" s="2">
        <v>120</v>
      </c>
      <c r="CB71" s="2">
        <v>69</v>
      </c>
      <c r="CC71" s="2">
        <v>101</v>
      </c>
      <c r="CD71" s="2">
        <v>213</v>
      </c>
      <c r="CE71" s="2">
        <v>161</v>
      </c>
      <c r="CF71" s="2">
        <v>206</v>
      </c>
      <c r="CG71" s="2">
        <v>175</v>
      </c>
      <c r="CH71" s="2">
        <v>243</v>
      </c>
      <c r="CI71" s="2">
        <v>379</v>
      </c>
      <c r="CJ71" s="2">
        <v>16</v>
      </c>
      <c r="CK71" s="2">
        <v>32</v>
      </c>
      <c r="CL71" s="2">
        <v>175</v>
      </c>
      <c r="CM71" s="2">
        <v>124</v>
      </c>
      <c r="CN71" s="2">
        <v>196</v>
      </c>
      <c r="CO71" s="2">
        <v>136</v>
      </c>
      <c r="CP71" s="2">
        <v>294</v>
      </c>
      <c r="CQ71" s="2">
        <v>163</v>
      </c>
      <c r="CR71" s="2">
        <v>331</v>
      </c>
      <c r="CS71" s="2">
        <v>327</v>
      </c>
      <c r="CT71" s="2">
        <v>103</v>
      </c>
      <c r="CU71" s="2">
        <v>109</v>
      </c>
      <c r="CV71" s="2">
        <v>141</v>
      </c>
      <c r="CW71" s="2">
        <v>105</v>
      </c>
      <c r="CX71" s="2">
        <v>170</v>
      </c>
      <c r="CY71" s="2">
        <v>93</v>
      </c>
      <c r="CZ71" s="2">
        <v>298</v>
      </c>
      <c r="DA71" s="2">
        <v>640</v>
      </c>
      <c r="DB71" s="2">
        <v>285</v>
      </c>
      <c r="DC71" s="2">
        <v>274</v>
      </c>
      <c r="DD71" s="2">
        <v>461</v>
      </c>
      <c r="DE71" s="2">
        <v>564</v>
      </c>
      <c r="DF71" s="2">
        <v>202</v>
      </c>
      <c r="DG71" s="2">
        <v>152</v>
      </c>
      <c r="DH71" s="2">
        <v>290</v>
      </c>
      <c r="DI71" s="2">
        <v>291</v>
      </c>
      <c r="DJ71" s="2">
        <v>94</v>
      </c>
      <c r="DK71" s="2">
        <v>381</v>
      </c>
      <c r="DL71" s="2">
        <v>192</v>
      </c>
      <c r="DM71" s="2">
        <v>706</v>
      </c>
      <c r="DN71" s="2">
        <v>360</v>
      </c>
      <c r="DO71" s="2">
        <v>182</v>
      </c>
      <c r="DP71" s="2">
        <v>704</v>
      </c>
      <c r="DQ71" s="2">
        <v>232</v>
      </c>
      <c r="DR71" s="2">
        <v>420</v>
      </c>
      <c r="DS71" s="2">
        <v>727</v>
      </c>
      <c r="DT71" s="2">
        <v>360</v>
      </c>
      <c r="DU71" s="2">
        <v>198</v>
      </c>
      <c r="DV71" s="2">
        <v>453</v>
      </c>
      <c r="DW71" s="2">
        <v>211</v>
      </c>
      <c r="DX71" s="2">
        <v>820</v>
      </c>
      <c r="DY71" s="2">
        <v>241</v>
      </c>
      <c r="DZ71" s="2">
        <v>119</v>
      </c>
      <c r="EA71" s="2">
        <v>510</v>
      </c>
      <c r="EB71" s="2">
        <v>339</v>
      </c>
      <c r="EC71" s="2">
        <v>80</v>
      </c>
      <c r="ED71" s="2">
        <v>153</v>
      </c>
      <c r="EE71" s="2">
        <v>591</v>
      </c>
    </row>
    <row r="72" spans="1:135" s="20" customFormat="1" ht="13.8" x14ac:dyDescent="0.25">
      <c r="A72" s="21"/>
      <c r="B72" s="20" t="s">
        <v>147</v>
      </c>
      <c r="C72" s="20" t="s">
        <v>176</v>
      </c>
      <c r="D72" s="20">
        <v>75.23</v>
      </c>
      <c r="E72" s="20">
        <v>82.9</v>
      </c>
      <c r="F72" s="20">
        <v>71.400000000000006</v>
      </c>
      <c r="G72" s="20">
        <v>62.4</v>
      </c>
      <c r="H72" s="20">
        <v>68.5</v>
      </c>
      <c r="I72" s="2">
        <f>(I71/I65)*100</f>
        <v>71.689997264974266</v>
      </c>
      <c r="J72" s="20">
        <v>80.5</v>
      </c>
      <c r="K72" s="20">
        <v>62.9</v>
      </c>
      <c r="L72" s="20">
        <v>59.6</v>
      </c>
      <c r="M72" s="20">
        <v>66.7</v>
      </c>
      <c r="O72" s="20">
        <v>86.338797814207695</v>
      </c>
      <c r="P72" s="20">
        <v>73.907103825136602</v>
      </c>
      <c r="Q72" s="20">
        <v>87.202380952380906</v>
      </c>
      <c r="R72" s="20">
        <v>78.3203125</v>
      </c>
      <c r="S72" s="20">
        <v>87.850467289719603</v>
      </c>
      <c r="T72" s="20">
        <v>90.236686390532498</v>
      </c>
      <c r="U72" s="20">
        <v>51.884057971014499</v>
      </c>
      <c r="V72" s="20">
        <v>79.867986798679894</v>
      </c>
      <c r="W72" s="20">
        <v>91.064638783269999</v>
      </c>
      <c r="X72" s="20">
        <v>91.623036649214697</v>
      </c>
      <c r="Y72" s="20">
        <v>78.102189781021906</v>
      </c>
      <c r="Z72" s="20">
        <v>95.283018867924497</v>
      </c>
      <c r="AA72" s="20">
        <v>97.068403908794807</v>
      </c>
      <c r="AB72" s="20">
        <v>77.866242038216598</v>
      </c>
      <c r="AC72" s="20">
        <v>76.751592356687894</v>
      </c>
      <c r="AD72" s="20">
        <v>85.031847133758006</v>
      </c>
      <c r="AE72" s="20">
        <v>82.130584192439898</v>
      </c>
      <c r="AF72" s="20">
        <v>76.497695852534605</v>
      </c>
      <c r="AG72" s="20">
        <v>82.432432432432407</v>
      </c>
      <c r="AH72" s="20">
        <v>94.318181818181799</v>
      </c>
      <c r="AI72" s="20">
        <v>81.3299232736573</v>
      </c>
      <c r="AJ72" s="20">
        <v>77.121212121212096</v>
      </c>
      <c r="AK72" s="20">
        <v>83.176470588235304</v>
      </c>
      <c r="AL72" s="20">
        <v>84.420289855072497</v>
      </c>
      <c r="AM72" s="20">
        <v>71.594684385382095</v>
      </c>
      <c r="AN72" s="20">
        <v>81.266490765171497</v>
      </c>
      <c r="AO72" s="20">
        <v>78.841870824053402</v>
      </c>
      <c r="AP72" s="20">
        <v>74.849578820698</v>
      </c>
      <c r="AQ72" s="20">
        <v>57.2183098591549</v>
      </c>
      <c r="AR72" s="20">
        <v>89.018302828618999</v>
      </c>
      <c r="AS72" s="20">
        <v>80.487804878048806</v>
      </c>
      <c r="AT72" s="20">
        <v>82.036775106082004</v>
      </c>
      <c r="AU72" s="20">
        <v>83.361629881154499</v>
      </c>
      <c r="AV72" s="20">
        <v>76.241134751773103</v>
      </c>
      <c r="AW72" s="20">
        <v>89.823008849557496</v>
      </c>
      <c r="AX72" s="20">
        <v>89.336016096579499</v>
      </c>
      <c r="AY72" s="20">
        <v>52.941176470588204</v>
      </c>
      <c r="AZ72" s="20">
        <v>63.529411764705898</v>
      </c>
      <c r="BA72" s="20">
        <v>59.102902374670201</v>
      </c>
      <c r="BB72" s="20">
        <v>29.3333333333333</v>
      </c>
      <c r="BC72" s="20">
        <v>57.632398753894101</v>
      </c>
      <c r="BD72" s="20">
        <v>75.213675213675202</v>
      </c>
      <c r="BE72" s="20">
        <v>89.855072463768096</v>
      </c>
      <c r="BF72" s="20">
        <v>64.516129032258107</v>
      </c>
      <c r="BG72" s="20">
        <v>62.040816326530603</v>
      </c>
      <c r="BH72" s="20">
        <v>56.377079482439903</v>
      </c>
      <c r="BI72" s="20">
        <v>81.188118811881196</v>
      </c>
      <c r="BJ72" s="20">
        <v>80.851063829787194</v>
      </c>
      <c r="BK72" s="20">
        <v>43.786982248520701</v>
      </c>
      <c r="BL72" s="20">
        <v>75.518672199170098</v>
      </c>
      <c r="BM72" s="20">
        <v>72.571428571428598</v>
      </c>
      <c r="BN72" s="20">
        <v>62.727272727272698</v>
      </c>
      <c r="BO72" s="20">
        <v>64.041994750656201</v>
      </c>
      <c r="BP72" s="20">
        <v>54.580152671755698</v>
      </c>
      <c r="BQ72" s="20">
        <v>87.562189054726403</v>
      </c>
      <c r="BR72" s="20">
        <v>66.857142857142904</v>
      </c>
      <c r="BS72" s="20">
        <v>70.512820512820497</v>
      </c>
      <c r="BT72" s="20">
        <v>65.765765765765806</v>
      </c>
      <c r="BU72" s="20">
        <v>50.830564784053202</v>
      </c>
      <c r="BV72" s="20">
        <v>80.7291666666667</v>
      </c>
      <c r="BW72" s="20">
        <v>58.048780487804898</v>
      </c>
      <c r="BX72" s="20">
        <v>29.0322580645161</v>
      </c>
      <c r="BY72" s="20">
        <v>67.605633802816897</v>
      </c>
      <c r="BZ72" s="20">
        <v>68.907563025210095</v>
      </c>
      <c r="CA72" s="20">
        <v>86.6666666666667</v>
      </c>
      <c r="CB72" s="20">
        <v>23.188405797101399</v>
      </c>
      <c r="CC72" s="20">
        <v>76.237623762376202</v>
      </c>
      <c r="CD72" s="20">
        <v>62.9107981220657</v>
      </c>
      <c r="CE72" s="20">
        <v>70.186335403726702</v>
      </c>
      <c r="CF72" s="20">
        <v>72.330097087378604</v>
      </c>
      <c r="CG72" s="20">
        <v>40</v>
      </c>
      <c r="CH72" s="20">
        <v>70.370370370370395</v>
      </c>
      <c r="CI72" s="20">
        <v>6.3324538258575203</v>
      </c>
      <c r="CJ72" s="20">
        <v>75</v>
      </c>
      <c r="CK72" s="20">
        <v>65.625</v>
      </c>
      <c r="CL72" s="20">
        <v>81.142857142857096</v>
      </c>
      <c r="CM72" s="20">
        <v>60.4838709677419</v>
      </c>
      <c r="CN72" s="20">
        <v>78.061224489795904</v>
      </c>
      <c r="CO72" s="20">
        <v>79.411764705882305</v>
      </c>
      <c r="CP72" s="20">
        <v>48.979591836734699</v>
      </c>
      <c r="CQ72" s="20">
        <v>47.239263803680998</v>
      </c>
      <c r="CR72" s="20">
        <v>51.359516616314203</v>
      </c>
      <c r="CS72" s="20">
        <v>68.501529051987802</v>
      </c>
      <c r="CT72" s="20">
        <v>67.961165048543705</v>
      </c>
      <c r="CU72" s="20">
        <v>77.9816513761468</v>
      </c>
      <c r="CV72" s="20">
        <v>85.106382978723403</v>
      </c>
      <c r="CW72" s="20">
        <v>93.3333333333333</v>
      </c>
      <c r="CX72" s="20">
        <v>60</v>
      </c>
      <c r="CY72" s="20">
        <v>62.365591397849499</v>
      </c>
      <c r="CZ72" s="20">
        <v>75.503355704697995</v>
      </c>
      <c r="DA72" s="20">
        <v>59.0625</v>
      </c>
      <c r="DB72" s="20">
        <v>44.210526315789501</v>
      </c>
      <c r="DC72" s="20">
        <v>60.948905109488997</v>
      </c>
      <c r="DD72" s="20">
        <v>72.017353579175705</v>
      </c>
      <c r="DE72" s="20">
        <v>81.028368794326198</v>
      </c>
      <c r="DF72" s="20">
        <v>66.8316831683168</v>
      </c>
      <c r="DG72" s="20">
        <v>42.7631578947368</v>
      </c>
      <c r="DH72" s="20">
        <v>79.310344827586206</v>
      </c>
      <c r="DI72" s="20">
        <v>86.941580756013707</v>
      </c>
      <c r="DJ72" s="20">
        <v>42.553191489361701</v>
      </c>
      <c r="DK72" s="20">
        <v>65.879265091863502</v>
      </c>
      <c r="DL72" s="20">
        <v>77.6041666666667</v>
      </c>
      <c r="DM72" s="20">
        <v>45.6090651558074</v>
      </c>
      <c r="DN72" s="20">
        <v>70.5555555555556</v>
      </c>
      <c r="DO72" s="20">
        <v>30.769230769230798</v>
      </c>
      <c r="DP72" s="20">
        <v>62.215909090909101</v>
      </c>
      <c r="DQ72" s="20">
        <v>86.637931034482804</v>
      </c>
      <c r="DR72" s="20">
        <v>63.809523809523803</v>
      </c>
      <c r="DS72" s="20">
        <v>84.044016506189806</v>
      </c>
      <c r="DT72" s="20">
        <v>71.9444444444444</v>
      </c>
      <c r="DU72" s="20">
        <v>28.7878787878788</v>
      </c>
      <c r="DV72" s="20">
        <v>70.860927152317899</v>
      </c>
      <c r="DW72" s="20">
        <v>77.251184834123194</v>
      </c>
      <c r="DX72" s="20">
        <v>86.341463414634106</v>
      </c>
      <c r="DY72" s="20">
        <v>75.933609958506196</v>
      </c>
      <c r="DZ72" s="20">
        <v>18.487394957983199</v>
      </c>
      <c r="EA72" s="20">
        <v>76.862745098039198</v>
      </c>
      <c r="EB72" s="20">
        <v>64.306784660766994</v>
      </c>
      <c r="EC72" s="20">
        <v>50</v>
      </c>
      <c r="ED72" s="20">
        <v>24.8366013071895</v>
      </c>
      <c r="EE72" s="20">
        <v>55.329949238578699</v>
      </c>
    </row>
    <row r="73" spans="1:135" s="20" customFormat="1" ht="13.8" x14ac:dyDescent="0.25">
      <c r="A73" s="3"/>
      <c r="I73" s="2"/>
    </row>
    <row r="74" spans="1:135" s="20" customFormat="1" ht="13.8" x14ac:dyDescent="0.25">
      <c r="A74" s="3">
        <v>16</v>
      </c>
      <c r="B74" s="19" t="s">
        <v>180</v>
      </c>
      <c r="C74" s="19" t="s">
        <v>170</v>
      </c>
      <c r="D74" s="2">
        <f>SUM(E74:H74)</f>
        <v>40640</v>
      </c>
      <c r="E74" s="2">
        <f t="shared" ref="E74:H74" si="34">SUM(E75,E77,E79)</f>
        <v>21311</v>
      </c>
      <c r="F74" s="2">
        <f t="shared" si="34"/>
        <v>6995</v>
      </c>
      <c r="G74" s="2">
        <f t="shared" si="34"/>
        <v>3441</v>
      </c>
      <c r="H74" s="2">
        <f t="shared" si="34"/>
        <v>8893</v>
      </c>
      <c r="I74" s="2">
        <f t="shared" ref="I74" si="35">SUM(I75,I77,I79)</f>
        <v>28833</v>
      </c>
      <c r="J74" s="2">
        <f t="shared" ref="J74" si="36">SUM(J75,J77,J79)</f>
        <v>14876</v>
      </c>
      <c r="K74" s="2">
        <f t="shared" ref="K74" si="37">SUM(K75,K77,K79)</f>
        <v>3531</v>
      </c>
      <c r="L74" s="2">
        <f t="shared" ref="L74" si="38">SUM(L75,L77,L79)</f>
        <v>2740</v>
      </c>
      <c r="M74" s="2">
        <f t="shared" ref="M74" si="39">SUM(M75,M77,M79)</f>
        <v>7686</v>
      </c>
      <c r="N74" s="2"/>
      <c r="O74" s="2">
        <v>316</v>
      </c>
      <c r="P74" s="2">
        <v>541</v>
      </c>
      <c r="Q74" s="2">
        <v>879</v>
      </c>
      <c r="R74" s="2">
        <v>401</v>
      </c>
      <c r="S74" s="2">
        <v>282</v>
      </c>
      <c r="T74" s="2">
        <v>305</v>
      </c>
      <c r="U74" s="2">
        <v>358</v>
      </c>
      <c r="V74" s="2">
        <v>726</v>
      </c>
      <c r="W74" s="2">
        <v>479</v>
      </c>
      <c r="X74" s="2">
        <v>350</v>
      </c>
      <c r="Y74" s="2">
        <v>214</v>
      </c>
      <c r="Z74" s="2">
        <v>202</v>
      </c>
      <c r="AA74" s="2">
        <v>298</v>
      </c>
      <c r="AB74" s="2">
        <v>489</v>
      </c>
      <c r="AC74" s="2">
        <v>482</v>
      </c>
      <c r="AD74" s="2">
        <v>534</v>
      </c>
      <c r="AE74" s="2">
        <v>239</v>
      </c>
      <c r="AF74" s="2">
        <v>166</v>
      </c>
      <c r="AG74" s="2">
        <v>244</v>
      </c>
      <c r="AH74" s="2">
        <v>249</v>
      </c>
      <c r="AI74" s="2">
        <v>318</v>
      </c>
      <c r="AJ74" s="2">
        <v>509</v>
      </c>
      <c r="AK74" s="2">
        <v>707</v>
      </c>
      <c r="AL74" s="2">
        <v>233</v>
      </c>
      <c r="AM74" s="2">
        <v>431</v>
      </c>
      <c r="AN74" s="2">
        <v>308</v>
      </c>
      <c r="AO74" s="2">
        <v>354</v>
      </c>
      <c r="AP74" s="2">
        <v>622</v>
      </c>
      <c r="AQ74" s="2">
        <v>325</v>
      </c>
      <c r="AR74" s="2">
        <v>535</v>
      </c>
      <c r="AS74" s="2">
        <v>429</v>
      </c>
      <c r="AT74" s="2">
        <v>580</v>
      </c>
      <c r="AU74" s="2">
        <v>491</v>
      </c>
      <c r="AV74" s="2">
        <v>430</v>
      </c>
      <c r="AW74" s="2">
        <v>406</v>
      </c>
      <c r="AX74" s="2">
        <v>444</v>
      </c>
      <c r="AY74" s="2">
        <v>153</v>
      </c>
      <c r="AZ74" s="2">
        <v>108</v>
      </c>
      <c r="BA74" s="2">
        <v>224</v>
      </c>
      <c r="BB74" s="2">
        <v>22</v>
      </c>
      <c r="BC74" s="2">
        <v>185</v>
      </c>
      <c r="BD74" s="2">
        <v>88</v>
      </c>
      <c r="BE74" s="2">
        <v>62</v>
      </c>
      <c r="BF74" s="2">
        <v>20</v>
      </c>
      <c r="BG74" s="2">
        <v>152</v>
      </c>
      <c r="BH74" s="2">
        <v>305</v>
      </c>
      <c r="BI74" s="2">
        <v>82</v>
      </c>
      <c r="BJ74" s="2">
        <v>114</v>
      </c>
      <c r="BK74" s="2">
        <v>148</v>
      </c>
      <c r="BL74" s="2">
        <v>182</v>
      </c>
      <c r="BM74" s="2">
        <v>254</v>
      </c>
      <c r="BN74" s="2">
        <v>69</v>
      </c>
      <c r="BO74" s="2">
        <v>244</v>
      </c>
      <c r="BP74" s="2">
        <v>143</v>
      </c>
      <c r="BQ74" s="2">
        <v>176</v>
      </c>
      <c r="BR74" s="2">
        <v>117</v>
      </c>
      <c r="BS74" s="2">
        <v>110</v>
      </c>
      <c r="BT74" s="2">
        <v>146</v>
      </c>
      <c r="BU74" s="2">
        <v>153</v>
      </c>
      <c r="BV74" s="2">
        <v>155</v>
      </c>
      <c r="BW74" s="2">
        <v>119</v>
      </c>
      <c r="BX74" s="2">
        <v>45</v>
      </c>
      <c r="BY74" s="2">
        <v>96</v>
      </c>
      <c r="BZ74" s="2">
        <v>82</v>
      </c>
      <c r="CA74" s="2">
        <v>104</v>
      </c>
      <c r="CB74" s="2">
        <v>16</v>
      </c>
      <c r="CC74" s="2">
        <v>77</v>
      </c>
      <c r="CD74" s="2">
        <v>134</v>
      </c>
      <c r="CE74" s="2">
        <v>113</v>
      </c>
      <c r="CF74" s="2">
        <v>149</v>
      </c>
      <c r="CG74" s="2">
        <v>70</v>
      </c>
      <c r="CH74" s="2">
        <v>171</v>
      </c>
      <c r="CI74" s="2">
        <v>24</v>
      </c>
      <c r="CJ74" s="2">
        <v>12</v>
      </c>
      <c r="CK74" s="2">
        <v>21</v>
      </c>
      <c r="CL74" s="2">
        <v>142</v>
      </c>
      <c r="CM74" s="2">
        <v>75</v>
      </c>
      <c r="CN74" s="2">
        <v>153</v>
      </c>
      <c r="CO74" s="2">
        <v>108</v>
      </c>
      <c r="CP74" s="2">
        <v>144</v>
      </c>
      <c r="CQ74" s="2">
        <v>77</v>
      </c>
      <c r="CR74" s="2">
        <v>170</v>
      </c>
      <c r="CS74" s="2">
        <v>224</v>
      </c>
      <c r="CT74" s="2">
        <v>70</v>
      </c>
      <c r="CU74" s="2">
        <v>85</v>
      </c>
      <c r="CV74" s="2">
        <v>120</v>
      </c>
      <c r="CW74" s="2">
        <v>98</v>
      </c>
      <c r="CX74" s="2">
        <v>102</v>
      </c>
      <c r="CY74" s="2">
        <v>58</v>
      </c>
      <c r="CZ74" s="2">
        <v>225</v>
      </c>
      <c r="DA74" s="2">
        <v>378</v>
      </c>
      <c r="DB74" s="2">
        <v>126</v>
      </c>
      <c r="DC74" s="2">
        <v>167</v>
      </c>
      <c r="DD74" s="2">
        <v>332</v>
      </c>
      <c r="DE74" s="2">
        <v>457</v>
      </c>
      <c r="DF74" s="2">
        <v>135</v>
      </c>
      <c r="DG74" s="2">
        <v>65</v>
      </c>
      <c r="DH74" s="2">
        <v>230</v>
      </c>
      <c r="DI74" s="2">
        <v>253</v>
      </c>
      <c r="DJ74" s="2">
        <v>40</v>
      </c>
      <c r="DK74" s="2">
        <v>251</v>
      </c>
      <c r="DL74" s="2">
        <v>149</v>
      </c>
      <c r="DM74" s="2">
        <v>322</v>
      </c>
      <c r="DN74" s="2">
        <v>254</v>
      </c>
      <c r="DO74" s="2">
        <v>56</v>
      </c>
      <c r="DP74" s="2">
        <v>438</v>
      </c>
      <c r="DQ74" s="2">
        <v>201</v>
      </c>
      <c r="DR74" s="2">
        <v>268</v>
      </c>
      <c r="DS74" s="2">
        <v>611</v>
      </c>
      <c r="DT74" s="2">
        <v>259</v>
      </c>
      <c r="DU74" s="2">
        <v>57</v>
      </c>
      <c r="DV74" s="2">
        <v>321</v>
      </c>
      <c r="DW74" s="2">
        <v>163</v>
      </c>
      <c r="DX74" s="2">
        <v>708</v>
      </c>
      <c r="DY74" s="2">
        <v>183</v>
      </c>
      <c r="DZ74" s="2">
        <v>22</v>
      </c>
      <c r="EA74" s="2">
        <v>392</v>
      </c>
      <c r="EB74" s="2">
        <v>218</v>
      </c>
      <c r="EC74" s="2">
        <v>40</v>
      </c>
      <c r="ED74" s="2">
        <v>38</v>
      </c>
      <c r="EE74" s="2">
        <v>327</v>
      </c>
    </row>
    <row r="75" spans="1:135" s="20" customFormat="1" ht="13.8" x14ac:dyDescent="0.25">
      <c r="A75" s="3"/>
      <c r="B75" s="20" t="s">
        <v>148</v>
      </c>
      <c r="C75" s="19" t="s">
        <v>170</v>
      </c>
      <c r="D75" s="2">
        <f>SUM(E75:H75)</f>
        <v>23580</v>
      </c>
      <c r="E75" s="2">
        <v>11306</v>
      </c>
      <c r="F75" s="2">
        <v>4049</v>
      </c>
      <c r="G75" s="2">
        <v>2484</v>
      </c>
      <c r="H75" s="2">
        <v>5741</v>
      </c>
      <c r="I75" s="2">
        <f>SUM(J75:M75)</f>
        <v>18269</v>
      </c>
      <c r="J75" s="2">
        <v>8740</v>
      </c>
      <c r="K75" s="2">
        <v>2410</v>
      </c>
      <c r="L75" s="2">
        <v>2071</v>
      </c>
      <c r="M75" s="2">
        <v>5048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</row>
    <row r="76" spans="1:135" s="20" customFormat="1" ht="13.8" x14ac:dyDescent="0.25">
      <c r="A76" s="3"/>
      <c r="C76" s="20" t="s">
        <v>176</v>
      </c>
      <c r="D76" s="20">
        <v>58.02</v>
      </c>
      <c r="E76" s="20">
        <v>53.1</v>
      </c>
      <c r="F76" s="20">
        <v>57.9</v>
      </c>
      <c r="G76" s="20">
        <v>72.2</v>
      </c>
      <c r="H76" s="20">
        <v>64.599999999999994</v>
      </c>
      <c r="I76" s="20">
        <f>(I75/$I$71)*100</f>
        <v>63.361426143654839</v>
      </c>
      <c r="J76" s="2">
        <v>58.8</v>
      </c>
      <c r="K76" s="2">
        <v>68.3</v>
      </c>
      <c r="L76" s="2">
        <v>75.599999999999994</v>
      </c>
      <c r="M76" s="2">
        <v>65.7</v>
      </c>
      <c r="O76" s="20">
        <v>36.708860759493703</v>
      </c>
      <c r="P76" s="20">
        <v>52.125693160813299</v>
      </c>
      <c r="Q76" s="20">
        <v>73.833902161547201</v>
      </c>
      <c r="R76" s="20">
        <v>88.528678304239406</v>
      </c>
      <c r="S76" s="20">
        <v>27.659574468085101</v>
      </c>
      <c r="T76" s="20">
        <v>59.344262295081997</v>
      </c>
      <c r="U76" s="20">
        <v>96.6480446927374</v>
      </c>
      <c r="V76" s="20">
        <v>58.539944903581301</v>
      </c>
      <c r="W76" s="20">
        <v>30.062630480167002</v>
      </c>
      <c r="X76" s="20">
        <v>36</v>
      </c>
      <c r="Y76" s="20">
        <v>34.112149532710298</v>
      </c>
      <c r="Z76" s="20">
        <v>25.742574257425701</v>
      </c>
      <c r="AA76" s="20">
        <v>41.610738255033603</v>
      </c>
      <c r="AB76" s="20">
        <v>66.871165644171796</v>
      </c>
      <c r="AC76" s="20">
        <v>53.319502074688799</v>
      </c>
      <c r="AD76" s="20">
        <v>54.119850187265897</v>
      </c>
      <c r="AE76" s="20">
        <v>51.046025104602499</v>
      </c>
      <c r="AF76" s="20">
        <v>55.421686746988001</v>
      </c>
      <c r="AG76" s="20">
        <v>82.786885245901601</v>
      </c>
      <c r="AH76" s="20">
        <v>22.4899598393574</v>
      </c>
      <c r="AI76" s="20">
        <v>61.320754716981099</v>
      </c>
      <c r="AJ76" s="20">
        <v>55.009823182711202</v>
      </c>
      <c r="AK76" s="20">
        <v>73.267326732673297</v>
      </c>
      <c r="AL76" s="20">
        <v>49.785407725321903</v>
      </c>
      <c r="AM76" s="20">
        <v>72.853828306264504</v>
      </c>
      <c r="AN76" s="20">
        <v>70.779220779220793</v>
      </c>
      <c r="AO76" s="20">
        <v>85.310734463276802</v>
      </c>
      <c r="AP76" s="20">
        <v>79.099678456591604</v>
      </c>
      <c r="AQ76" s="20">
        <v>98.461538461538495</v>
      </c>
      <c r="AR76" s="20">
        <v>33.8317757009346</v>
      </c>
      <c r="AS76" s="20">
        <v>77.156177156177193</v>
      </c>
      <c r="AT76" s="20">
        <v>56.034482758620697</v>
      </c>
      <c r="AU76" s="20">
        <v>15.682281059063101</v>
      </c>
      <c r="AV76" s="20">
        <v>55.8139534883721</v>
      </c>
      <c r="AW76" s="20">
        <v>51.477832512315302</v>
      </c>
      <c r="AX76" s="20">
        <v>73.423423423423401</v>
      </c>
      <c r="AY76" s="20">
        <v>69.281045751633997</v>
      </c>
      <c r="AZ76" s="20">
        <v>86.1111111111111</v>
      </c>
      <c r="BA76" s="20">
        <v>60.267857142857103</v>
      </c>
      <c r="BB76" s="20">
        <v>22.727272727272702</v>
      </c>
      <c r="BC76" s="20">
        <v>68.108108108108098</v>
      </c>
      <c r="BD76" s="20">
        <v>48.863636363636402</v>
      </c>
      <c r="BE76" s="20">
        <v>17.741935483871</v>
      </c>
      <c r="BF76" s="20">
        <v>45</v>
      </c>
      <c r="BG76" s="20">
        <v>44.7368421052632</v>
      </c>
      <c r="BH76" s="20">
        <v>93.114754098360606</v>
      </c>
      <c r="BI76" s="20">
        <v>56.097560975609802</v>
      </c>
      <c r="BJ76" s="20">
        <v>78.070175438596493</v>
      </c>
      <c r="BK76" s="20">
        <v>93.243243243243199</v>
      </c>
      <c r="BL76" s="20">
        <v>51.098901098901102</v>
      </c>
      <c r="BM76" s="20">
        <v>85.826771653543304</v>
      </c>
      <c r="BN76" s="20">
        <v>47.826086956521699</v>
      </c>
      <c r="BO76" s="20">
        <v>78.278688524590194</v>
      </c>
      <c r="BP76" s="20">
        <v>71.328671328671305</v>
      </c>
      <c r="BQ76" s="20">
        <v>24.431818181818201</v>
      </c>
      <c r="BR76" s="20">
        <v>89.743589743589794</v>
      </c>
      <c r="BS76" s="20">
        <v>71.818181818181799</v>
      </c>
      <c r="BT76" s="20">
        <v>67.123287671232902</v>
      </c>
      <c r="BU76" s="20">
        <v>96.078431372549005</v>
      </c>
      <c r="BV76" s="20">
        <v>28.387096774193498</v>
      </c>
      <c r="BW76" s="20">
        <v>87.394957983193294</v>
      </c>
      <c r="BX76" s="20">
        <v>51.1111111111111</v>
      </c>
      <c r="BY76" s="20">
        <v>97.9166666666667</v>
      </c>
      <c r="BZ76" s="20">
        <v>98.780487804878007</v>
      </c>
      <c r="CA76" s="20">
        <v>85.576923076923094</v>
      </c>
      <c r="CB76" s="20">
        <v>100</v>
      </c>
      <c r="CC76" s="20">
        <v>51.948051948051898</v>
      </c>
      <c r="CD76" s="20">
        <v>79.104477611940297</v>
      </c>
      <c r="CE76" s="20">
        <v>76.106194690265497</v>
      </c>
      <c r="CF76" s="20">
        <v>93.288590604026894</v>
      </c>
      <c r="CG76" s="20">
        <v>85.714285714285694</v>
      </c>
      <c r="CH76" s="20">
        <v>85.380116959064296</v>
      </c>
      <c r="CI76" s="20">
        <v>100</v>
      </c>
      <c r="CJ76" s="20">
        <v>100</v>
      </c>
      <c r="CK76" s="20">
        <v>61.904761904761898</v>
      </c>
      <c r="CL76" s="20">
        <v>73.943661971831006</v>
      </c>
      <c r="CM76" s="20">
        <v>93.3333333333333</v>
      </c>
      <c r="CN76" s="20">
        <v>55.5555555555556</v>
      </c>
      <c r="CO76" s="20">
        <v>68.518518518518505</v>
      </c>
      <c r="CP76" s="20">
        <v>89.5833333333333</v>
      </c>
      <c r="CQ76" s="20">
        <v>51.948051948051898</v>
      </c>
      <c r="CR76" s="20">
        <v>71.176470588235304</v>
      </c>
      <c r="CS76" s="20">
        <v>62.946428571428598</v>
      </c>
      <c r="CT76" s="20">
        <v>68.571428571428598</v>
      </c>
      <c r="CU76" s="20">
        <v>98.823529411764696</v>
      </c>
      <c r="CV76" s="20">
        <v>66.6666666666667</v>
      </c>
      <c r="CW76" s="20">
        <v>100</v>
      </c>
      <c r="CX76" s="20">
        <v>46.078431372548998</v>
      </c>
      <c r="CY76" s="20">
        <v>34.482758620689701</v>
      </c>
      <c r="CZ76" s="20">
        <v>57.3333333333333</v>
      </c>
      <c r="DA76" s="20">
        <v>79.100529100529101</v>
      </c>
      <c r="DB76" s="20">
        <v>79.365079365079396</v>
      </c>
      <c r="DC76" s="20">
        <v>56.287425149700603</v>
      </c>
      <c r="DD76" s="20">
        <v>57.530120481927703</v>
      </c>
      <c r="DE76" s="20">
        <v>64.332603938730799</v>
      </c>
      <c r="DF76" s="20">
        <v>44.4444444444444</v>
      </c>
      <c r="DG76" s="20">
        <v>70.769230769230802</v>
      </c>
      <c r="DH76" s="20">
        <v>60</v>
      </c>
      <c r="DI76" s="20">
        <v>35.968379446640299</v>
      </c>
      <c r="DJ76" s="20">
        <v>67.5</v>
      </c>
      <c r="DK76" s="20">
        <v>74.501992031872504</v>
      </c>
      <c r="DL76" s="20">
        <v>78.523489932885894</v>
      </c>
      <c r="DM76" s="20">
        <v>90.372670807453403</v>
      </c>
      <c r="DN76" s="20">
        <v>79.527559055118104</v>
      </c>
      <c r="DO76" s="20">
        <v>83.928571428571402</v>
      </c>
      <c r="DP76" s="20">
        <v>74.429223744292202</v>
      </c>
      <c r="DQ76" s="20">
        <v>47.263681592039802</v>
      </c>
      <c r="DR76" s="20">
        <v>72.014925373134304</v>
      </c>
      <c r="DS76" s="20">
        <v>41.407528641571197</v>
      </c>
      <c r="DT76" s="20">
        <v>78.764478764478795</v>
      </c>
      <c r="DU76" s="20">
        <v>64.912280701754398</v>
      </c>
      <c r="DV76" s="20">
        <v>66.6666666666667</v>
      </c>
      <c r="DW76" s="20">
        <v>14.1104294478528</v>
      </c>
      <c r="DX76" s="20">
        <v>70.621468926553703</v>
      </c>
      <c r="DY76" s="20">
        <v>81.420765027322403</v>
      </c>
      <c r="DZ76" s="20">
        <v>95.454545454545496</v>
      </c>
      <c r="EA76" s="20">
        <v>84.183673469387799</v>
      </c>
      <c r="EB76" s="20">
        <v>72.477064220183493</v>
      </c>
      <c r="EC76" s="20">
        <v>100</v>
      </c>
      <c r="ED76" s="20">
        <v>92.105263157894697</v>
      </c>
      <c r="EE76" s="20">
        <v>48.012232415902098</v>
      </c>
    </row>
    <row r="77" spans="1:135" s="20" customFormat="1" ht="13.8" x14ac:dyDescent="0.25">
      <c r="A77" s="3"/>
      <c r="B77" s="20" t="s">
        <v>149</v>
      </c>
      <c r="C77" s="20" t="s">
        <v>170</v>
      </c>
      <c r="D77" s="2">
        <f>SUM(E77:H77)</f>
        <v>13427</v>
      </c>
      <c r="E77" s="2">
        <v>7428</v>
      </c>
      <c r="F77" s="2">
        <v>2281</v>
      </c>
      <c r="G77" s="2">
        <v>903</v>
      </c>
      <c r="H77" s="2">
        <v>2815</v>
      </c>
      <c r="I77" s="2">
        <f>SUM(J77:M77)</f>
        <v>8742</v>
      </c>
      <c r="J77" s="2">
        <v>4706</v>
      </c>
      <c r="K77" s="2">
        <v>1040</v>
      </c>
      <c r="L77" s="2">
        <v>635</v>
      </c>
      <c r="M77" s="2">
        <v>2361</v>
      </c>
    </row>
    <row r="78" spans="1:135" s="20" customFormat="1" ht="13.8" x14ac:dyDescent="0.25">
      <c r="A78" s="3"/>
      <c r="C78" s="20" t="s">
        <v>176</v>
      </c>
      <c r="D78" s="20">
        <v>33.04</v>
      </c>
      <c r="E78" s="20">
        <v>34.9</v>
      </c>
      <c r="F78" s="20">
        <v>32.6</v>
      </c>
      <c r="G78" s="20">
        <v>26.2</v>
      </c>
      <c r="H78" s="20">
        <v>31.7</v>
      </c>
      <c r="I78" s="20">
        <f>(I77/$I$71)*100</f>
        <v>30.319425658100091</v>
      </c>
      <c r="J78" s="2">
        <v>31.6</v>
      </c>
      <c r="K78" s="2">
        <v>29.5</v>
      </c>
      <c r="L78" s="2">
        <v>23.2</v>
      </c>
      <c r="M78" s="2">
        <v>30.7</v>
      </c>
      <c r="O78" s="20">
        <v>57.278481012658197</v>
      </c>
      <c r="P78" s="20">
        <v>42.329020332717199</v>
      </c>
      <c r="Q78" s="20">
        <v>26.166097838452799</v>
      </c>
      <c r="R78" s="20">
        <v>10.4738154613466</v>
      </c>
      <c r="S78" s="20">
        <v>39.007092198581603</v>
      </c>
      <c r="T78" s="20">
        <v>35.081967213114801</v>
      </c>
      <c r="U78" s="20">
        <v>3.3519553072625698</v>
      </c>
      <c r="V78" s="20">
        <v>31.404958677686</v>
      </c>
      <c r="W78" s="20">
        <v>39.874739039665997</v>
      </c>
      <c r="X78" s="20">
        <v>47.714285714285701</v>
      </c>
      <c r="Y78" s="20">
        <v>52.336448598130801</v>
      </c>
      <c r="Z78" s="20">
        <v>38.118811881188101</v>
      </c>
      <c r="AA78" s="20">
        <v>39.932885906040298</v>
      </c>
      <c r="AB78" s="20">
        <v>27.607361963190201</v>
      </c>
      <c r="AC78" s="20">
        <v>32.572614107883801</v>
      </c>
      <c r="AD78" s="20">
        <v>31.460674157303401</v>
      </c>
      <c r="AE78" s="20">
        <v>42.677824267782398</v>
      </c>
      <c r="AF78" s="20">
        <v>44.578313253011999</v>
      </c>
      <c r="AG78" s="20">
        <v>16.8032786885246</v>
      </c>
      <c r="AH78" s="20">
        <v>56.6265060240964</v>
      </c>
      <c r="AI78" s="20">
        <v>34.276729559748397</v>
      </c>
      <c r="AJ78" s="20">
        <v>40.471512770137501</v>
      </c>
      <c r="AK78" s="20">
        <v>24.611032531824598</v>
      </c>
      <c r="AL78" s="20">
        <v>21.4592274678112</v>
      </c>
      <c r="AM78" s="20">
        <v>19.257540603248302</v>
      </c>
      <c r="AN78" s="20">
        <v>25.974025974025999</v>
      </c>
      <c r="AO78" s="20">
        <v>13.276836158192101</v>
      </c>
      <c r="AP78" s="20">
        <v>19.453376205787801</v>
      </c>
      <c r="AQ78" s="20">
        <v>1.5384615384615401</v>
      </c>
      <c r="AR78" s="20">
        <v>47.850467289719603</v>
      </c>
      <c r="AS78" s="20">
        <v>15.8508158508159</v>
      </c>
      <c r="AT78" s="20">
        <v>40.517241379310299</v>
      </c>
      <c r="AU78" s="20">
        <v>57.230142566191397</v>
      </c>
      <c r="AV78" s="20">
        <v>26.046511627907002</v>
      </c>
      <c r="AW78" s="20">
        <v>33.990147783251203</v>
      </c>
      <c r="AX78" s="20">
        <v>26.576576576576599</v>
      </c>
      <c r="AY78" s="20">
        <v>28.1045751633987</v>
      </c>
      <c r="AZ78" s="20">
        <v>13.8888888888889</v>
      </c>
      <c r="BA78" s="20">
        <v>39.732142857142897</v>
      </c>
      <c r="BB78" s="20">
        <v>59.090909090909101</v>
      </c>
      <c r="BC78" s="20">
        <v>30.270270270270299</v>
      </c>
      <c r="BD78" s="20">
        <v>51.136363636363598</v>
      </c>
      <c r="BE78" s="20">
        <v>53.225806451612897</v>
      </c>
      <c r="BF78" s="20">
        <v>55</v>
      </c>
      <c r="BG78" s="20">
        <v>55.2631578947368</v>
      </c>
      <c r="BH78" s="20">
        <v>6.2295081967213104</v>
      </c>
      <c r="BI78" s="20">
        <v>43.902439024390198</v>
      </c>
      <c r="BJ78" s="20">
        <v>21.9298245614035</v>
      </c>
      <c r="BK78" s="20">
        <v>6.0810810810810798</v>
      </c>
      <c r="BL78" s="20">
        <v>46.153846153846203</v>
      </c>
      <c r="BM78" s="20">
        <v>11.8110236220472</v>
      </c>
      <c r="BN78" s="20">
        <v>52.173913043478301</v>
      </c>
      <c r="BO78" s="20">
        <v>20.491803278688501</v>
      </c>
      <c r="BP78" s="20">
        <v>27.272727272727298</v>
      </c>
      <c r="BQ78" s="20">
        <v>67.613636363636402</v>
      </c>
      <c r="BR78" s="20">
        <v>9.4017094017094003</v>
      </c>
      <c r="BS78" s="20">
        <v>26.363636363636399</v>
      </c>
      <c r="BT78" s="20">
        <v>30.821917808219201</v>
      </c>
      <c r="BU78" s="20">
        <v>3.9215686274509798</v>
      </c>
      <c r="BV78" s="20">
        <v>63.225806451612897</v>
      </c>
      <c r="BW78" s="20">
        <v>12.605042016806699</v>
      </c>
      <c r="BX78" s="20">
        <v>48.8888888888889</v>
      </c>
      <c r="BY78" s="20">
        <v>1.0416666666666701</v>
      </c>
      <c r="BZ78" s="20">
        <v>1.2195121951219501</v>
      </c>
      <c r="CA78" s="20">
        <v>14.4230769230769</v>
      </c>
      <c r="CB78" s="20">
        <v>0</v>
      </c>
      <c r="CC78" s="20">
        <v>48.051948051948102</v>
      </c>
      <c r="CD78" s="20">
        <v>20.8955223880597</v>
      </c>
      <c r="CE78" s="20">
        <v>21.2389380530973</v>
      </c>
      <c r="CF78" s="20">
        <v>6.71140939597315</v>
      </c>
      <c r="CG78" s="20">
        <v>14.285714285714301</v>
      </c>
      <c r="CH78" s="20">
        <v>14.619883040935701</v>
      </c>
      <c r="CI78" s="20">
        <v>0</v>
      </c>
      <c r="CJ78" s="20">
        <v>0</v>
      </c>
      <c r="CK78" s="20">
        <v>38.095238095238102</v>
      </c>
      <c r="CL78" s="20">
        <v>19.7183098591549</v>
      </c>
      <c r="CM78" s="20">
        <v>6.6666666666666696</v>
      </c>
      <c r="CN78" s="20">
        <v>44.4444444444444</v>
      </c>
      <c r="CO78" s="20">
        <v>31.481481481481499</v>
      </c>
      <c r="CP78" s="20">
        <v>10.4166666666667</v>
      </c>
      <c r="CQ78" s="20">
        <v>48.051948051948102</v>
      </c>
      <c r="CR78" s="20">
        <v>28.235294117647101</v>
      </c>
      <c r="CS78" s="20">
        <v>31.696428571428601</v>
      </c>
      <c r="CT78" s="20">
        <v>31.428571428571399</v>
      </c>
      <c r="CU78" s="20">
        <v>1.1764705882352899</v>
      </c>
      <c r="CV78" s="20">
        <v>32.5</v>
      </c>
      <c r="CW78" s="20">
        <v>0</v>
      </c>
      <c r="CX78" s="20">
        <v>47.058823529411796</v>
      </c>
      <c r="CY78" s="20">
        <v>65.517241379310306</v>
      </c>
      <c r="CZ78" s="20">
        <v>37.7777777777778</v>
      </c>
      <c r="DA78" s="20">
        <v>20.634920634920601</v>
      </c>
      <c r="DB78" s="20">
        <v>20.634920634920601</v>
      </c>
      <c r="DC78" s="20">
        <v>31.736526946107801</v>
      </c>
      <c r="DD78" s="20">
        <v>37.349397590361399</v>
      </c>
      <c r="DE78" s="20">
        <v>34.354485776805198</v>
      </c>
      <c r="DF78" s="20">
        <v>54.814814814814802</v>
      </c>
      <c r="DG78" s="20">
        <v>29.230769230769202</v>
      </c>
      <c r="DH78" s="20">
        <v>34.347826086956502</v>
      </c>
      <c r="DI78" s="20">
        <v>44.268774703557298</v>
      </c>
      <c r="DJ78" s="20">
        <v>32.5</v>
      </c>
      <c r="DK78" s="20">
        <v>24.701195219123498</v>
      </c>
      <c r="DL78" s="20">
        <v>20.805369127516801</v>
      </c>
      <c r="DM78" s="20">
        <v>9.6273291925465792</v>
      </c>
      <c r="DN78" s="20">
        <v>20.4724409448819</v>
      </c>
      <c r="DO78" s="20">
        <v>16.071428571428601</v>
      </c>
      <c r="DP78" s="20">
        <v>24.657534246575299</v>
      </c>
      <c r="DQ78" s="20">
        <v>48.756218905472601</v>
      </c>
      <c r="DR78" s="20">
        <v>11.194029850746301</v>
      </c>
      <c r="DS78" s="20">
        <v>50.572831423895302</v>
      </c>
      <c r="DT78" s="20">
        <v>19.691119691119699</v>
      </c>
      <c r="DU78" s="20">
        <v>35.087719298245602</v>
      </c>
      <c r="DV78" s="20">
        <v>32.398753894080997</v>
      </c>
      <c r="DW78" s="20">
        <v>71.165644171779107</v>
      </c>
      <c r="DX78" s="20">
        <v>27.683615819208999</v>
      </c>
      <c r="DY78" s="20">
        <v>18.5792349726776</v>
      </c>
      <c r="DZ78" s="20">
        <v>4.5454545454545503</v>
      </c>
      <c r="EA78" s="20">
        <v>15.8163265306122</v>
      </c>
      <c r="EB78" s="20">
        <v>27.5229357798165</v>
      </c>
      <c r="EC78" s="20">
        <v>0</v>
      </c>
      <c r="ED78" s="20">
        <v>5.2631578947368398</v>
      </c>
      <c r="EE78" s="20">
        <v>50.4587155963303</v>
      </c>
    </row>
    <row r="79" spans="1:135" s="20" customFormat="1" ht="13.8" x14ac:dyDescent="0.25">
      <c r="A79" s="3"/>
      <c r="B79" s="20" t="s">
        <v>150</v>
      </c>
      <c r="C79" s="20" t="s">
        <v>170</v>
      </c>
      <c r="D79" s="2">
        <f>SUM(E79:I79)</f>
        <v>5455</v>
      </c>
      <c r="E79" s="2">
        <v>2577</v>
      </c>
      <c r="F79" s="2">
        <v>665</v>
      </c>
      <c r="G79" s="2">
        <v>54</v>
      </c>
      <c r="H79" s="2">
        <v>337</v>
      </c>
      <c r="I79" s="2">
        <f>SUM(J79:M79)</f>
        <v>1822</v>
      </c>
      <c r="J79" s="2">
        <v>1430</v>
      </c>
      <c r="K79" s="2">
        <v>81</v>
      </c>
      <c r="L79" s="2">
        <v>34</v>
      </c>
      <c r="M79" s="2">
        <v>277</v>
      </c>
    </row>
    <row r="80" spans="1:135" s="20" customFormat="1" ht="13.8" x14ac:dyDescent="0.25">
      <c r="A80" s="3"/>
      <c r="C80" s="20" t="s">
        <v>176</v>
      </c>
      <c r="D80" s="20">
        <v>8.94</v>
      </c>
      <c r="E80" s="20">
        <v>12.1</v>
      </c>
      <c r="F80" s="20">
        <v>9.51</v>
      </c>
      <c r="G80" s="20">
        <v>1.57</v>
      </c>
      <c r="H80" s="20">
        <v>3.79</v>
      </c>
      <c r="I80" s="20">
        <f>(I79/$I$71)*100</f>
        <v>6.3191481982450668</v>
      </c>
      <c r="J80" s="2">
        <v>9.61</v>
      </c>
      <c r="K80" s="2">
        <v>2.29</v>
      </c>
      <c r="L80" s="2">
        <v>1.24</v>
      </c>
      <c r="M80" s="2">
        <v>3.6</v>
      </c>
      <c r="O80" s="20">
        <v>6.0126582278480996</v>
      </c>
      <c r="P80" s="20">
        <v>5.5452865064695001</v>
      </c>
      <c r="Q80" s="20">
        <v>0</v>
      </c>
      <c r="R80" s="20">
        <v>0.99750623441396502</v>
      </c>
      <c r="S80" s="20">
        <v>33.3333333333333</v>
      </c>
      <c r="T80" s="20">
        <v>5.5737704918032804</v>
      </c>
      <c r="U80" s="20">
        <v>0</v>
      </c>
      <c r="V80" s="20">
        <v>10.0550964187328</v>
      </c>
      <c r="W80" s="20">
        <v>30.062630480167002</v>
      </c>
      <c r="X80" s="20">
        <v>16.285714285714299</v>
      </c>
      <c r="Y80" s="20">
        <v>13.5514018691589</v>
      </c>
      <c r="Z80" s="20">
        <v>36.138613861386098</v>
      </c>
      <c r="AA80" s="20">
        <v>18.456375838926199</v>
      </c>
      <c r="AB80" s="20">
        <v>5.5214723926380396</v>
      </c>
      <c r="AC80" s="20">
        <v>14.1078838174274</v>
      </c>
      <c r="AD80" s="20">
        <v>14.4194756554307</v>
      </c>
      <c r="AE80" s="20">
        <v>6.2761506276150598</v>
      </c>
      <c r="AF80" s="20">
        <v>0</v>
      </c>
      <c r="AG80" s="20">
        <v>0.409836065573771</v>
      </c>
      <c r="AH80" s="20">
        <v>20.883534136546199</v>
      </c>
      <c r="AI80" s="20">
        <v>4.4025157232704402</v>
      </c>
      <c r="AJ80" s="20">
        <v>4.5186640471512796</v>
      </c>
      <c r="AK80" s="20">
        <v>2.1216407355021198</v>
      </c>
      <c r="AL80" s="20">
        <v>28.755364806867</v>
      </c>
      <c r="AM80" s="20">
        <v>7.8886310904872401</v>
      </c>
      <c r="AN80" s="20">
        <v>3.2467532467532498</v>
      </c>
      <c r="AO80" s="20">
        <v>1.41242937853107</v>
      </c>
      <c r="AP80" s="20">
        <v>1.4469453376205801</v>
      </c>
      <c r="AQ80" s="20">
        <v>0</v>
      </c>
      <c r="AR80" s="20">
        <v>18.317757009345801</v>
      </c>
      <c r="AS80" s="20">
        <v>6.9930069930069898</v>
      </c>
      <c r="AT80" s="20">
        <v>3.4482758620689702</v>
      </c>
      <c r="AU80" s="20">
        <v>27.087576374745399</v>
      </c>
      <c r="AV80" s="20">
        <v>18.139534883720899</v>
      </c>
      <c r="AW80" s="20">
        <v>14.5320197044335</v>
      </c>
      <c r="AX80" s="20">
        <v>0</v>
      </c>
      <c r="AY80" s="20">
        <v>2.6143790849673199</v>
      </c>
      <c r="AZ80" s="20">
        <v>0</v>
      </c>
      <c r="BA80" s="20">
        <v>0</v>
      </c>
      <c r="BB80" s="20">
        <v>18.181818181818201</v>
      </c>
      <c r="BC80" s="20">
        <v>1.6216216216216199</v>
      </c>
      <c r="BD80" s="20">
        <v>0</v>
      </c>
      <c r="BE80" s="20">
        <v>29.0322580645161</v>
      </c>
      <c r="BF80" s="20">
        <v>0</v>
      </c>
      <c r="BG80" s="20">
        <v>0</v>
      </c>
      <c r="BH80" s="20">
        <v>0.65573770491803296</v>
      </c>
      <c r="BI80" s="20">
        <v>0</v>
      </c>
      <c r="BJ80" s="20">
        <v>0</v>
      </c>
      <c r="BK80" s="20">
        <v>0.67567567567567599</v>
      </c>
      <c r="BL80" s="20">
        <v>2.7472527472527499</v>
      </c>
      <c r="BM80" s="20">
        <v>2.36220472440945</v>
      </c>
      <c r="BN80" s="20">
        <v>0</v>
      </c>
      <c r="BO80" s="20">
        <v>1.22950819672131</v>
      </c>
      <c r="BP80" s="20">
        <v>1.3986013986014001</v>
      </c>
      <c r="BQ80" s="20">
        <v>7.9545454545454497</v>
      </c>
      <c r="BR80" s="20">
        <v>0.854700854700855</v>
      </c>
      <c r="BS80" s="20">
        <v>1.8181818181818199</v>
      </c>
      <c r="BT80" s="20">
        <v>2.0547945205479401</v>
      </c>
      <c r="BU80" s="20">
        <v>0</v>
      </c>
      <c r="BV80" s="20">
        <v>8.3870967741935498</v>
      </c>
      <c r="BW80" s="20">
        <v>0</v>
      </c>
      <c r="BX80" s="20">
        <v>0</v>
      </c>
      <c r="BY80" s="20">
        <v>1.0416666666666701</v>
      </c>
      <c r="BZ80" s="20">
        <v>0</v>
      </c>
      <c r="CA80" s="20">
        <v>0</v>
      </c>
      <c r="CB80" s="20">
        <v>0</v>
      </c>
      <c r="CC80" s="20">
        <v>0</v>
      </c>
      <c r="CD80" s="20">
        <v>0</v>
      </c>
      <c r="CE80" s="20">
        <v>2.65486725663717</v>
      </c>
      <c r="CF80" s="20">
        <v>0</v>
      </c>
      <c r="CG80" s="20">
        <v>0</v>
      </c>
      <c r="CH80" s="20">
        <v>0</v>
      </c>
      <c r="CI80" s="20">
        <v>0</v>
      </c>
      <c r="CJ80" s="20">
        <v>0</v>
      </c>
      <c r="CK80" s="20">
        <v>0</v>
      </c>
      <c r="CL80" s="20">
        <v>6.3380281690140796</v>
      </c>
      <c r="CM80" s="20">
        <v>0</v>
      </c>
      <c r="CN80" s="20">
        <v>0</v>
      </c>
      <c r="CO80" s="20">
        <v>0</v>
      </c>
      <c r="CP80" s="20">
        <v>0</v>
      </c>
      <c r="CQ80" s="20">
        <v>0</v>
      </c>
      <c r="CR80" s="20">
        <v>0.58823529411764697</v>
      </c>
      <c r="CS80" s="20">
        <v>5.3571428571428603</v>
      </c>
      <c r="CT80" s="20">
        <v>0</v>
      </c>
      <c r="CU80" s="20">
        <v>0</v>
      </c>
      <c r="CV80" s="20">
        <v>0.83333333333333304</v>
      </c>
      <c r="CW80" s="20">
        <v>0</v>
      </c>
      <c r="CX80" s="20">
        <v>6.8627450980392197</v>
      </c>
      <c r="CY80" s="20">
        <v>0</v>
      </c>
      <c r="CZ80" s="20">
        <v>4.8888888888888902</v>
      </c>
      <c r="DA80" s="20">
        <v>0.26455026455026498</v>
      </c>
      <c r="DB80" s="20">
        <v>0</v>
      </c>
      <c r="DC80" s="20">
        <v>11.976047904191599</v>
      </c>
      <c r="DD80" s="20">
        <v>5.1204819277108404</v>
      </c>
      <c r="DE80" s="20">
        <v>1.31291028446389</v>
      </c>
      <c r="DF80" s="20">
        <v>0.74074074074074103</v>
      </c>
      <c r="DG80" s="20">
        <v>0</v>
      </c>
      <c r="DH80" s="20">
        <v>5.6521739130434803</v>
      </c>
      <c r="DI80" s="20">
        <v>19.7628458498024</v>
      </c>
      <c r="DJ80" s="20">
        <v>0</v>
      </c>
      <c r="DK80" s="20">
        <v>0.79681274900398402</v>
      </c>
      <c r="DL80" s="20">
        <v>0.67114093959731502</v>
      </c>
      <c r="DM80" s="20">
        <v>0</v>
      </c>
      <c r="DN80" s="20">
        <v>0</v>
      </c>
      <c r="DO80" s="20">
        <v>0</v>
      </c>
      <c r="DP80" s="20">
        <v>0.91324200913242004</v>
      </c>
      <c r="DQ80" s="20">
        <v>3.9800995024875601</v>
      </c>
      <c r="DR80" s="20">
        <v>16.791044776119399</v>
      </c>
      <c r="DS80" s="20">
        <v>8.0196399345335507</v>
      </c>
      <c r="DT80" s="20">
        <v>1.54440154440154</v>
      </c>
      <c r="DU80" s="20">
        <v>0</v>
      </c>
      <c r="DV80" s="20">
        <v>0.934579439252336</v>
      </c>
      <c r="DW80" s="20">
        <v>14.7239263803681</v>
      </c>
      <c r="DX80" s="20">
        <v>1.6949152542372901</v>
      </c>
      <c r="DY80" s="20">
        <v>0</v>
      </c>
      <c r="DZ80" s="20">
        <v>0</v>
      </c>
      <c r="EA80" s="20">
        <v>0</v>
      </c>
      <c r="EB80" s="20">
        <v>0</v>
      </c>
      <c r="EC80" s="20">
        <v>0</v>
      </c>
      <c r="ED80" s="20">
        <v>2.6315789473684199</v>
      </c>
      <c r="EE80" s="20">
        <v>1.5290519877675799</v>
      </c>
    </row>
    <row r="81" spans="1:135" s="20" customFormat="1" ht="13.8" x14ac:dyDescent="0.25">
      <c r="A81" s="3"/>
      <c r="I81" s="2"/>
    </row>
    <row r="82" spans="1:135" s="20" customFormat="1" ht="13.8" x14ac:dyDescent="0.25">
      <c r="A82" s="3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5" s="20" customFormat="1" ht="13.8" x14ac:dyDescent="0.25">
      <c r="A83" s="3">
        <v>17</v>
      </c>
      <c r="B83" s="19" t="s">
        <v>181</v>
      </c>
      <c r="C83" s="19" t="s">
        <v>170</v>
      </c>
      <c r="D83" s="2">
        <f>SUM(E83:H83)</f>
        <v>40640</v>
      </c>
      <c r="E83" s="2">
        <f>SUM(E84,E86,E88,E90)</f>
        <v>21311</v>
      </c>
      <c r="F83" s="2">
        <f t="shared" ref="F83:H83" si="40">SUM(F84,F86,F88,F90)</f>
        <v>6995</v>
      </c>
      <c r="G83" s="2">
        <f t="shared" si="40"/>
        <v>3441</v>
      </c>
      <c r="H83" s="2">
        <f t="shared" si="40"/>
        <v>8893</v>
      </c>
      <c r="I83" s="2">
        <f>SUM(J83:M83)</f>
        <v>28833</v>
      </c>
      <c r="J83" s="2">
        <f>SUM(J84,J86,J88,J90)</f>
        <v>14876</v>
      </c>
      <c r="K83" s="2">
        <f t="shared" ref="K83:M83" si="41">SUM(K84,K86,K88,K90)</f>
        <v>3531</v>
      </c>
      <c r="L83" s="2">
        <f t="shared" si="41"/>
        <v>2740</v>
      </c>
      <c r="M83" s="2">
        <f t="shared" si="41"/>
        <v>7686</v>
      </c>
      <c r="N83" s="2"/>
      <c r="O83" s="2">
        <v>316</v>
      </c>
      <c r="P83" s="2">
        <v>541</v>
      </c>
      <c r="Q83" s="2">
        <v>878</v>
      </c>
      <c r="R83" s="2">
        <v>400</v>
      </c>
      <c r="S83" s="2">
        <v>282</v>
      </c>
      <c r="T83" s="2">
        <v>305</v>
      </c>
      <c r="U83" s="2">
        <v>358</v>
      </c>
      <c r="V83" s="2">
        <v>724</v>
      </c>
      <c r="W83" s="2">
        <v>476</v>
      </c>
      <c r="X83" s="2">
        <v>349</v>
      </c>
      <c r="Y83" s="2">
        <v>213</v>
      </c>
      <c r="Z83" s="2">
        <v>201</v>
      </c>
      <c r="AA83" s="2">
        <v>297</v>
      </c>
      <c r="AB83" s="2">
        <v>487</v>
      </c>
      <c r="AC83" s="2">
        <v>478</v>
      </c>
      <c r="AD83" s="2">
        <v>532</v>
      </c>
      <c r="AE83" s="2">
        <v>237</v>
      </c>
      <c r="AF83" s="2">
        <v>166</v>
      </c>
      <c r="AG83" s="2">
        <v>236</v>
      </c>
      <c r="AH83" s="2">
        <v>249</v>
      </c>
      <c r="AI83" s="2">
        <v>318</v>
      </c>
      <c r="AJ83" s="2">
        <v>507</v>
      </c>
      <c r="AK83" s="2">
        <v>663</v>
      </c>
      <c r="AL83" s="2">
        <v>232</v>
      </c>
      <c r="AM83" s="2">
        <v>431</v>
      </c>
      <c r="AN83" s="2">
        <v>308</v>
      </c>
      <c r="AO83" s="2">
        <v>352</v>
      </c>
      <c r="AP83" s="2">
        <v>615</v>
      </c>
      <c r="AQ83" s="2">
        <v>325</v>
      </c>
      <c r="AR83" s="2">
        <v>534</v>
      </c>
      <c r="AS83" s="2">
        <v>423</v>
      </c>
      <c r="AT83" s="2">
        <v>578</v>
      </c>
      <c r="AU83" s="2">
        <v>486</v>
      </c>
      <c r="AV83" s="2">
        <v>428</v>
      </c>
      <c r="AW83" s="2">
        <v>405</v>
      </c>
      <c r="AX83" s="2">
        <v>439</v>
      </c>
      <c r="AY83" s="2">
        <v>151</v>
      </c>
      <c r="AZ83" s="2">
        <v>108</v>
      </c>
      <c r="BA83" s="2">
        <v>223</v>
      </c>
      <c r="BB83" s="2">
        <v>22</v>
      </c>
      <c r="BC83" s="2">
        <v>181</v>
      </c>
      <c r="BD83" s="2">
        <v>88</v>
      </c>
      <c r="BE83" s="2">
        <v>62</v>
      </c>
      <c r="BF83" s="2">
        <v>20</v>
      </c>
      <c r="BG83" s="2">
        <v>152</v>
      </c>
      <c r="BH83" s="2">
        <v>305</v>
      </c>
      <c r="BI83" s="2">
        <v>80</v>
      </c>
      <c r="BJ83" s="2">
        <v>114</v>
      </c>
      <c r="BK83" s="2">
        <v>148</v>
      </c>
      <c r="BL83" s="2">
        <v>182</v>
      </c>
      <c r="BM83" s="2">
        <v>251</v>
      </c>
      <c r="BN83" s="2">
        <v>69</v>
      </c>
      <c r="BO83" s="2">
        <v>242</v>
      </c>
      <c r="BP83" s="2">
        <v>141</v>
      </c>
      <c r="BQ83" s="2">
        <v>175</v>
      </c>
      <c r="BR83" s="2">
        <v>117</v>
      </c>
      <c r="BS83" s="2">
        <v>110</v>
      </c>
      <c r="BT83" s="2">
        <v>139</v>
      </c>
      <c r="BU83" s="2">
        <v>153</v>
      </c>
      <c r="BV83" s="2">
        <v>151</v>
      </c>
      <c r="BW83" s="2">
        <v>119</v>
      </c>
      <c r="BX83" s="2">
        <v>45</v>
      </c>
      <c r="BY83" s="2">
        <v>95</v>
      </c>
      <c r="BZ83" s="2">
        <v>82</v>
      </c>
      <c r="CA83" s="2">
        <v>101</v>
      </c>
      <c r="CB83" s="2">
        <v>16</v>
      </c>
      <c r="CC83" s="2">
        <v>76</v>
      </c>
      <c r="CD83" s="2">
        <v>134</v>
      </c>
      <c r="CE83" s="2">
        <v>113</v>
      </c>
      <c r="CF83" s="2">
        <v>149</v>
      </c>
      <c r="CG83" s="2">
        <v>70</v>
      </c>
      <c r="CH83" s="2">
        <v>145</v>
      </c>
      <c r="CI83" s="2">
        <v>24</v>
      </c>
      <c r="CJ83" s="2">
        <v>12</v>
      </c>
      <c r="CK83" s="2">
        <v>21</v>
      </c>
      <c r="CL83" s="2">
        <v>142</v>
      </c>
      <c r="CM83" s="2">
        <v>74</v>
      </c>
      <c r="CN83" s="2">
        <v>153</v>
      </c>
      <c r="CO83" s="2">
        <v>95</v>
      </c>
      <c r="CP83" s="2">
        <v>144</v>
      </c>
      <c r="CQ83" s="2">
        <v>76</v>
      </c>
      <c r="CR83" s="2">
        <v>170</v>
      </c>
      <c r="CS83" s="2">
        <v>219</v>
      </c>
      <c r="CT83" s="2">
        <v>70</v>
      </c>
      <c r="CU83" s="2">
        <v>84</v>
      </c>
      <c r="CV83" s="2">
        <v>120</v>
      </c>
      <c r="CW83" s="2">
        <v>98</v>
      </c>
      <c r="CX83" s="2">
        <v>102</v>
      </c>
      <c r="CY83" s="2">
        <v>57</v>
      </c>
      <c r="CZ83" s="2">
        <v>225</v>
      </c>
      <c r="DA83" s="2">
        <v>378</v>
      </c>
      <c r="DB83" s="2">
        <v>125</v>
      </c>
      <c r="DC83" s="2">
        <v>167</v>
      </c>
      <c r="DD83" s="2">
        <v>332</v>
      </c>
      <c r="DE83" s="2">
        <v>457</v>
      </c>
      <c r="DF83" s="2">
        <v>133</v>
      </c>
      <c r="DG83" s="2">
        <v>64</v>
      </c>
      <c r="DH83" s="2">
        <v>230</v>
      </c>
      <c r="DI83" s="2">
        <v>253</v>
      </c>
      <c r="DJ83" s="2">
        <v>40</v>
      </c>
      <c r="DK83" s="2">
        <v>251</v>
      </c>
      <c r="DL83" s="2">
        <v>149</v>
      </c>
      <c r="DM83" s="2">
        <v>322</v>
      </c>
      <c r="DN83" s="2">
        <v>254</v>
      </c>
      <c r="DO83" s="2">
        <v>56</v>
      </c>
      <c r="DP83" s="2">
        <v>438</v>
      </c>
      <c r="DQ83" s="2">
        <v>201</v>
      </c>
      <c r="DR83" s="2">
        <v>268</v>
      </c>
      <c r="DS83" s="2">
        <v>609</v>
      </c>
      <c r="DT83" s="2">
        <v>258</v>
      </c>
      <c r="DU83" s="2">
        <v>57</v>
      </c>
      <c r="DV83" s="2">
        <v>320</v>
      </c>
      <c r="DW83" s="2">
        <v>163</v>
      </c>
      <c r="DX83" s="2">
        <v>707</v>
      </c>
      <c r="DY83" s="2">
        <v>183</v>
      </c>
      <c r="DZ83" s="2">
        <v>22</v>
      </c>
      <c r="EA83" s="2">
        <v>391</v>
      </c>
      <c r="EB83" s="2">
        <v>216</v>
      </c>
      <c r="EC83" s="2">
        <v>40</v>
      </c>
      <c r="ED83" s="2">
        <v>38</v>
      </c>
      <c r="EE83" s="2">
        <v>327</v>
      </c>
    </row>
    <row r="84" spans="1:135" s="20" customFormat="1" ht="13.8" x14ac:dyDescent="0.25">
      <c r="A84" s="3"/>
      <c r="B84" s="20" t="s">
        <v>134</v>
      </c>
      <c r="C84" s="19" t="s">
        <v>170</v>
      </c>
      <c r="D84" s="2">
        <f>SUM(E84:H84)</f>
        <v>18452</v>
      </c>
      <c r="E84" s="2">
        <v>10465</v>
      </c>
      <c r="F84" s="2">
        <v>3363</v>
      </c>
      <c r="G84" s="2">
        <v>1201</v>
      </c>
      <c r="H84" s="2">
        <v>3423</v>
      </c>
      <c r="I84" s="2">
        <f>SUM(J84:M84)</f>
        <v>12244</v>
      </c>
      <c r="J84" s="2">
        <v>7043</v>
      </c>
      <c r="K84" s="2">
        <v>1380</v>
      </c>
      <c r="L84" s="2">
        <v>944</v>
      </c>
      <c r="M84" s="2">
        <v>2877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</row>
    <row r="85" spans="1:135" s="20" customFormat="1" ht="13.8" x14ac:dyDescent="0.25">
      <c r="A85" s="3"/>
      <c r="C85" s="20" t="s">
        <v>176</v>
      </c>
      <c r="D85" s="20">
        <f>(D84/$D$83)*100</f>
        <v>45.403543307086615</v>
      </c>
      <c r="E85" s="20">
        <f>(E84/$E$83)*100</f>
        <v>49.106095443667591</v>
      </c>
      <c r="F85" s="20">
        <f>(F84/$F$83)*100</f>
        <v>48.077197998570412</v>
      </c>
      <c r="G85" s="20">
        <f>(G84/$G$83)*100</f>
        <v>34.902644580063935</v>
      </c>
      <c r="H85" s="20">
        <f>(H84/$H$83)*100</f>
        <v>38.490947936579332</v>
      </c>
      <c r="I85" s="20">
        <f>(I84/$I$83)*100</f>
        <v>42.465230811916896</v>
      </c>
      <c r="J85" s="20">
        <f>(J84/$J$83)*100</f>
        <v>47.344716321591825</v>
      </c>
      <c r="K85" s="20">
        <f>(K84/$K$83)*100</f>
        <v>39.082412914188616</v>
      </c>
      <c r="L85" s="20">
        <f>(L84/$L$83)*100</f>
        <v>34.45255474452555</v>
      </c>
      <c r="M85" s="20">
        <f>(M84/$M$83)*100</f>
        <v>37.431693989071043</v>
      </c>
      <c r="O85" s="20">
        <v>42.4050632911392</v>
      </c>
      <c r="P85" s="20">
        <v>56.192236598890901</v>
      </c>
      <c r="Q85" s="20">
        <v>56.378132118450999</v>
      </c>
      <c r="R85" s="20">
        <v>45.75</v>
      </c>
      <c r="S85" s="20">
        <v>24.468085106383</v>
      </c>
      <c r="T85" s="20">
        <v>67.868852459016395</v>
      </c>
      <c r="U85" s="20">
        <v>44.692737430167597</v>
      </c>
      <c r="V85" s="20">
        <v>66.298342541436497</v>
      </c>
      <c r="W85" s="20">
        <v>51.890756302520998</v>
      </c>
      <c r="X85" s="20">
        <v>55.587392550143299</v>
      </c>
      <c r="Y85" s="20">
        <v>54.460093896713602</v>
      </c>
      <c r="Z85" s="20">
        <v>45.273631840796</v>
      </c>
      <c r="AA85" s="20">
        <v>32.996632996632997</v>
      </c>
      <c r="AB85" s="20">
        <v>68.172484599589296</v>
      </c>
      <c r="AC85" s="20">
        <v>44.142259414225897</v>
      </c>
      <c r="AD85" s="20">
        <v>59.398496240601503</v>
      </c>
      <c r="AE85" s="20">
        <v>66.244725738396596</v>
      </c>
      <c r="AF85" s="20">
        <v>10.8433734939759</v>
      </c>
      <c r="AG85" s="20">
        <v>43.644067796610202</v>
      </c>
      <c r="AH85" s="20">
        <v>46.184738955823299</v>
      </c>
      <c r="AI85" s="20">
        <v>48.742138364779898</v>
      </c>
      <c r="AJ85" s="20">
        <v>37.869822485207102</v>
      </c>
      <c r="AK85" s="20">
        <v>32.880844645550503</v>
      </c>
      <c r="AL85" s="20">
        <v>45.258620689655203</v>
      </c>
      <c r="AM85" s="20">
        <v>53.596287703016202</v>
      </c>
      <c r="AN85" s="20">
        <v>33.116883116883102</v>
      </c>
      <c r="AO85" s="20">
        <v>30.681818181818201</v>
      </c>
      <c r="AP85" s="20">
        <v>40.650406504065003</v>
      </c>
      <c r="AQ85" s="20">
        <v>26.461538461538499</v>
      </c>
      <c r="AR85" s="20">
        <v>26.029962546816499</v>
      </c>
      <c r="AS85" s="20">
        <v>42.553191489361701</v>
      </c>
      <c r="AT85" s="20">
        <v>60.207612456747398</v>
      </c>
      <c r="AU85" s="20">
        <v>38.8888888888889</v>
      </c>
      <c r="AV85" s="20">
        <v>54.439252336448597</v>
      </c>
      <c r="AW85" s="20">
        <v>66.419753086419703</v>
      </c>
      <c r="AX85" s="20">
        <v>47.380410022779003</v>
      </c>
      <c r="AY85" s="20">
        <v>29.139072847682101</v>
      </c>
      <c r="AZ85" s="20">
        <v>36.1111111111111</v>
      </c>
      <c r="BA85" s="20">
        <v>57.847533632287004</v>
      </c>
      <c r="BB85" s="20">
        <v>22.727272727272702</v>
      </c>
      <c r="BC85" s="20">
        <v>59.116022099447498</v>
      </c>
      <c r="BD85" s="20">
        <v>17.045454545454501</v>
      </c>
      <c r="BE85" s="20">
        <v>25.806451612903199</v>
      </c>
      <c r="BF85" s="20">
        <v>30</v>
      </c>
      <c r="BG85" s="20">
        <v>60.526315789473699</v>
      </c>
      <c r="BH85" s="20">
        <v>29.180327868852501</v>
      </c>
      <c r="BI85" s="20">
        <v>26.25</v>
      </c>
      <c r="BJ85" s="20">
        <v>59.649122807017498</v>
      </c>
      <c r="BK85" s="20">
        <v>38.513513513513502</v>
      </c>
      <c r="BL85" s="20">
        <v>59.3406593406593</v>
      </c>
      <c r="BM85" s="20">
        <v>25.896414342629502</v>
      </c>
      <c r="BN85" s="20">
        <v>26.086956521739101</v>
      </c>
      <c r="BO85" s="20">
        <v>48.760330578512402</v>
      </c>
      <c r="BP85" s="20">
        <v>56.737588652482302</v>
      </c>
      <c r="BQ85" s="20">
        <v>14.285714285714301</v>
      </c>
      <c r="BR85" s="20">
        <v>26.495726495726501</v>
      </c>
      <c r="BS85" s="20">
        <v>34.545454545454497</v>
      </c>
      <c r="BT85" s="20">
        <v>34.532374100719402</v>
      </c>
      <c r="BU85" s="20">
        <v>37.908496732026101</v>
      </c>
      <c r="BV85" s="20">
        <v>35.761589403973502</v>
      </c>
      <c r="BW85" s="20">
        <v>41.176470588235297</v>
      </c>
      <c r="BX85" s="20">
        <v>17.7777777777778</v>
      </c>
      <c r="BY85" s="20">
        <v>53.684210526315802</v>
      </c>
      <c r="BZ85" s="20">
        <v>4.8780487804878003</v>
      </c>
      <c r="CA85" s="20">
        <v>14.8514851485149</v>
      </c>
      <c r="CB85" s="20">
        <v>37.5</v>
      </c>
      <c r="CC85" s="20">
        <v>11.842105263157899</v>
      </c>
      <c r="CD85" s="20">
        <v>31.343283582089601</v>
      </c>
      <c r="CE85" s="20">
        <v>30.973451327433601</v>
      </c>
      <c r="CF85" s="20">
        <v>46.3087248322148</v>
      </c>
      <c r="CG85" s="20">
        <v>38.571428571428598</v>
      </c>
      <c r="CH85" s="20">
        <v>4.8275862068965498</v>
      </c>
      <c r="CI85" s="20">
        <v>29.1666666666667</v>
      </c>
      <c r="CJ85" s="20">
        <v>83.3333333333333</v>
      </c>
      <c r="CK85" s="20">
        <v>14.285714285714301</v>
      </c>
      <c r="CL85" s="20">
        <v>25.352112676056301</v>
      </c>
      <c r="CM85" s="20">
        <v>52.702702702702702</v>
      </c>
      <c r="CN85" s="20">
        <v>67.320261437908499</v>
      </c>
      <c r="CO85" s="20">
        <v>5.2631578947368398</v>
      </c>
      <c r="CP85" s="20">
        <v>78.4722222222222</v>
      </c>
      <c r="CQ85" s="20">
        <v>50</v>
      </c>
      <c r="CR85" s="20">
        <v>86.470588235294102</v>
      </c>
      <c r="CS85" s="20">
        <v>33.3333333333333</v>
      </c>
      <c r="CT85" s="20">
        <v>11.4285714285714</v>
      </c>
      <c r="CU85" s="20">
        <v>11.9047619047619</v>
      </c>
      <c r="CV85" s="20">
        <v>5.8333333333333304</v>
      </c>
      <c r="CW85" s="20">
        <v>30.612244897959201</v>
      </c>
      <c r="CX85" s="20">
        <v>19.6078431372549</v>
      </c>
      <c r="CY85" s="20">
        <v>38.596491228070199</v>
      </c>
      <c r="CZ85" s="20">
        <v>44.4444444444444</v>
      </c>
      <c r="DA85" s="20">
        <v>24.074074074074101</v>
      </c>
      <c r="DB85" s="20">
        <v>43.2</v>
      </c>
      <c r="DC85" s="20">
        <v>23.353293413173699</v>
      </c>
      <c r="DD85" s="20">
        <v>45.783132530120497</v>
      </c>
      <c r="DE85" s="20">
        <v>36.105032822757103</v>
      </c>
      <c r="DF85" s="20">
        <v>39.097744360902297</v>
      </c>
      <c r="DG85" s="20">
        <v>21.875</v>
      </c>
      <c r="DH85" s="20">
        <v>65.2173913043478</v>
      </c>
      <c r="DI85" s="20">
        <v>36.363636363636402</v>
      </c>
      <c r="DJ85" s="20">
        <v>62.5</v>
      </c>
      <c r="DK85" s="20">
        <v>0</v>
      </c>
      <c r="DL85" s="20">
        <v>59.731543624161098</v>
      </c>
      <c r="DM85" s="20">
        <v>42.236024844720497</v>
      </c>
      <c r="DN85" s="20">
        <v>17.716535433070899</v>
      </c>
      <c r="DO85" s="20">
        <v>57.142857142857103</v>
      </c>
      <c r="DP85" s="20">
        <v>40.8675799086758</v>
      </c>
      <c r="DQ85" s="20">
        <v>43.283582089552198</v>
      </c>
      <c r="DR85" s="20">
        <v>42.537313432835802</v>
      </c>
      <c r="DS85" s="20">
        <v>42.6929392446634</v>
      </c>
      <c r="DT85" s="20">
        <v>50.387596899224803</v>
      </c>
      <c r="DU85" s="20">
        <v>59.649122807017498</v>
      </c>
      <c r="DV85" s="20">
        <v>32.8125</v>
      </c>
      <c r="DW85" s="20">
        <v>34.9693251533742</v>
      </c>
      <c r="DX85" s="20">
        <v>43.988684582744</v>
      </c>
      <c r="DY85" s="20">
        <v>38.251366120218599</v>
      </c>
      <c r="DZ85" s="20">
        <v>36.363636363636402</v>
      </c>
      <c r="EA85" s="20">
        <v>25.319693094629201</v>
      </c>
      <c r="EB85" s="20">
        <v>30.092592592592599</v>
      </c>
      <c r="EC85" s="20">
        <v>15</v>
      </c>
      <c r="ED85" s="20">
        <v>60.526315789473699</v>
      </c>
      <c r="EE85" s="20">
        <v>28.440366972477101</v>
      </c>
    </row>
    <row r="86" spans="1:135" s="20" customFormat="1" ht="13.8" x14ac:dyDescent="0.25">
      <c r="A86" s="3"/>
      <c r="B86" s="20" t="s">
        <v>135</v>
      </c>
      <c r="C86" s="20" t="s">
        <v>170</v>
      </c>
      <c r="D86" s="2">
        <f t="shared" ref="D86:D90" si="42">SUM(E86:H86)</f>
        <v>17285</v>
      </c>
      <c r="E86" s="2">
        <v>8462</v>
      </c>
      <c r="F86" s="2">
        <v>2809</v>
      </c>
      <c r="G86" s="2">
        <v>1487</v>
      </c>
      <c r="H86" s="2">
        <v>4527</v>
      </c>
      <c r="I86" s="2">
        <f>SUM(J86:M86)</f>
        <v>12560</v>
      </c>
      <c r="J86" s="2">
        <v>5862</v>
      </c>
      <c r="K86" s="2">
        <v>1600</v>
      </c>
      <c r="L86" s="2">
        <v>1146</v>
      </c>
      <c r="M86" s="2">
        <v>3952</v>
      </c>
    </row>
    <row r="87" spans="1:135" s="20" customFormat="1" ht="13.8" x14ac:dyDescent="0.25">
      <c r="A87" s="3"/>
      <c r="C87" s="20" t="s">
        <v>176</v>
      </c>
      <c r="D87" s="20">
        <f>(D86/$D$83)*100</f>
        <v>42.531988188976378</v>
      </c>
      <c r="E87" s="20">
        <f>(E86/$E$83)*100</f>
        <v>39.707193468161982</v>
      </c>
      <c r="F87" s="20">
        <f>(F86/$F$83)*100</f>
        <v>40.157255182273047</v>
      </c>
      <c r="G87" s="20">
        <f>(G86/$G$83)*100</f>
        <v>43.214181923859343</v>
      </c>
      <c r="H87" s="20">
        <f>(H86/$H$83)*100</f>
        <v>50.905206342066791</v>
      </c>
      <c r="I87" s="20">
        <f>(I86/$I$83)*100</f>
        <v>43.561197239274442</v>
      </c>
      <c r="J87" s="20">
        <f>(J86/$J$83)*100</f>
        <v>39.405754235009411</v>
      </c>
      <c r="K87" s="20">
        <f>(K86/$K$83)*100</f>
        <v>45.312942509204191</v>
      </c>
      <c r="L87" s="20">
        <f>(L86/$L$83)*100</f>
        <v>41.824817518248175</v>
      </c>
      <c r="M87" s="20">
        <f>(M86/$M$83)*100</f>
        <v>51.418162893572728</v>
      </c>
      <c r="O87" s="20">
        <v>54.113924050632903</v>
      </c>
      <c r="P87" s="20">
        <v>26.6173752310536</v>
      </c>
      <c r="Q87" s="20">
        <v>34.624145785876998</v>
      </c>
      <c r="R87" s="20">
        <v>47.75</v>
      </c>
      <c r="S87" s="20">
        <v>71.276595744680805</v>
      </c>
      <c r="T87" s="20">
        <v>22.9508196721311</v>
      </c>
      <c r="U87" s="20">
        <v>47.2067039106145</v>
      </c>
      <c r="V87" s="20">
        <v>22.3756906077348</v>
      </c>
      <c r="W87" s="20">
        <v>46.218487394957997</v>
      </c>
      <c r="X87" s="20">
        <v>42.120343839541498</v>
      </c>
      <c r="Y87" s="20">
        <v>40.375586854460103</v>
      </c>
      <c r="Z87" s="20">
        <v>54.726368159204</v>
      </c>
      <c r="AA87" s="20">
        <v>63.299663299663301</v>
      </c>
      <c r="AB87" s="20">
        <v>22.9979466119097</v>
      </c>
      <c r="AC87" s="20">
        <v>50.6276150627615</v>
      </c>
      <c r="AD87" s="20">
        <v>22.556390977443598</v>
      </c>
      <c r="AE87" s="20">
        <v>25.3164556962025</v>
      </c>
      <c r="AF87" s="20">
        <v>65.060240963855406</v>
      </c>
      <c r="AG87" s="20">
        <v>38.559322033898297</v>
      </c>
      <c r="AH87" s="20">
        <v>52.2088353413655</v>
      </c>
      <c r="AI87" s="20">
        <v>37.735849056603797</v>
      </c>
      <c r="AJ87" s="20">
        <v>51.479289940828401</v>
      </c>
      <c r="AK87" s="20">
        <v>50.226244343891402</v>
      </c>
      <c r="AL87" s="20">
        <v>47.413793103448299</v>
      </c>
      <c r="AM87" s="20">
        <v>18.5614849187935</v>
      </c>
      <c r="AN87" s="20">
        <v>48.701298701298697</v>
      </c>
      <c r="AO87" s="20">
        <v>40.056818181818201</v>
      </c>
      <c r="AP87" s="20">
        <v>31.707317073170699</v>
      </c>
      <c r="AQ87" s="20">
        <v>63.384615384615401</v>
      </c>
      <c r="AR87" s="20">
        <v>73.033707865168495</v>
      </c>
      <c r="AS87" s="20">
        <v>21.749408983451499</v>
      </c>
      <c r="AT87" s="20">
        <v>30.4498269896194</v>
      </c>
      <c r="AU87" s="20">
        <v>46.7078189300411</v>
      </c>
      <c r="AV87" s="20">
        <v>25.233644859813101</v>
      </c>
      <c r="AW87" s="20">
        <v>32.345679012345698</v>
      </c>
      <c r="AX87" s="20">
        <v>26.4236902050114</v>
      </c>
      <c r="AY87" s="20">
        <v>58.278145695364202</v>
      </c>
      <c r="AZ87" s="20">
        <v>53.703703703703702</v>
      </c>
      <c r="BA87" s="20">
        <v>41.2556053811659</v>
      </c>
      <c r="BB87" s="20">
        <v>77.272727272727295</v>
      </c>
      <c r="BC87" s="20">
        <v>29.281767955801101</v>
      </c>
      <c r="BD87" s="20">
        <v>78.409090909090907</v>
      </c>
      <c r="BE87" s="20">
        <v>67.741935483871003</v>
      </c>
      <c r="BF87" s="20">
        <v>65</v>
      </c>
      <c r="BG87" s="20">
        <v>10.526315789473699</v>
      </c>
      <c r="BH87" s="20">
        <v>60.655737704918003</v>
      </c>
      <c r="BI87" s="20">
        <v>45</v>
      </c>
      <c r="BJ87" s="20">
        <v>37.719298245613999</v>
      </c>
      <c r="BK87" s="20">
        <v>34.459459459459502</v>
      </c>
      <c r="BL87" s="20">
        <v>35.164835164835203</v>
      </c>
      <c r="BM87" s="20">
        <v>69.322709163346602</v>
      </c>
      <c r="BN87" s="20">
        <v>24.6376811594203</v>
      </c>
      <c r="BO87" s="20">
        <v>42.9752066115703</v>
      </c>
      <c r="BP87" s="20">
        <v>41.843971631205697</v>
      </c>
      <c r="BQ87" s="20">
        <v>39.428571428571402</v>
      </c>
      <c r="BR87" s="20">
        <v>39.316239316239297</v>
      </c>
      <c r="BS87" s="20">
        <v>59.090909090909101</v>
      </c>
      <c r="BT87" s="20">
        <v>41.726618705036003</v>
      </c>
      <c r="BU87" s="20">
        <v>46.405228758169898</v>
      </c>
      <c r="BV87" s="20">
        <v>49.006622516556298</v>
      </c>
      <c r="BW87" s="20">
        <v>30.252100840336102</v>
      </c>
      <c r="BX87" s="20">
        <v>40</v>
      </c>
      <c r="BY87" s="20">
        <v>12.6315789473684</v>
      </c>
      <c r="BZ87" s="20">
        <v>57.317073170731703</v>
      </c>
      <c r="CA87" s="20">
        <v>21.782178217821802</v>
      </c>
      <c r="CB87" s="20">
        <v>37.5</v>
      </c>
      <c r="CC87" s="20">
        <v>38.157894736842103</v>
      </c>
      <c r="CD87" s="20">
        <v>65.671641791044806</v>
      </c>
      <c r="CE87" s="20">
        <v>67.256637168141594</v>
      </c>
      <c r="CF87" s="20">
        <v>36.912751677852299</v>
      </c>
      <c r="CG87" s="20">
        <v>45.714285714285701</v>
      </c>
      <c r="CH87" s="20">
        <v>13.1034482758621</v>
      </c>
      <c r="CI87" s="20">
        <v>16.6666666666667</v>
      </c>
      <c r="CJ87" s="20">
        <v>16.6666666666667</v>
      </c>
      <c r="CK87" s="20">
        <v>66.6666666666667</v>
      </c>
      <c r="CL87" s="20">
        <v>65.492957746478893</v>
      </c>
      <c r="CM87" s="20">
        <v>33.783783783783797</v>
      </c>
      <c r="CN87" s="20">
        <v>32.026143790849702</v>
      </c>
      <c r="CO87" s="20">
        <v>22.105263157894701</v>
      </c>
      <c r="CP87" s="20">
        <v>15.9722222222222</v>
      </c>
      <c r="CQ87" s="20">
        <v>42.105263157894697</v>
      </c>
      <c r="CR87" s="20">
        <v>9.4117647058823497</v>
      </c>
      <c r="CS87" s="20">
        <v>65.296803652967995</v>
      </c>
      <c r="CT87" s="20">
        <v>62.857142857142897</v>
      </c>
      <c r="CU87" s="20">
        <v>59.523809523809497</v>
      </c>
      <c r="CV87" s="20">
        <v>94.1666666666667</v>
      </c>
      <c r="CW87" s="20">
        <v>69.387755102040799</v>
      </c>
      <c r="CX87" s="20">
        <v>37.254901960784302</v>
      </c>
      <c r="CY87" s="20">
        <v>12.280701754386</v>
      </c>
      <c r="CZ87" s="20">
        <v>48.8888888888889</v>
      </c>
      <c r="DA87" s="20">
        <v>29.100529100529101</v>
      </c>
      <c r="DB87" s="20">
        <v>36.799999999999997</v>
      </c>
      <c r="DC87" s="20">
        <v>47.904191616766497</v>
      </c>
      <c r="DD87" s="20">
        <v>48.795180722891601</v>
      </c>
      <c r="DE87" s="20">
        <v>61.925601750547003</v>
      </c>
      <c r="DF87" s="20">
        <v>60.150375939849603</v>
      </c>
      <c r="DG87" s="20">
        <v>48.4375</v>
      </c>
      <c r="DH87" s="20">
        <v>27.826086956521699</v>
      </c>
      <c r="DI87" s="20">
        <v>55.335968379446598</v>
      </c>
      <c r="DJ87" s="20">
        <v>17.5</v>
      </c>
      <c r="DK87" s="20">
        <v>92.430278884462098</v>
      </c>
      <c r="DL87" s="20">
        <v>38.9261744966443</v>
      </c>
      <c r="DM87" s="20">
        <v>42.857142857142897</v>
      </c>
      <c r="DN87" s="20">
        <v>62.992125984251999</v>
      </c>
      <c r="DO87" s="20">
        <v>32.142857142857103</v>
      </c>
      <c r="DP87" s="20">
        <v>58.904109589041099</v>
      </c>
      <c r="DQ87" s="20">
        <v>52.238805970149301</v>
      </c>
      <c r="DR87" s="20">
        <v>38.0597014925373</v>
      </c>
      <c r="DS87" s="20">
        <v>52.380952380952401</v>
      </c>
      <c r="DT87" s="20">
        <v>43.798449612403097</v>
      </c>
      <c r="DU87" s="20">
        <v>26.315789473684202</v>
      </c>
      <c r="DV87" s="20">
        <v>56.25</v>
      </c>
      <c r="DW87" s="20">
        <v>38.036809815950903</v>
      </c>
      <c r="DX87" s="20">
        <v>40.7355021216407</v>
      </c>
      <c r="DY87" s="20">
        <v>57.923497267759601</v>
      </c>
      <c r="DZ87" s="20">
        <v>40.909090909090899</v>
      </c>
      <c r="EA87" s="20">
        <v>68.542199488491093</v>
      </c>
      <c r="EB87" s="20">
        <v>69.907407407407405</v>
      </c>
      <c r="EC87" s="20">
        <v>47.5</v>
      </c>
      <c r="ED87" s="20">
        <v>15.789473684210501</v>
      </c>
      <c r="EE87" s="20">
        <v>70.948012232415905</v>
      </c>
    </row>
    <row r="88" spans="1:135" s="20" customFormat="1" ht="13.8" x14ac:dyDescent="0.25">
      <c r="A88" s="3"/>
      <c r="B88" s="20" t="s">
        <v>151</v>
      </c>
      <c r="C88" s="20" t="s">
        <v>170</v>
      </c>
      <c r="D88" s="2">
        <f t="shared" si="42"/>
        <v>4637</v>
      </c>
      <c r="E88" s="2">
        <v>2237</v>
      </c>
      <c r="F88" s="2">
        <v>777</v>
      </c>
      <c r="G88" s="2">
        <v>695</v>
      </c>
      <c r="H88" s="2">
        <v>928</v>
      </c>
      <c r="I88" s="2">
        <f>SUM(J88:M88)</f>
        <v>3829</v>
      </c>
      <c r="J88" s="2">
        <v>1864</v>
      </c>
      <c r="K88" s="2">
        <v>523</v>
      </c>
      <c r="L88" s="2">
        <v>597</v>
      </c>
      <c r="M88" s="2">
        <v>845</v>
      </c>
    </row>
    <row r="89" spans="1:135" s="20" customFormat="1" ht="13.8" x14ac:dyDescent="0.25">
      <c r="A89" s="3"/>
      <c r="C89" s="20" t="s">
        <v>176</v>
      </c>
      <c r="D89" s="20">
        <f>(D88/$D$83)*100</f>
        <v>11.409940944881889</v>
      </c>
      <c r="E89" s="20">
        <f>(E88/$E$83)*100</f>
        <v>10.496926469898174</v>
      </c>
      <c r="F89" s="20">
        <f>(F88/$F$83)*100</f>
        <v>11.107934238741958</v>
      </c>
      <c r="G89" s="20">
        <f>(G88/$G$83)*100</f>
        <v>20.197616971810518</v>
      </c>
      <c r="H89" s="20">
        <f>(H88/$H$83)*100</f>
        <v>10.435173732148881</v>
      </c>
      <c r="I89" s="20">
        <f>(I88/$I$83)*100</f>
        <v>13.279922311240592</v>
      </c>
      <c r="J89" s="20">
        <f>(J88/$J$83)*100</f>
        <v>12.53025006722237</v>
      </c>
      <c r="K89" s="20">
        <f>(K88/$K$83)*100</f>
        <v>14.811668082696119</v>
      </c>
      <c r="L89" s="20">
        <f>(L88/$L$83)*100</f>
        <v>21.788321167883211</v>
      </c>
      <c r="M89" s="20">
        <f>(M88/$M$83)*100</f>
        <v>10.994015092375749</v>
      </c>
      <c r="O89" s="20">
        <v>3.4810126582278502</v>
      </c>
      <c r="P89" s="20">
        <v>17.190388170055499</v>
      </c>
      <c r="Q89" s="20">
        <v>8.9977220956719801</v>
      </c>
      <c r="R89" s="20">
        <v>6.5</v>
      </c>
      <c r="S89" s="20">
        <v>4.2553191489361701</v>
      </c>
      <c r="T89" s="20">
        <v>9.1803278688524603</v>
      </c>
      <c r="U89" s="20">
        <v>8.1005586592178798</v>
      </c>
      <c r="V89" s="20">
        <v>11.325966850828699</v>
      </c>
      <c r="W89" s="20">
        <v>1.8907563025210099</v>
      </c>
      <c r="X89" s="20">
        <v>2.2922636103151901</v>
      </c>
      <c r="Y89" s="20">
        <v>5.1643192488262901</v>
      </c>
      <c r="Z89" s="20">
        <v>0</v>
      </c>
      <c r="AA89" s="20">
        <v>3.7037037037037002</v>
      </c>
      <c r="AB89" s="20">
        <v>8.8295687885010299</v>
      </c>
      <c r="AC89" s="20">
        <v>5.2301255230125498</v>
      </c>
      <c r="AD89" s="20">
        <v>18.045112781954899</v>
      </c>
      <c r="AE89" s="20">
        <v>8.4388185654008403</v>
      </c>
      <c r="AF89" s="20">
        <v>24.096385542168701</v>
      </c>
      <c r="AG89" s="20">
        <v>17.796610169491501</v>
      </c>
      <c r="AH89" s="20">
        <v>1.6064257028112401</v>
      </c>
      <c r="AI89" s="20">
        <v>13.522012578616399</v>
      </c>
      <c r="AJ89" s="20">
        <v>10.6508875739645</v>
      </c>
      <c r="AK89" s="20">
        <v>16.892911010558102</v>
      </c>
      <c r="AL89" s="20">
        <v>7.3275862068965498</v>
      </c>
      <c r="AM89" s="20">
        <v>27.842227378190302</v>
      </c>
      <c r="AN89" s="20">
        <v>18.181818181818201</v>
      </c>
      <c r="AO89" s="20">
        <v>29.261363636363601</v>
      </c>
      <c r="AP89" s="20">
        <v>27.642276422764201</v>
      </c>
      <c r="AQ89" s="20">
        <v>10.153846153846199</v>
      </c>
      <c r="AR89" s="20">
        <v>0.93632958801498101</v>
      </c>
      <c r="AS89" s="20">
        <v>35.697399527186803</v>
      </c>
      <c r="AT89" s="20">
        <v>9.3425605536332199</v>
      </c>
      <c r="AU89" s="20">
        <v>14.40329218107</v>
      </c>
      <c r="AV89" s="20">
        <v>20.327102803738299</v>
      </c>
      <c r="AW89" s="20">
        <v>1.2345679012345701</v>
      </c>
      <c r="AX89" s="20">
        <v>26.1958997722096</v>
      </c>
      <c r="AY89" s="20">
        <v>12.582781456953599</v>
      </c>
      <c r="AZ89" s="20">
        <v>10.185185185185199</v>
      </c>
      <c r="BA89" s="20">
        <v>0.89686098654708502</v>
      </c>
      <c r="BB89" s="20">
        <v>0</v>
      </c>
      <c r="BC89" s="20">
        <v>11.602209944751401</v>
      </c>
      <c r="BD89" s="20">
        <v>4.5454545454545503</v>
      </c>
      <c r="BE89" s="20">
        <v>6.4516129032258096</v>
      </c>
      <c r="BF89" s="20">
        <v>5</v>
      </c>
      <c r="BG89" s="20">
        <v>28.947368421052602</v>
      </c>
      <c r="BH89" s="20">
        <v>10.163934426229501</v>
      </c>
      <c r="BI89" s="20">
        <v>28.75</v>
      </c>
      <c r="BJ89" s="20">
        <v>2.6315789473684199</v>
      </c>
      <c r="BK89" s="20">
        <v>27.027027027027</v>
      </c>
      <c r="BL89" s="20">
        <v>5.4945054945054901</v>
      </c>
      <c r="BM89" s="20">
        <v>4.7808764940239001</v>
      </c>
      <c r="BN89" s="20">
        <v>49.2753623188406</v>
      </c>
      <c r="BO89" s="20">
        <v>8.2644628099173598</v>
      </c>
      <c r="BP89" s="20">
        <v>1.4184397163120599</v>
      </c>
      <c r="BQ89" s="20">
        <v>46.285714285714299</v>
      </c>
      <c r="BR89" s="20">
        <v>34.188034188034202</v>
      </c>
      <c r="BS89" s="20">
        <v>6.3636363636363598</v>
      </c>
      <c r="BT89" s="20">
        <v>23.741007194244599</v>
      </c>
      <c r="BU89" s="20">
        <v>15.6862745098039</v>
      </c>
      <c r="BV89" s="20">
        <v>15.231788079470199</v>
      </c>
      <c r="BW89" s="20">
        <v>28.571428571428601</v>
      </c>
      <c r="BX89" s="20">
        <v>42.2222222222222</v>
      </c>
      <c r="BY89" s="20">
        <v>33.684210526315802</v>
      </c>
      <c r="BZ89" s="20">
        <v>37.804878048780502</v>
      </c>
      <c r="CA89" s="20">
        <v>63.366336633663401</v>
      </c>
      <c r="CB89" s="20">
        <v>25</v>
      </c>
      <c r="CC89" s="20">
        <v>50</v>
      </c>
      <c r="CD89" s="20">
        <v>2.98507462686567</v>
      </c>
      <c r="CE89" s="20">
        <v>1.76991150442478</v>
      </c>
      <c r="CF89" s="20">
        <v>16.778523489932901</v>
      </c>
      <c r="CG89" s="20">
        <v>15.714285714285699</v>
      </c>
      <c r="CH89" s="20">
        <v>82.068965517241395</v>
      </c>
      <c r="CI89" s="20">
        <v>54.1666666666667</v>
      </c>
      <c r="CJ89" s="20">
        <v>0</v>
      </c>
      <c r="CK89" s="20">
        <v>19.047619047619001</v>
      </c>
      <c r="CL89" s="20">
        <v>9.1549295774647899</v>
      </c>
      <c r="CM89" s="20">
        <v>13.5135135135135</v>
      </c>
      <c r="CN89" s="20">
        <v>0.65359477124182996</v>
      </c>
      <c r="CO89" s="20">
        <v>72.631578947368396</v>
      </c>
      <c r="CP89" s="20">
        <v>5.5555555555555598</v>
      </c>
      <c r="CQ89" s="20">
        <v>7.8947368421052602</v>
      </c>
      <c r="CR89" s="20">
        <v>4.1176470588235299</v>
      </c>
      <c r="CS89" s="20">
        <v>1.3698630136986301</v>
      </c>
      <c r="CT89" s="20">
        <v>25.714285714285701</v>
      </c>
      <c r="CU89" s="20">
        <v>28.571428571428601</v>
      </c>
      <c r="CV89" s="20">
        <v>0</v>
      </c>
      <c r="CW89" s="20">
        <v>0</v>
      </c>
      <c r="CX89" s="20">
        <v>43.137254901960802</v>
      </c>
      <c r="CY89" s="20">
        <v>49.122807017543899</v>
      </c>
      <c r="CZ89" s="20">
        <v>6.6666666666666696</v>
      </c>
      <c r="DA89" s="20">
        <v>46.825396825396801</v>
      </c>
      <c r="DB89" s="20">
        <v>20</v>
      </c>
      <c r="DC89" s="20">
        <v>28.742514970059901</v>
      </c>
      <c r="DD89" s="20">
        <v>5.4216867469879499</v>
      </c>
      <c r="DE89" s="20">
        <v>1.96936542669584</v>
      </c>
      <c r="DF89" s="20">
        <v>0.75187969924812004</v>
      </c>
      <c r="DG89" s="20">
        <v>29.6875</v>
      </c>
      <c r="DH89" s="20">
        <v>6.9565217391304301</v>
      </c>
      <c r="DI89" s="20">
        <v>8.3003952569169996</v>
      </c>
      <c r="DJ89" s="20">
        <v>20</v>
      </c>
      <c r="DK89" s="20">
        <v>7.5697211155378499</v>
      </c>
      <c r="DL89" s="20">
        <v>1.34228187919463</v>
      </c>
      <c r="DM89" s="20">
        <v>14.906832298136599</v>
      </c>
      <c r="DN89" s="20">
        <v>19.291338582677199</v>
      </c>
      <c r="DO89" s="20">
        <v>10.714285714285699</v>
      </c>
      <c r="DP89" s="20">
        <v>0.22831050228310501</v>
      </c>
      <c r="DQ89" s="20">
        <v>4.4776119402985097</v>
      </c>
      <c r="DR89" s="20">
        <v>19.402985074626901</v>
      </c>
      <c r="DS89" s="20">
        <v>4.9261083743842402</v>
      </c>
      <c r="DT89" s="20">
        <v>5.81395348837209</v>
      </c>
      <c r="DU89" s="20">
        <v>14.0350877192982</v>
      </c>
      <c r="DV89" s="20">
        <v>10.9375</v>
      </c>
      <c r="DW89" s="20">
        <v>26.993865030674801</v>
      </c>
      <c r="DX89" s="20">
        <v>15.275813295615301</v>
      </c>
      <c r="DY89" s="20">
        <v>3.8251366120218599</v>
      </c>
      <c r="DZ89" s="20">
        <v>22.727272727272702</v>
      </c>
      <c r="EA89" s="20">
        <v>6.1381074168797998</v>
      </c>
      <c r="EB89" s="20">
        <v>0</v>
      </c>
      <c r="EC89" s="20">
        <v>37.5</v>
      </c>
      <c r="ED89" s="20">
        <v>23.684210526315798</v>
      </c>
      <c r="EE89" s="20">
        <v>0.61162079510703404</v>
      </c>
    </row>
    <row r="90" spans="1:135" s="20" customFormat="1" ht="13.8" x14ac:dyDescent="0.25">
      <c r="A90" s="3"/>
      <c r="B90" s="20" t="s">
        <v>137</v>
      </c>
      <c r="C90" s="20" t="s">
        <v>170</v>
      </c>
      <c r="D90" s="2">
        <f t="shared" si="42"/>
        <v>266</v>
      </c>
      <c r="E90" s="2">
        <v>147</v>
      </c>
      <c r="F90" s="2">
        <v>46</v>
      </c>
      <c r="G90" s="2">
        <v>58</v>
      </c>
      <c r="H90" s="2">
        <v>15</v>
      </c>
      <c r="I90" s="2">
        <f>SUM(J90:M90)</f>
        <v>200</v>
      </c>
      <c r="J90" s="2">
        <v>107</v>
      </c>
      <c r="K90" s="2">
        <v>28</v>
      </c>
      <c r="L90" s="2">
        <v>53</v>
      </c>
      <c r="M90" s="2">
        <v>12</v>
      </c>
    </row>
    <row r="91" spans="1:135" s="20" customFormat="1" ht="13.8" x14ac:dyDescent="0.25">
      <c r="A91" s="3"/>
      <c r="C91" s="20" t="s">
        <v>176</v>
      </c>
      <c r="D91" s="20">
        <f>(D90/$D$83)*100</f>
        <v>0.65452755905511817</v>
      </c>
      <c r="E91" s="20">
        <f>(E90/$E$83)*100</f>
        <v>0.68978461827225379</v>
      </c>
      <c r="F91" s="20">
        <f>(F90/$F$83)*100</f>
        <v>0.65761258041458182</v>
      </c>
      <c r="G91" s="20">
        <f>(G90/$G$83)*100</f>
        <v>1.6855565242662018</v>
      </c>
      <c r="H91" s="20">
        <f>(H90/$H$83)*100</f>
        <v>0.16867198920499268</v>
      </c>
      <c r="I91" s="20">
        <f>(I90/$I$83)*100</f>
        <v>0.69364963756806441</v>
      </c>
      <c r="J91" s="20">
        <f>(J90/$J$83)*100</f>
        <v>0.71927937617639148</v>
      </c>
      <c r="K91" s="20">
        <f>(K90/$K$83)*100</f>
        <v>0.79297649391107339</v>
      </c>
      <c r="L91" s="20">
        <f>(L90/$L$83)*100</f>
        <v>1.9343065693430657</v>
      </c>
      <c r="M91" s="20">
        <f>(M90/$M$83)*100</f>
        <v>0.156128024980484</v>
      </c>
      <c r="O91" s="20">
        <v>0</v>
      </c>
      <c r="P91" s="20">
        <v>0</v>
      </c>
      <c r="Q91" s="20">
        <v>0.11389521640091101</v>
      </c>
      <c r="R91" s="20">
        <v>0.25</v>
      </c>
      <c r="S91" s="20">
        <v>0</v>
      </c>
      <c r="T91" s="20">
        <v>0</v>
      </c>
      <c r="U91" s="20">
        <v>0</v>
      </c>
      <c r="V91" s="20">
        <v>0.27624309392265201</v>
      </c>
      <c r="W91" s="20">
        <v>0.630252100840336</v>
      </c>
      <c r="X91" s="20">
        <v>0.28653295128939799</v>
      </c>
      <c r="Y91" s="20">
        <v>0.46948356807511699</v>
      </c>
      <c r="Z91" s="20">
        <v>0.49751243781094501</v>
      </c>
      <c r="AA91" s="20">
        <v>0.336700336700337</v>
      </c>
      <c r="AB91" s="20">
        <v>0.41067761806981501</v>
      </c>
      <c r="AC91" s="20">
        <v>0.836820083682008</v>
      </c>
      <c r="AD91" s="20">
        <v>0.37593984962406002</v>
      </c>
      <c r="AE91" s="20">
        <v>0.84388185654008396</v>
      </c>
      <c r="AF91" s="20">
        <v>0</v>
      </c>
      <c r="AG91" s="20">
        <v>3.3898305084745801</v>
      </c>
      <c r="AH91" s="20">
        <v>0</v>
      </c>
      <c r="AI91" s="20">
        <v>0</v>
      </c>
      <c r="AJ91" s="20">
        <v>0.39447731755424098</v>
      </c>
      <c r="AK91" s="20">
        <v>6.6365007541478098</v>
      </c>
      <c r="AL91" s="20">
        <v>0.431034482758621</v>
      </c>
      <c r="AM91" s="20">
        <v>0</v>
      </c>
      <c r="AN91" s="20">
        <v>0</v>
      </c>
      <c r="AO91" s="20">
        <v>0.56818181818181801</v>
      </c>
      <c r="AP91" s="20">
        <v>1.13821138211382</v>
      </c>
      <c r="AQ91" s="20">
        <v>0</v>
      </c>
      <c r="AR91" s="20">
        <v>0.18726591760299599</v>
      </c>
      <c r="AS91" s="20">
        <v>1.4184397163120599</v>
      </c>
      <c r="AT91" s="20">
        <v>0.34602076124567499</v>
      </c>
      <c r="AU91" s="20">
        <v>1.0288065843621399</v>
      </c>
      <c r="AV91" s="20">
        <v>0.467289719626168</v>
      </c>
      <c r="AW91" s="20">
        <v>0.24691358024691401</v>
      </c>
      <c r="AX91" s="20">
        <v>1.13895216400911</v>
      </c>
      <c r="AY91" s="20">
        <v>1.32450331125828</v>
      </c>
      <c r="AZ91" s="20">
        <v>0</v>
      </c>
      <c r="BA91" s="20">
        <v>0.44843049327354301</v>
      </c>
      <c r="BB91" s="20">
        <v>0</v>
      </c>
      <c r="BC91" s="20">
        <v>2.20994475138122</v>
      </c>
      <c r="BD91" s="20">
        <v>0</v>
      </c>
      <c r="BE91" s="20">
        <v>0</v>
      </c>
      <c r="BF91" s="20">
        <v>0</v>
      </c>
      <c r="BG91" s="20">
        <v>0</v>
      </c>
      <c r="BH91" s="20">
        <v>0</v>
      </c>
      <c r="BI91" s="20">
        <v>2.5</v>
      </c>
      <c r="BJ91" s="20">
        <v>0</v>
      </c>
      <c r="BK91" s="20">
        <v>0</v>
      </c>
      <c r="BL91" s="20">
        <v>0</v>
      </c>
      <c r="BM91" s="20">
        <v>1.1952191235059799</v>
      </c>
      <c r="BN91" s="20">
        <v>0</v>
      </c>
      <c r="BO91" s="20">
        <v>0.826446280991736</v>
      </c>
      <c r="BP91" s="20">
        <v>1.4184397163120599</v>
      </c>
      <c r="BQ91" s="20">
        <v>0.57142857142857095</v>
      </c>
      <c r="BR91" s="20">
        <v>0</v>
      </c>
      <c r="BS91" s="20">
        <v>0</v>
      </c>
      <c r="BT91" s="20">
        <v>5.0359712230215798</v>
      </c>
      <c r="BU91" s="20">
        <v>0</v>
      </c>
      <c r="BV91" s="20">
        <v>2.64900662251656</v>
      </c>
      <c r="BW91" s="20">
        <v>0</v>
      </c>
      <c r="BX91" s="20">
        <v>0</v>
      </c>
      <c r="BY91" s="20">
        <v>1.0526315789473699</v>
      </c>
      <c r="BZ91" s="20">
        <v>0</v>
      </c>
      <c r="CA91" s="20">
        <v>2.9702970297029698</v>
      </c>
      <c r="CB91" s="20">
        <v>0</v>
      </c>
      <c r="CC91" s="20">
        <v>1.31578947368421</v>
      </c>
      <c r="CD91" s="20">
        <v>0</v>
      </c>
      <c r="CE91" s="20">
        <v>0</v>
      </c>
      <c r="CF91" s="20">
        <v>0</v>
      </c>
      <c r="CG91" s="20">
        <v>0</v>
      </c>
      <c r="CH91" s="20">
        <v>17.931034482758601</v>
      </c>
      <c r="CI91" s="20">
        <v>0</v>
      </c>
      <c r="CJ91" s="20">
        <v>0</v>
      </c>
      <c r="CK91" s="20">
        <v>0</v>
      </c>
      <c r="CL91" s="20">
        <v>0</v>
      </c>
      <c r="CM91" s="20">
        <v>1.35135135135135</v>
      </c>
      <c r="CN91" s="20">
        <v>0</v>
      </c>
      <c r="CO91" s="20">
        <v>13.6842105263158</v>
      </c>
      <c r="CP91" s="20">
        <v>0</v>
      </c>
      <c r="CQ91" s="20">
        <v>1.31578947368421</v>
      </c>
      <c r="CR91" s="20">
        <v>0</v>
      </c>
      <c r="CS91" s="20">
        <v>2.2831050228310499</v>
      </c>
      <c r="CT91" s="20">
        <v>0</v>
      </c>
      <c r="CU91" s="20">
        <v>1.19047619047619</v>
      </c>
      <c r="CV91" s="20">
        <v>0</v>
      </c>
      <c r="CW91" s="20">
        <v>0</v>
      </c>
      <c r="CX91" s="20">
        <v>0</v>
      </c>
      <c r="CY91" s="20">
        <v>1.7543859649122799</v>
      </c>
      <c r="CZ91" s="20">
        <v>0</v>
      </c>
      <c r="DA91" s="20">
        <v>0</v>
      </c>
      <c r="DB91" s="20">
        <v>0.8</v>
      </c>
      <c r="DC91" s="20">
        <v>0</v>
      </c>
      <c r="DD91" s="20">
        <v>0</v>
      </c>
      <c r="DE91" s="20">
        <v>0</v>
      </c>
      <c r="DF91" s="20">
        <v>1.5037593984962401</v>
      </c>
      <c r="DG91" s="20">
        <v>1.5625</v>
      </c>
      <c r="DH91" s="20">
        <v>0</v>
      </c>
      <c r="DI91" s="20">
        <v>0</v>
      </c>
      <c r="DJ91" s="20">
        <v>0</v>
      </c>
      <c r="DK91" s="20">
        <v>0</v>
      </c>
      <c r="DL91" s="20">
        <v>0</v>
      </c>
      <c r="DM91" s="20">
        <v>0</v>
      </c>
      <c r="DN91" s="20">
        <v>0</v>
      </c>
      <c r="DO91" s="20">
        <v>0</v>
      </c>
      <c r="DP91" s="20">
        <v>0</v>
      </c>
      <c r="DQ91" s="20">
        <v>0</v>
      </c>
      <c r="DR91" s="20">
        <v>0</v>
      </c>
      <c r="DS91" s="20">
        <v>0.32840722495894897</v>
      </c>
      <c r="DT91" s="20">
        <v>0.387596899224806</v>
      </c>
      <c r="DU91" s="20">
        <v>0</v>
      </c>
      <c r="DV91" s="20">
        <v>0.3125</v>
      </c>
      <c r="DW91" s="20">
        <v>0</v>
      </c>
      <c r="DX91" s="20">
        <v>0.141442715700141</v>
      </c>
      <c r="DY91" s="20">
        <v>0</v>
      </c>
      <c r="DZ91" s="20">
        <v>0</v>
      </c>
      <c r="EA91" s="20">
        <v>0.25575447570332499</v>
      </c>
      <c r="EB91" s="20">
        <v>0.92592592592592604</v>
      </c>
      <c r="EC91" s="20">
        <v>0</v>
      </c>
      <c r="ED91" s="20">
        <v>0</v>
      </c>
      <c r="EE91" s="20">
        <v>0</v>
      </c>
    </row>
    <row r="92" spans="1:135" s="20" customFormat="1" ht="13.8" x14ac:dyDescent="0.25">
      <c r="A92" s="3"/>
      <c r="I92" s="2"/>
      <c r="J92" s="2"/>
      <c r="K92" s="2"/>
      <c r="L92" s="2"/>
      <c r="M92" s="2"/>
    </row>
    <row r="93" spans="1:135" s="20" customFormat="1" ht="13.8" x14ac:dyDescent="0.25">
      <c r="A93" s="3">
        <v>18</v>
      </c>
      <c r="B93" s="19" t="s">
        <v>182</v>
      </c>
      <c r="C93" s="19" t="s">
        <v>170</v>
      </c>
      <c r="D93" s="2">
        <v>54021</v>
      </c>
      <c r="E93" s="2">
        <v>25721</v>
      </c>
      <c r="F93" s="2">
        <v>9793</v>
      </c>
      <c r="G93" s="2">
        <v>5517</v>
      </c>
      <c r="H93" s="2">
        <v>12990</v>
      </c>
      <c r="I93" s="2">
        <f>SUM(J93:M93)</f>
        <v>40219</v>
      </c>
      <c r="J93" s="2">
        <v>18478</v>
      </c>
      <c r="K93" s="2">
        <v>5613</v>
      </c>
      <c r="L93" s="2">
        <v>4598</v>
      </c>
      <c r="M93" s="2">
        <v>11530</v>
      </c>
      <c r="N93" s="2"/>
      <c r="O93" s="2">
        <v>366</v>
      </c>
      <c r="P93" s="2">
        <v>732</v>
      </c>
      <c r="Q93" s="2">
        <v>1008</v>
      </c>
      <c r="R93" s="2">
        <v>512</v>
      </c>
      <c r="S93" s="2">
        <v>321</v>
      </c>
      <c r="T93" s="2">
        <v>338</v>
      </c>
      <c r="U93" s="2">
        <v>690</v>
      </c>
      <c r="V93" s="2">
        <v>909</v>
      </c>
      <c r="W93" s="2">
        <v>526</v>
      </c>
      <c r="X93" s="2">
        <v>382</v>
      </c>
      <c r="Y93" s="2">
        <v>274</v>
      </c>
      <c r="Z93" s="2">
        <v>212</v>
      </c>
      <c r="AA93" s="2">
        <v>307</v>
      </c>
      <c r="AB93" s="2">
        <v>628</v>
      </c>
      <c r="AC93" s="2">
        <v>628</v>
      </c>
      <c r="AD93" s="2">
        <v>628</v>
      </c>
      <c r="AE93" s="2">
        <v>291</v>
      </c>
      <c r="AF93" s="2">
        <v>217</v>
      </c>
      <c r="AG93" s="2">
        <v>296</v>
      </c>
      <c r="AH93" s="2">
        <v>264</v>
      </c>
      <c r="AI93" s="2">
        <v>391</v>
      </c>
      <c r="AJ93" s="2">
        <v>660</v>
      </c>
      <c r="AK93" s="2">
        <v>850</v>
      </c>
      <c r="AL93" s="2">
        <v>276</v>
      </c>
      <c r="AM93" s="2">
        <v>602</v>
      </c>
      <c r="AN93" s="2">
        <v>379</v>
      </c>
      <c r="AO93" s="2">
        <v>449</v>
      </c>
      <c r="AP93" s="2">
        <v>831</v>
      </c>
      <c r="AQ93" s="2">
        <v>568</v>
      </c>
      <c r="AR93" s="2">
        <v>601</v>
      </c>
      <c r="AS93" s="2">
        <v>533</v>
      </c>
      <c r="AT93" s="2">
        <v>707</v>
      </c>
      <c r="AU93" s="2">
        <v>589</v>
      </c>
      <c r="AV93" s="2">
        <v>564</v>
      </c>
      <c r="AW93" s="2">
        <v>452</v>
      </c>
      <c r="AX93" s="2">
        <v>497</v>
      </c>
      <c r="AY93" s="2">
        <v>289</v>
      </c>
      <c r="AZ93" s="2">
        <v>170</v>
      </c>
      <c r="BA93" s="2">
        <v>379</v>
      </c>
      <c r="BB93" s="2">
        <v>75</v>
      </c>
      <c r="BC93" s="2">
        <v>321</v>
      </c>
      <c r="BD93" s="2">
        <v>117</v>
      </c>
      <c r="BE93" s="2">
        <v>69</v>
      </c>
      <c r="BF93" s="2">
        <v>31</v>
      </c>
      <c r="BG93" s="2">
        <v>245</v>
      </c>
      <c r="BH93" s="2">
        <v>541</v>
      </c>
      <c r="BI93" s="2">
        <v>101</v>
      </c>
      <c r="BJ93" s="2">
        <v>141</v>
      </c>
      <c r="BK93" s="2">
        <v>338</v>
      </c>
      <c r="BL93" s="2">
        <v>241</v>
      </c>
      <c r="BM93" s="2">
        <v>350</v>
      </c>
      <c r="BN93" s="2">
        <v>110</v>
      </c>
      <c r="BO93" s="2">
        <v>381</v>
      </c>
      <c r="BP93" s="2">
        <v>262</v>
      </c>
      <c r="BQ93" s="2">
        <v>201</v>
      </c>
      <c r="BR93" s="2">
        <v>175</v>
      </c>
      <c r="BS93" s="2">
        <v>156</v>
      </c>
      <c r="BT93" s="2">
        <v>222</v>
      </c>
      <c r="BU93" s="2">
        <v>301</v>
      </c>
      <c r="BV93" s="2">
        <v>192</v>
      </c>
      <c r="BW93" s="2">
        <v>205</v>
      </c>
      <c r="BX93" s="2">
        <v>155</v>
      </c>
      <c r="BY93" s="2">
        <v>142</v>
      </c>
      <c r="BZ93" s="2">
        <v>119</v>
      </c>
      <c r="CA93" s="2">
        <v>120</v>
      </c>
      <c r="CB93" s="2">
        <v>69</v>
      </c>
      <c r="CC93" s="2">
        <v>101</v>
      </c>
      <c r="CD93" s="2">
        <v>213</v>
      </c>
      <c r="CE93" s="2">
        <v>161</v>
      </c>
      <c r="CF93" s="2">
        <v>206</v>
      </c>
      <c r="CG93" s="2">
        <v>175</v>
      </c>
      <c r="CH93" s="2">
        <v>243</v>
      </c>
      <c r="CI93" s="2">
        <v>379</v>
      </c>
      <c r="CJ93" s="2">
        <v>16</v>
      </c>
      <c r="CK93" s="2">
        <v>32</v>
      </c>
      <c r="CL93" s="2">
        <v>175</v>
      </c>
      <c r="CM93" s="2">
        <v>124</v>
      </c>
      <c r="CN93" s="2">
        <v>196</v>
      </c>
      <c r="CO93" s="2">
        <v>136</v>
      </c>
      <c r="CP93" s="2">
        <v>294</v>
      </c>
      <c r="CQ93" s="2">
        <v>163</v>
      </c>
      <c r="CR93" s="2">
        <v>331</v>
      </c>
      <c r="CS93" s="2">
        <v>327</v>
      </c>
      <c r="CT93" s="2">
        <v>103</v>
      </c>
      <c r="CU93" s="2">
        <v>109</v>
      </c>
      <c r="CV93" s="2">
        <v>141</v>
      </c>
      <c r="CW93" s="2">
        <v>105</v>
      </c>
      <c r="CX93" s="2">
        <v>170</v>
      </c>
      <c r="CY93" s="2">
        <v>93</v>
      </c>
      <c r="CZ93" s="2">
        <v>298</v>
      </c>
      <c r="DA93" s="2">
        <v>640</v>
      </c>
      <c r="DB93" s="2">
        <v>285</v>
      </c>
      <c r="DC93" s="2">
        <v>274</v>
      </c>
      <c r="DD93" s="2">
        <v>461</v>
      </c>
      <c r="DE93" s="2">
        <v>564</v>
      </c>
      <c r="DF93" s="2">
        <v>202</v>
      </c>
      <c r="DG93" s="2">
        <v>152</v>
      </c>
      <c r="DH93" s="2">
        <v>290</v>
      </c>
      <c r="DI93" s="2">
        <v>291</v>
      </c>
      <c r="DJ93" s="2">
        <v>94</v>
      </c>
      <c r="DK93" s="2">
        <v>381</v>
      </c>
      <c r="DL93" s="2">
        <v>192</v>
      </c>
      <c r="DM93" s="2">
        <v>706</v>
      </c>
      <c r="DN93" s="2">
        <v>360</v>
      </c>
      <c r="DO93" s="2">
        <v>182</v>
      </c>
      <c r="DP93" s="2">
        <v>704</v>
      </c>
      <c r="DQ93" s="2">
        <v>232</v>
      </c>
      <c r="DR93" s="2">
        <v>420</v>
      </c>
      <c r="DS93" s="2">
        <v>727</v>
      </c>
      <c r="DT93" s="2">
        <v>360</v>
      </c>
      <c r="DU93" s="2">
        <v>198</v>
      </c>
      <c r="DV93" s="2">
        <v>453</v>
      </c>
      <c r="DW93" s="2">
        <v>211</v>
      </c>
      <c r="DX93" s="2">
        <v>820</v>
      </c>
      <c r="DY93" s="2">
        <v>241</v>
      </c>
      <c r="DZ93" s="2">
        <v>119</v>
      </c>
      <c r="EA93" s="2">
        <v>510</v>
      </c>
      <c r="EB93" s="2">
        <v>339</v>
      </c>
      <c r="EC93" s="2">
        <v>80</v>
      </c>
      <c r="ED93" s="2">
        <v>153</v>
      </c>
      <c r="EE93" s="2">
        <v>591</v>
      </c>
    </row>
    <row r="94" spans="1:135" s="20" customFormat="1" ht="13.8" x14ac:dyDescent="0.25">
      <c r="A94" s="3"/>
      <c r="B94" s="19"/>
      <c r="C94" s="19" t="s">
        <v>170</v>
      </c>
      <c r="D94" s="2">
        <f>SUM(E94:H94)</f>
        <v>36080</v>
      </c>
      <c r="E94" s="2">
        <f>ROUND((E95/100)*E93,0)</f>
        <v>19857</v>
      </c>
      <c r="F94" s="2">
        <f t="shared" ref="F94:M94" si="43">ROUND((F95/100)*F93,0)</f>
        <v>6140</v>
      </c>
      <c r="G94" s="2">
        <f t="shared" si="43"/>
        <v>2185</v>
      </c>
      <c r="H94" s="2">
        <f t="shared" si="43"/>
        <v>7898</v>
      </c>
      <c r="I94" s="2">
        <f>SUM(J94:M94)</f>
        <v>25627</v>
      </c>
      <c r="J94" s="2">
        <f t="shared" si="43"/>
        <v>13951</v>
      </c>
      <c r="K94" s="2">
        <f t="shared" si="43"/>
        <v>3048</v>
      </c>
      <c r="L94" s="2">
        <f t="shared" si="43"/>
        <v>1733</v>
      </c>
      <c r="M94" s="2">
        <f t="shared" si="43"/>
        <v>6895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</row>
    <row r="95" spans="1:135" s="20" customFormat="1" ht="13.8" x14ac:dyDescent="0.25">
      <c r="A95" s="21"/>
      <c r="B95" s="20" t="s">
        <v>152</v>
      </c>
      <c r="C95" s="20" t="s">
        <v>176</v>
      </c>
      <c r="D95" s="20">
        <v>66.790000000000006</v>
      </c>
      <c r="E95" s="20">
        <v>77.2</v>
      </c>
      <c r="F95" s="20">
        <v>62.7</v>
      </c>
      <c r="G95" s="20">
        <v>39.6</v>
      </c>
      <c r="H95" s="20">
        <v>60.8</v>
      </c>
      <c r="I95" s="20">
        <f>(I94/I93)*100</f>
        <v>63.718640443571452</v>
      </c>
      <c r="J95" s="20">
        <v>75.5</v>
      </c>
      <c r="K95" s="20">
        <v>54.3</v>
      </c>
      <c r="L95" s="20">
        <v>37.700000000000003</v>
      </c>
      <c r="M95" s="20">
        <v>59.8</v>
      </c>
      <c r="O95" s="20">
        <v>88.797814207650305</v>
      </c>
      <c r="P95" s="20">
        <v>71.174863387978107</v>
      </c>
      <c r="Q95" s="20">
        <v>76.686507936507894</v>
      </c>
      <c r="R95" s="20">
        <v>88.0859375</v>
      </c>
      <c r="S95" s="20">
        <v>83.800623052959494</v>
      </c>
      <c r="T95" s="20">
        <v>75.147928994082804</v>
      </c>
      <c r="U95" s="20">
        <v>41.304347826087003</v>
      </c>
      <c r="V95" s="20">
        <v>68.646864686468604</v>
      </c>
      <c r="W95" s="20">
        <v>83.650190114068494</v>
      </c>
      <c r="X95" s="20">
        <v>90.837696335078505</v>
      </c>
      <c r="Y95" s="20">
        <v>84.671532846715294</v>
      </c>
      <c r="Z95" s="20">
        <v>92.452830188679201</v>
      </c>
      <c r="AA95" s="20">
        <v>94.462540716612395</v>
      </c>
      <c r="AB95" s="20">
        <v>74.363057324840796</v>
      </c>
      <c r="AC95" s="20">
        <v>66.242038216560502</v>
      </c>
      <c r="AD95" s="20">
        <v>77.866242038216598</v>
      </c>
      <c r="AE95" s="20">
        <v>82.474226804123703</v>
      </c>
      <c r="AF95" s="20">
        <v>75.576036866359402</v>
      </c>
      <c r="AG95" s="20">
        <v>70.608108108108098</v>
      </c>
      <c r="AH95" s="20">
        <v>88.636363636363598</v>
      </c>
      <c r="AI95" s="20">
        <v>83.887468030690499</v>
      </c>
      <c r="AJ95" s="20">
        <v>84.090909090909093</v>
      </c>
      <c r="AK95" s="20">
        <v>61.647058823529399</v>
      </c>
      <c r="AL95" s="20">
        <v>72.101449275362299</v>
      </c>
      <c r="AM95" s="20">
        <v>85.2159468438538</v>
      </c>
      <c r="AN95" s="20">
        <v>83.377308707124001</v>
      </c>
      <c r="AO95" s="20">
        <v>77.060133630289499</v>
      </c>
      <c r="AP95" s="20">
        <v>39.831528279181697</v>
      </c>
      <c r="AQ95" s="20">
        <v>55.985915492957801</v>
      </c>
      <c r="AR95" s="20">
        <v>91.014975041597296</v>
      </c>
      <c r="AS95" s="20">
        <v>74.859287054408995</v>
      </c>
      <c r="AT95" s="20">
        <v>84.016973125883993</v>
      </c>
      <c r="AU95" s="20">
        <v>74.193548387096797</v>
      </c>
      <c r="AV95" s="20">
        <v>84.219858156028394</v>
      </c>
      <c r="AW95" s="20">
        <v>81.415929203539804</v>
      </c>
      <c r="AX95" s="20">
        <v>96.378269617706195</v>
      </c>
      <c r="AY95" s="20">
        <v>50.173010380622799</v>
      </c>
      <c r="AZ95" s="20">
        <v>68.235294117647101</v>
      </c>
      <c r="BA95" s="20">
        <v>70.448548812664896</v>
      </c>
      <c r="BB95" s="20">
        <v>50.6666666666667</v>
      </c>
      <c r="BC95" s="20">
        <v>72.274143302180704</v>
      </c>
      <c r="BD95" s="20">
        <v>58.119658119658098</v>
      </c>
      <c r="BE95" s="20">
        <v>63.768115942028999</v>
      </c>
      <c r="BF95" s="20">
        <v>87.096774193548399</v>
      </c>
      <c r="BG95" s="20">
        <v>84.081632653061206</v>
      </c>
      <c r="BH95" s="20">
        <v>51.016635859519397</v>
      </c>
      <c r="BI95" s="20">
        <v>50.495049504950501</v>
      </c>
      <c r="BJ95" s="20">
        <v>42.553191489361701</v>
      </c>
      <c r="BK95" s="20">
        <v>40.828402366863898</v>
      </c>
      <c r="BL95" s="20">
        <v>67.219917012448093</v>
      </c>
      <c r="BM95" s="20">
        <v>61.714285714285701</v>
      </c>
      <c r="BN95" s="20">
        <v>56.363636363636402</v>
      </c>
      <c r="BO95" s="20">
        <v>48.031496062992098</v>
      </c>
      <c r="BP95" s="20">
        <v>46.564885496183201</v>
      </c>
      <c r="BQ95" s="20">
        <v>32.835820895522403</v>
      </c>
      <c r="BR95" s="20">
        <v>52.571428571428598</v>
      </c>
      <c r="BS95" s="20">
        <v>45.512820512820497</v>
      </c>
      <c r="BT95" s="20">
        <v>40.990990990991001</v>
      </c>
      <c r="BU95" s="20">
        <v>31.893687707641199</v>
      </c>
      <c r="BV95" s="20">
        <v>53.6458333333333</v>
      </c>
      <c r="BW95" s="20">
        <v>56.097560975609802</v>
      </c>
      <c r="BX95" s="20">
        <v>21.290322580645199</v>
      </c>
      <c r="BY95" s="20">
        <v>59.154929577464799</v>
      </c>
      <c r="BZ95" s="20">
        <v>61.344537815126102</v>
      </c>
      <c r="CA95" s="20">
        <v>4.1666666666666696</v>
      </c>
      <c r="CB95" s="20">
        <v>44.927536231884098</v>
      </c>
      <c r="CC95" s="20">
        <v>28.712871287128699</v>
      </c>
      <c r="CD95" s="20">
        <v>62.9107981220657</v>
      </c>
      <c r="CE95" s="20">
        <v>32.9192546583851</v>
      </c>
      <c r="CF95" s="20">
        <v>58.252427184466001</v>
      </c>
      <c r="CG95" s="20">
        <v>58.857142857142897</v>
      </c>
      <c r="CH95" s="20">
        <v>36.213991769547299</v>
      </c>
      <c r="CI95" s="20">
        <v>9.2348284960422191</v>
      </c>
      <c r="CJ95" s="20">
        <v>56.25</v>
      </c>
      <c r="CK95" s="20">
        <v>25</v>
      </c>
      <c r="CL95" s="20">
        <v>49.714285714285701</v>
      </c>
      <c r="CM95" s="20">
        <v>65.322580645161295</v>
      </c>
      <c r="CN95" s="20">
        <v>78.571428571428598</v>
      </c>
      <c r="CO95" s="20">
        <v>33.088235294117602</v>
      </c>
      <c r="CP95" s="20">
        <v>19.727891156462601</v>
      </c>
      <c r="CQ95" s="20">
        <v>11.656441717791401</v>
      </c>
      <c r="CR95" s="20">
        <v>1.8126888217522701</v>
      </c>
      <c r="CS95" s="20">
        <v>41.284403669724803</v>
      </c>
      <c r="CT95" s="20">
        <v>58.252427184466001</v>
      </c>
      <c r="CU95" s="20">
        <v>37.614678899082598</v>
      </c>
      <c r="CV95" s="20">
        <v>29.787234042553202</v>
      </c>
      <c r="CW95" s="20">
        <v>81.904761904761898</v>
      </c>
      <c r="CX95" s="20">
        <v>48.235294117647101</v>
      </c>
      <c r="CY95" s="20">
        <v>33.3333333333333</v>
      </c>
      <c r="CZ95" s="20">
        <v>73.489932885906001</v>
      </c>
      <c r="DA95" s="20">
        <v>54.53125</v>
      </c>
      <c r="DB95" s="20">
        <v>59.298245614035103</v>
      </c>
      <c r="DC95" s="20">
        <v>52.919708029197103</v>
      </c>
      <c r="DD95" s="20">
        <v>47.288503253796101</v>
      </c>
      <c r="DE95" s="20">
        <v>69.858156028368796</v>
      </c>
      <c r="DF95" s="20">
        <v>76.732673267326703</v>
      </c>
      <c r="DG95" s="20">
        <v>45.394736842105303</v>
      </c>
      <c r="DH95" s="20">
        <v>51.379310344827601</v>
      </c>
      <c r="DI95" s="20">
        <v>81.443298969072202</v>
      </c>
      <c r="DJ95" s="20">
        <v>65.957446808510596</v>
      </c>
      <c r="DK95" s="20">
        <v>59.317585301837298</v>
      </c>
      <c r="DL95" s="20">
        <v>42.1875</v>
      </c>
      <c r="DM95" s="20">
        <v>54.2492917847025</v>
      </c>
      <c r="DN95" s="20">
        <v>37.5</v>
      </c>
      <c r="DO95" s="20">
        <v>57.692307692307701</v>
      </c>
      <c r="DP95" s="20">
        <v>80.539772727272705</v>
      </c>
      <c r="DQ95" s="20">
        <v>74.137931034482804</v>
      </c>
      <c r="DR95" s="20">
        <v>65</v>
      </c>
      <c r="DS95" s="20">
        <v>66.162310866574998</v>
      </c>
      <c r="DT95" s="20">
        <v>36.1111111111111</v>
      </c>
      <c r="DU95" s="20">
        <v>40.404040404040401</v>
      </c>
      <c r="DV95" s="20">
        <v>65.121412803531996</v>
      </c>
      <c r="DW95" s="20">
        <v>51.658767772511901</v>
      </c>
      <c r="DX95" s="20">
        <v>56.585365853658502</v>
      </c>
      <c r="DY95" s="20">
        <v>60.165975103734397</v>
      </c>
      <c r="DZ95" s="20">
        <v>19.327731092436998</v>
      </c>
      <c r="EA95" s="20">
        <v>54.705882352941202</v>
      </c>
      <c r="EB95" s="20">
        <v>77.2861356932153</v>
      </c>
      <c r="EC95" s="20">
        <v>46.25</v>
      </c>
      <c r="ED95" s="20">
        <v>24.183006535947701</v>
      </c>
      <c r="EE95" s="20">
        <v>76.142131979695407</v>
      </c>
    </row>
    <row r="96" spans="1:135" s="20" customFormat="1" ht="13.8" x14ac:dyDescent="0.25">
      <c r="A96" s="21"/>
      <c r="I96" s="2"/>
    </row>
    <row r="97" spans="1:135" s="20" customFormat="1" x14ac:dyDescent="0.3">
      <c r="A97" s="3">
        <v>19</v>
      </c>
      <c r="B97" s="19" t="s">
        <v>186</v>
      </c>
      <c r="C97" s="19" t="s">
        <v>170</v>
      </c>
      <c r="D97" s="2">
        <f>SUM(E97:H97)</f>
        <v>40976</v>
      </c>
      <c r="E97" s="2">
        <v>21690</v>
      </c>
      <c r="F97" s="2">
        <v>7218</v>
      </c>
      <c r="G97" s="2">
        <v>2537</v>
      </c>
      <c r="H97" s="2">
        <v>9531</v>
      </c>
      <c r="I97" s="2">
        <f>SUM(J97:M97)</f>
        <v>29386</v>
      </c>
      <c r="J97" s="2">
        <f>SUM(J98,J100,J102)</f>
        <v>15342</v>
      </c>
      <c r="K97" s="2">
        <f t="shared" ref="K97:M97" si="44">SUM(K98,K100,K102)</f>
        <v>3701</v>
      </c>
      <c r="L97" s="2">
        <f t="shared" si="44"/>
        <v>2022</v>
      </c>
      <c r="M97" s="2">
        <f t="shared" si="44"/>
        <v>8321</v>
      </c>
      <c r="N97" s="2"/>
      <c r="O97">
        <v>337</v>
      </c>
      <c r="P97">
        <v>570</v>
      </c>
      <c r="Q97">
        <v>860</v>
      </c>
      <c r="R97">
        <v>466</v>
      </c>
      <c r="S97">
        <v>292</v>
      </c>
      <c r="T97">
        <v>278</v>
      </c>
      <c r="U97">
        <v>341</v>
      </c>
      <c r="V97">
        <v>712</v>
      </c>
      <c r="W97">
        <v>461</v>
      </c>
      <c r="X97">
        <v>356</v>
      </c>
      <c r="Y97">
        <v>245</v>
      </c>
      <c r="Z97">
        <v>206</v>
      </c>
      <c r="AA97">
        <v>303</v>
      </c>
      <c r="AB97">
        <v>510</v>
      </c>
      <c r="AC97">
        <v>442</v>
      </c>
      <c r="AD97">
        <v>563</v>
      </c>
      <c r="AE97">
        <v>264</v>
      </c>
      <c r="AF97">
        <v>209</v>
      </c>
      <c r="AG97">
        <v>257</v>
      </c>
      <c r="AH97">
        <v>243</v>
      </c>
      <c r="AI97">
        <v>343</v>
      </c>
      <c r="AJ97">
        <v>605</v>
      </c>
      <c r="AK97">
        <v>688</v>
      </c>
      <c r="AL97">
        <v>210</v>
      </c>
      <c r="AM97">
        <v>590</v>
      </c>
      <c r="AN97">
        <v>340</v>
      </c>
      <c r="AO97">
        <v>384</v>
      </c>
      <c r="AP97">
        <v>385</v>
      </c>
      <c r="AQ97">
        <v>338</v>
      </c>
      <c r="AR97">
        <v>565</v>
      </c>
      <c r="AS97">
        <v>439</v>
      </c>
      <c r="AT97">
        <v>660</v>
      </c>
      <c r="AU97">
        <v>453</v>
      </c>
      <c r="AV97">
        <v>560</v>
      </c>
      <c r="AW97">
        <v>380</v>
      </c>
      <c r="AX97">
        <v>487</v>
      </c>
      <c r="AY97">
        <v>188</v>
      </c>
      <c r="AZ97">
        <v>121</v>
      </c>
      <c r="BA97">
        <v>292</v>
      </c>
      <c r="BB97">
        <v>38</v>
      </c>
      <c r="BC97">
        <v>254</v>
      </c>
      <c r="BD97">
        <v>78</v>
      </c>
      <c r="BE97">
        <v>55</v>
      </c>
      <c r="BF97">
        <v>27</v>
      </c>
      <c r="BG97">
        <v>244</v>
      </c>
      <c r="BH97">
        <v>355</v>
      </c>
      <c r="BI97">
        <v>69</v>
      </c>
      <c r="BJ97">
        <v>122</v>
      </c>
      <c r="BK97">
        <v>164</v>
      </c>
      <c r="BL97">
        <v>190</v>
      </c>
      <c r="BM97">
        <v>254</v>
      </c>
      <c r="BN97">
        <v>92</v>
      </c>
      <c r="BO97">
        <v>230</v>
      </c>
      <c r="BP97">
        <v>123</v>
      </c>
      <c r="BQ97">
        <v>77</v>
      </c>
      <c r="BR97">
        <v>112</v>
      </c>
      <c r="BS97">
        <v>109</v>
      </c>
      <c r="BT97">
        <v>128</v>
      </c>
      <c r="BU97">
        <v>130</v>
      </c>
      <c r="BV97">
        <v>122</v>
      </c>
      <c r="BW97">
        <v>127</v>
      </c>
      <c r="BX97">
        <v>40</v>
      </c>
      <c r="BY97">
        <v>92</v>
      </c>
      <c r="BZ97">
        <v>80</v>
      </c>
      <c r="CA97">
        <v>5</v>
      </c>
      <c r="CB97">
        <v>32</v>
      </c>
      <c r="CC97">
        <v>33</v>
      </c>
      <c r="CD97">
        <v>136</v>
      </c>
      <c r="CE97">
        <v>57</v>
      </c>
      <c r="CF97">
        <v>137</v>
      </c>
      <c r="CG97">
        <v>111</v>
      </c>
      <c r="CH97">
        <v>182</v>
      </c>
      <c r="CI97">
        <v>36</v>
      </c>
      <c r="CJ97">
        <v>10</v>
      </c>
      <c r="CK97">
        <v>8</v>
      </c>
      <c r="CL97">
        <v>92</v>
      </c>
      <c r="CM97">
        <v>95</v>
      </c>
      <c r="CN97">
        <v>158</v>
      </c>
      <c r="CO97">
        <v>129</v>
      </c>
      <c r="CP97">
        <v>59</v>
      </c>
      <c r="CQ97">
        <v>23</v>
      </c>
      <c r="CR97">
        <v>8</v>
      </c>
      <c r="CS97">
        <v>145</v>
      </c>
      <c r="CT97">
        <v>62</v>
      </c>
      <c r="CU97">
        <v>42</v>
      </c>
      <c r="CV97">
        <v>43</v>
      </c>
      <c r="CW97">
        <v>87</v>
      </c>
      <c r="CX97">
        <v>88</v>
      </c>
      <c r="CY97">
        <v>32</v>
      </c>
      <c r="CZ97">
        <v>249</v>
      </c>
      <c r="DA97">
        <v>457</v>
      </c>
      <c r="DB97">
        <v>174</v>
      </c>
      <c r="DC97">
        <v>211</v>
      </c>
      <c r="DD97">
        <v>328</v>
      </c>
      <c r="DE97">
        <v>455</v>
      </c>
      <c r="DF97">
        <v>199</v>
      </c>
      <c r="DG97">
        <v>72</v>
      </c>
      <c r="DH97">
        <v>179</v>
      </c>
      <c r="DI97">
        <v>265</v>
      </c>
      <c r="DJ97">
        <v>63</v>
      </c>
      <c r="DK97">
        <v>250</v>
      </c>
      <c r="DL97">
        <v>90</v>
      </c>
      <c r="DM97">
        <v>519</v>
      </c>
      <c r="DN97">
        <v>272</v>
      </c>
      <c r="DO97">
        <v>106</v>
      </c>
      <c r="DP97">
        <v>572</v>
      </c>
      <c r="DQ97">
        <v>200</v>
      </c>
      <c r="DR97">
        <v>307</v>
      </c>
      <c r="DS97">
        <v>617</v>
      </c>
      <c r="DT97">
        <v>148</v>
      </c>
      <c r="DU97">
        <v>93</v>
      </c>
      <c r="DV97">
        <v>374</v>
      </c>
      <c r="DW97">
        <v>117</v>
      </c>
      <c r="DX97">
        <v>531</v>
      </c>
      <c r="DY97">
        <v>156</v>
      </c>
      <c r="DZ97">
        <v>30</v>
      </c>
      <c r="EA97">
        <v>406</v>
      </c>
      <c r="EB97">
        <v>275</v>
      </c>
      <c r="EC97">
        <v>37</v>
      </c>
      <c r="ED97">
        <v>76</v>
      </c>
      <c r="EE97">
        <v>493</v>
      </c>
    </row>
    <row r="98" spans="1:135" s="20" customFormat="1" x14ac:dyDescent="0.3">
      <c r="A98" s="3"/>
      <c r="B98" s="20" t="s">
        <v>153</v>
      </c>
      <c r="C98" s="19" t="s">
        <v>170</v>
      </c>
      <c r="D98" s="2">
        <f>SUM(E98:H98)</f>
        <v>4897</v>
      </c>
      <c r="E98" s="2">
        <v>1838</v>
      </c>
      <c r="F98" s="2">
        <v>1078</v>
      </c>
      <c r="G98" s="2">
        <v>350</v>
      </c>
      <c r="H98" s="2">
        <v>1631</v>
      </c>
      <c r="I98" s="2">
        <f>SUM(J98:M98)</f>
        <v>3752</v>
      </c>
      <c r="J98" s="2">
        <v>1387</v>
      </c>
      <c r="K98" s="2">
        <v>654</v>
      </c>
      <c r="L98" s="2">
        <v>290</v>
      </c>
      <c r="M98" s="2">
        <v>1421</v>
      </c>
      <c r="N98" s="2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</row>
    <row r="99" spans="1:135" s="20" customFormat="1" x14ac:dyDescent="0.3">
      <c r="A99" s="21"/>
      <c r="C99" s="20" t="s">
        <v>176</v>
      </c>
      <c r="D99" s="20">
        <v>11.95</v>
      </c>
      <c r="E99" s="20">
        <v>8.4700000000000006</v>
      </c>
      <c r="F99" s="20">
        <v>14.9</v>
      </c>
      <c r="G99" s="20">
        <v>13.8</v>
      </c>
      <c r="H99" s="20">
        <v>17.100000000000001</v>
      </c>
      <c r="I99" s="20">
        <f>(I98/$I$97)*100</f>
        <v>12.76798475464507</v>
      </c>
      <c r="J99" s="20">
        <v>9.0399999999999991</v>
      </c>
      <c r="K99" s="20">
        <v>17.7</v>
      </c>
      <c r="L99" s="20">
        <v>14.3</v>
      </c>
      <c r="M99" s="20">
        <v>17.100000000000001</v>
      </c>
      <c r="O99" s="23">
        <v>3.5608308605341201</v>
      </c>
      <c r="P99" s="23">
        <v>8.59649122807018</v>
      </c>
      <c r="Q99" s="23">
        <v>10.116279069767399</v>
      </c>
      <c r="R99" s="23">
        <v>3.21888412017167</v>
      </c>
      <c r="S99" s="23">
        <v>7.8767123287671197</v>
      </c>
      <c r="T99" s="23">
        <v>8.6330935251798593</v>
      </c>
      <c r="U99" s="23">
        <v>16.4222873900293</v>
      </c>
      <c r="V99" s="23">
        <v>12.3595505617978</v>
      </c>
      <c r="W99" s="23">
        <v>4.5553145336225596</v>
      </c>
      <c r="X99" s="23">
        <v>2.5280898876404501</v>
      </c>
      <c r="Y99" s="23">
        <v>5.3061224489795897</v>
      </c>
      <c r="Z99" s="23">
        <v>4.8543689320388301</v>
      </c>
      <c r="AA99" s="23">
        <v>4.2904290429042904</v>
      </c>
      <c r="AB99" s="23">
        <v>8.4313725490196099</v>
      </c>
      <c r="AC99" s="23">
        <v>5.8823529411764701</v>
      </c>
      <c r="AD99" s="23">
        <v>13.1438721136767</v>
      </c>
      <c r="AE99" s="23">
        <v>9.0909090909090899</v>
      </c>
      <c r="AF99" s="23">
        <v>21.5311004784689</v>
      </c>
      <c r="AG99" s="23">
        <v>18.6770428015564</v>
      </c>
      <c r="AH99" s="23">
        <v>3.7037037037037002</v>
      </c>
      <c r="AI99" s="23">
        <v>4.3731778425655996</v>
      </c>
      <c r="AJ99" s="23">
        <v>8.2644628099173598</v>
      </c>
      <c r="AK99" s="23">
        <v>23.837209302325601</v>
      </c>
      <c r="AL99" s="23">
        <v>5.2380952380952399</v>
      </c>
      <c r="AM99" s="23">
        <v>13.0508474576271</v>
      </c>
      <c r="AN99" s="23">
        <v>7.0588235294117601</v>
      </c>
      <c r="AO99" s="23">
        <v>9.8958333333333304</v>
      </c>
      <c r="AP99" s="23">
        <v>14.025974025974</v>
      </c>
      <c r="AQ99" s="23">
        <v>5.9171597633136104</v>
      </c>
      <c r="AR99" s="23">
        <v>3.1858407079646001</v>
      </c>
      <c r="AS99" s="23">
        <v>9.1116173120728892</v>
      </c>
      <c r="AT99" s="23">
        <v>10</v>
      </c>
      <c r="AU99" s="23">
        <v>3.53200883002207</v>
      </c>
      <c r="AV99" s="23">
        <v>15.1785714285714</v>
      </c>
      <c r="AW99" s="23">
        <v>3.1578947368421102</v>
      </c>
      <c r="AX99" s="23">
        <v>1.64271047227926</v>
      </c>
      <c r="AY99" s="23">
        <v>22.872340425531899</v>
      </c>
      <c r="AZ99" s="23">
        <v>4.1322314049586799</v>
      </c>
      <c r="BA99" s="23">
        <v>8.5616438356164402</v>
      </c>
      <c r="BB99" s="23">
        <v>0</v>
      </c>
      <c r="BC99" s="23">
        <v>8.6614173228346498</v>
      </c>
      <c r="BD99" s="23">
        <v>12.8205128205128</v>
      </c>
      <c r="BE99" s="23">
        <v>20</v>
      </c>
      <c r="BF99" s="23">
        <v>0</v>
      </c>
      <c r="BG99" s="23">
        <v>15.5737704918033</v>
      </c>
      <c r="BH99" s="23">
        <v>22.253521126760599</v>
      </c>
      <c r="BI99" s="23">
        <v>26.086956521739101</v>
      </c>
      <c r="BJ99" s="23">
        <v>50.819672131147499</v>
      </c>
      <c r="BK99" s="23">
        <v>15.853658536585399</v>
      </c>
      <c r="BL99" s="23">
        <v>14.7368421052632</v>
      </c>
      <c r="BM99" s="23">
        <v>14.9606299212598</v>
      </c>
      <c r="BN99" s="23">
        <v>32.6086956521739</v>
      </c>
      <c r="BO99" s="23">
        <v>20.434782608695699</v>
      </c>
      <c r="BP99" s="23">
        <v>0.81300813008130102</v>
      </c>
      <c r="BQ99" s="23">
        <v>14.285714285714301</v>
      </c>
      <c r="BR99" s="23">
        <v>17.8571428571429</v>
      </c>
      <c r="BS99" s="23">
        <v>34.862385321100902</v>
      </c>
      <c r="BT99" s="23">
        <v>28.90625</v>
      </c>
      <c r="BU99" s="23">
        <v>26.153846153846199</v>
      </c>
      <c r="BV99" s="23">
        <v>15.5737704918033</v>
      </c>
      <c r="BW99" s="23">
        <v>9.4488188976377891</v>
      </c>
      <c r="BX99" s="23">
        <v>17.5</v>
      </c>
      <c r="BY99" s="23">
        <v>8.6956521739130395</v>
      </c>
      <c r="BZ99" s="23">
        <v>8.75</v>
      </c>
      <c r="CA99" s="23">
        <v>0</v>
      </c>
      <c r="CB99" s="23">
        <v>3.125</v>
      </c>
      <c r="CC99" s="23">
        <v>12.1212121212121</v>
      </c>
      <c r="CD99" s="23">
        <v>1.47058823529412</v>
      </c>
      <c r="CE99" s="23">
        <v>7.0175438596491198</v>
      </c>
      <c r="CF99" s="23">
        <v>12.408759124087601</v>
      </c>
      <c r="CG99" s="23">
        <v>7.20720720720721</v>
      </c>
      <c r="CH99" s="23">
        <v>51.648351648351699</v>
      </c>
      <c r="CI99" s="23">
        <v>2.7777777777777799</v>
      </c>
      <c r="CJ99" s="23">
        <v>10</v>
      </c>
      <c r="CK99" s="23">
        <v>0</v>
      </c>
      <c r="CL99" s="23">
        <v>5.4347826086956497</v>
      </c>
      <c r="CM99" s="23">
        <v>14.7368421052632</v>
      </c>
      <c r="CN99" s="23">
        <v>2.5316455696202498</v>
      </c>
      <c r="CO99" s="23">
        <v>65.116279069767401</v>
      </c>
      <c r="CP99" s="23">
        <v>1.6949152542372901</v>
      </c>
      <c r="CQ99" s="23">
        <v>17.3913043478261</v>
      </c>
      <c r="CR99" s="23">
        <v>25</v>
      </c>
      <c r="CS99" s="23">
        <v>6.8965517241379297</v>
      </c>
      <c r="CT99" s="23">
        <v>3.2258064516128999</v>
      </c>
      <c r="CU99" s="23">
        <v>2.38095238095238</v>
      </c>
      <c r="CV99" s="23">
        <v>2.32558139534884</v>
      </c>
      <c r="CW99" s="23">
        <v>1.14942528735632</v>
      </c>
      <c r="CX99" s="23">
        <v>6.8181818181818201</v>
      </c>
      <c r="CY99" s="23">
        <v>3.125</v>
      </c>
      <c r="CZ99" s="23">
        <v>12.048192771084301</v>
      </c>
      <c r="DA99" s="23">
        <v>23.632385120350101</v>
      </c>
      <c r="DB99" s="23">
        <v>2.8735632183908</v>
      </c>
      <c r="DC99" s="23">
        <v>31.279620853080601</v>
      </c>
      <c r="DD99" s="23">
        <v>33.536585365853703</v>
      </c>
      <c r="DE99" s="23">
        <v>13.4065934065934</v>
      </c>
      <c r="DF99" s="23">
        <v>22.110552763819101</v>
      </c>
      <c r="DG99" s="23">
        <v>4.1666666666666696</v>
      </c>
      <c r="DH99" s="23">
        <v>16.759776536312799</v>
      </c>
      <c r="DI99" s="23">
        <v>10.5660377358491</v>
      </c>
      <c r="DJ99" s="23">
        <v>1.5873015873015901</v>
      </c>
      <c r="DK99" s="23">
        <v>9.6</v>
      </c>
      <c r="DL99" s="23">
        <v>10</v>
      </c>
      <c r="DM99" s="23">
        <v>26.204238921001899</v>
      </c>
      <c r="DN99" s="23">
        <v>50.367647058823501</v>
      </c>
      <c r="DO99" s="23">
        <v>0.94339622641509402</v>
      </c>
      <c r="DP99" s="23">
        <v>0.87412587412587395</v>
      </c>
      <c r="DQ99" s="23">
        <v>14</v>
      </c>
      <c r="DR99" s="23">
        <v>11.074918566775199</v>
      </c>
      <c r="DS99" s="23">
        <v>22.042139384116702</v>
      </c>
      <c r="DT99" s="23">
        <v>12.1621621621622</v>
      </c>
      <c r="DU99" s="23">
        <v>13.9784946236559</v>
      </c>
      <c r="DV99" s="23">
        <v>21.122994652406401</v>
      </c>
      <c r="DW99" s="23">
        <v>6.83760683760684</v>
      </c>
      <c r="DX99" s="23">
        <v>12.617702448210901</v>
      </c>
      <c r="DY99" s="23">
        <v>7.0512820512820502</v>
      </c>
      <c r="DZ99" s="23">
        <v>23.3333333333333</v>
      </c>
      <c r="EA99" s="23">
        <v>31.2807881773399</v>
      </c>
      <c r="EB99" s="23">
        <v>4.7272727272727302</v>
      </c>
      <c r="EC99" s="23">
        <v>0</v>
      </c>
      <c r="ED99" s="23">
        <v>51.315789473684198</v>
      </c>
      <c r="EE99" s="23">
        <v>8.7221095334685597</v>
      </c>
    </row>
    <row r="100" spans="1:135" s="20" customFormat="1" x14ac:dyDescent="0.3">
      <c r="A100" s="21"/>
      <c r="B100" s="20" t="s">
        <v>154</v>
      </c>
      <c r="C100" s="20" t="s">
        <v>170</v>
      </c>
      <c r="D100" s="2">
        <f>SUM(E100:H100)</f>
        <v>11810</v>
      </c>
      <c r="E100" s="2">
        <v>6414</v>
      </c>
      <c r="F100" s="2">
        <v>1849</v>
      </c>
      <c r="G100" s="2">
        <v>895</v>
      </c>
      <c r="H100" s="2">
        <v>2652</v>
      </c>
      <c r="I100" s="2">
        <f t="shared" ref="I100:I102" si="45">SUM(J100:M100)</f>
        <v>8129</v>
      </c>
      <c r="J100" s="2">
        <v>4279</v>
      </c>
      <c r="K100" s="2">
        <v>867</v>
      </c>
      <c r="L100" s="2">
        <v>672</v>
      </c>
      <c r="M100" s="2">
        <v>2311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</row>
    <row r="101" spans="1:135" s="20" customFormat="1" x14ac:dyDescent="0.3">
      <c r="A101" s="21"/>
      <c r="C101" s="20" t="s">
        <v>176</v>
      </c>
      <c r="D101" s="20">
        <v>28.82</v>
      </c>
      <c r="E101" s="20">
        <v>29.6</v>
      </c>
      <c r="F101" s="20">
        <v>25.6</v>
      </c>
      <c r="G101" s="20">
        <v>35.299999999999997</v>
      </c>
      <c r="H101" s="20">
        <v>27.8</v>
      </c>
      <c r="I101" s="20">
        <f>(I100/$I$97)*100</f>
        <v>27.662832641393859</v>
      </c>
      <c r="J101" s="20">
        <v>27.9</v>
      </c>
      <c r="K101" s="20">
        <v>23.4</v>
      </c>
      <c r="L101" s="20">
        <v>33.200000000000003</v>
      </c>
      <c r="M101" s="20">
        <v>27.8</v>
      </c>
      <c r="O101" s="23">
        <v>58.753709198813098</v>
      </c>
      <c r="P101" s="23">
        <v>5.7894736842105301</v>
      </c>
      <c r="Q101" s="23">
        <v>48.488372093023301</v>
      </c>
      <c r="R101" s="23">
        <v>12.660944206008599</v>
      </c>
      <c r="S101" s="23">
        <v>15.068493150684899</v>
      </c>
      <c r="T101" s="23">
        <v>47.841726618705003</v>
      </c>
      <c r="U101" s="23">
        <v>7.0381231671554296</v>
      </c>
      <c r="V101" s="23">
        <v>21.629213483146099</v>
      </c>
      <c r="W101" s="23">
        <v>16.919739696312401</v>
      </c>
      <c r="X101" s="23">
        <v>9.8314606741573005</v>
      </c>
      <c r="Y101" s="23">
        <v>25.3061224489796</v>
      </c>
      <c r="Z101" s="23">
        <v>35.922330097087404</v>
      </c>
      <c r="AA101" s="23">
        <v>19.141914191419101</v>
      </c>
      <c r="AB101" s="23">
        <v>5.4901960784313699</v>
      </c>
      <c r="AC101" s="23">
        <v>35.5203619909502</v>
      </c>
      <c r="AD101" s="23">
        <v>29.8401420959147</v>
      </c>
      <c r="AE101" s="23">
        <v>19.696969696969699</v>
      </c>
      <c r="AF101" s="23">
        <v>4.3062200956937797</v>
      </c>
      <c r="AG101" s="23">
        <v>46.303501945525298</v>
      </c>
      <c r="AH101" s="23">
        <v>18.106995884773699</v>
      </c>
      <c r="AI101" s="23">
        <v>2.6239067055393601</v>
      </c>
      <c r="AJ101" s="23">
        <v>36.694214876033101</v>
      </c>
      <c r="AK101" s="23">
        <v>26.017441860465102</v>
      </c>
      <c r="AL101" s="23">
        <v>42.380952380952401</v>
      </c>
      <c r="AM101" s="23">
        <v>3.5593220338983098</v>
      </c>
      <c r="AN101" s="23">
        <v>55.588235294117702</v>
      </c>
      <c r="AO101" s="23">
        <v>53.6458333333333</v>
      </c>
      <c r="AP101" s="23">
        <v>55.584415584415602</v>
      </c>
      <c r="AQ101" s="23">
        <v>5.0295857988165702</v>
      </c>
      <c r="AR101" s="23">
        <v>37.699115044247797</v>
      </c>
      <c r="AS101" s="23">
        <v>51.708428246013703</v>
      </c>
      <c r="AT101" s="23">
        <v>21.6666666666667</v>
      </c>
      <c r="AU101" s="23">
        <v>61.368653421633603</v>
      </c>
      <c r="AV101" s="23">
        <v>3.3928571428571401</v>
      </c>
      <c r="AW101" s="23">
        <v>4.7368421052631602</v>
      </c>
      <c r="AX101" s="23">
        <v>59.342915811088297</v>
      </c>
      <c r="AY101" s="23">
        <v>35.106382978723403</v>
      </c>
      <c r="AZ101" s="23">
        <v>12.396694214876</v>
      </c>
      <c r="BA101" s="23">
        <v>9.5890410958904102</v>
      </c>
      <c r="BB101" s="23">
        <v>57.894736842105303</v>
      </c>
      <c r="BC101" s="23">
        <v>24.015748031496098</v>
      </c>
      <c r="BD101" s="23">
        <v>15.384615384615399</v>
      </c>
      <c r="BE101" s="23">
        <v>21.818181818181799</v>
      </c>
      <c r="BF101" s="23">
        <v>40.740740740740698</v>
      </c>
      <c r="BG101" s="23">
        <v>1.22950819672131</v>
      </c>
      <c r="BH101" s="23">
        <v>11.830985915493001</v>
      </c>
      <c r="BI101" s="23">
        <v>5.7971014492753596</v>
      </c>
      <c r="BJ101" s="23">
        <v>14.7540983606557</v>
      </c>
      <c r="BK101" s="23">
        <v>72.560975609756099</v>
      </c>
      <c r="BL101" s="23">
        <v>19.473684210526301</v>
      </c>
      <c r="BM101" s="23">
        <v>13.779527559055101</v>
      </c>
      <c r="BN101" s="23">
        <v>17.3913043478261</v>
      </c>
      <c r="BO101" s="23">
        <v>12.6086956521739</v>
      </c>
      <c r="BP101" s="23">
        <v>21.951219512195099</v>
      </c>
      <c r="BQ101" s="23">
        <v>27.272727272727298</v>
      </c>
      <c r="BR101" s="23">
        <v>13.3928571428571</v>
      </c>
      <c r="BS101" s="23">
        <v>23.853211009174299</v>
      </c>
      <c r="BT101" s="23">
        <v>34.375</v>
      </c>
      <c r="BU101" s="23">
        <v>66.153846153846104</v>
      </c>
      <c r="BV101" s="23">
        <v>27.868852459016399</v>
      </c>
      <c r="BW101" s="23">
        <v>66.141732283464606</v>
      </c>
      <c r="BX101" s="23">
        <v>0</v>
      </c>
      <c r="BY101" s="23">
        <v>16.304347826087</v>
      </c>
      <c r="BZ101" s="23">
        <v>10</v>
      </c>
      <c r="CA101" s="23">
        <v>80</v>
      </c>
      <c r="CB101" s="23">
        <v>3.125</v>
      </c>
      <c r="CC101" s="23">
        <v>39.393939393939398</v>
      </c>
      <c r="CD101" s="23">
        <v>22.0588235294118</v>
      </c>
      <c r="CE101" s="23">
        <v>78.947368421052602</v>
      </c>
      <c r="CF101" s="23">
        <v>27.007299270072998</v>
      </c>
      <c r="CG101" s="23">
        <v>6.3063063063063103</v>
      </c>
      <c r="CH101" s="23">
        <v>34.065934065934101</v>
      </c>
      <c r="CI101" s="23">
        <v>41.6666666666667</v>
      </c>
      <c r="CJ101" s="23">
        <v>10</v>
      </c>
      <c r="CK101" s="23">
        <v>25</v>
      </c>
      <c r="CL101" s="23">
        <v>34.7826086956522</v>
      </c>
      <c r="CM101" s="23">
        <v>16.842105263157901</v>
      </c>
      <c r="CN101" s="23">
        <v>54.430379746835399</v>
      </c>
      <c r="CO101" s="23">
        <v>23.255813953488399</v>
      </c>
      <c r="CP101" s="23">
        <v>69.491525423728802</v>
      </c>
      <c r="CQ101" s="23">
        <v>73.913043478260903</v>
      </c>
      <c r="CR101" s="23">
        <v>0</v>
      </c>
      <c r="CS101" s="23">
        <v>61.379310344827601</v>
      </c>
      <c r="CT101" s="23">
        <v>14.5161290322581</v>
      </c>
      <c r="CU101" s="23">
        <v>95.238095238095198</v>
      </c>
      <c r="CV101" s="23">
        <v>95.348837209302303</v>
      </c>
      <c r="CW101" s="23">
        <v>1.14942528735632</v>
      </c>
      <c r="CX101" s="23">
        <v>10.2272727272727</v>
      </c>
      <c r="CY101" s="23">
        <v>65.625</v>
      </c>
      <c r="CZ101" s="23">
        <v>25.3012048192771</v>
      </c>
      <c r="DA101" s="23">
        <v>15.317286652078799</v>
      </c>
      <c r="DB101" s="23">
        <v>31.609195402298901</v>
      </c>
      <c r="DC101" s="23">
        <v>16.5876777251185</v>
      </c>
      <c r="DD101" s="23">
        <v>11.5853658536585</v>
      </c>
      <c r="DE101" s="23">
        <v>29.230769230769202</v>
      </c>
      <c r="DF101" s="23">
        <v>12.5628140703518</v>
      </c>
      <c r="DG101" s="23">
        <v>4.1666666666666696</v>
      </c>
      <c r="DH101" s="23">
        <v>26.256983240223501</v>
      </c>
      <c r="DI101" s="23">
        <v>15.849056603773599</v>
      </c>
      <c r="DJ101" s="23">
        <v>36.507936507936499</v>
      </c>
      <c r="DK101" s="23">
        <v>8.4</v>
      </c>
      <c r="DL101" s="23">
        <v>50</v>
      </c>
      <c r="DM101" s="23">
        <v>45.086705202312103</v>
      </c>
      <c r="DN101" s="23">
        <v>3.3088235294117601</v>
      </c>
      <c r="DO101" s="23">
        <v>33.018867924528301</v>
      </c>
      <c r="DP101" s="23">
        <v>69.930069930069905</v>
      </c>
      <c r="DQ101" s="23">
        <v>3.5</v>
      </c>
      <c r="DR101" s="23">
        <v>12.0521172638436</v>
      </c>
      <c r="DS101" s="23">
        <v>25.607779578606198</v>
      </c>
      <c r="DT101" s="23">
        <v>4.7297297297297298</v>
      </c>
      <c r="DU101" s="23">
        <v>20.430107526881699</v>
      </c>
      <c r="DV101" s="23">
        <v>23.529411764705898</v>
      </c>
      <c r="DW101" s="23">
        <v>31.6239316239316</v>
      </c>
      <c r="DX101" s="23">
        <v>35.593220338983102</v>
      </c>
      <c r="DY101" s="23">
        <v>8.3333333333333304</v>
      </c>
      <c r="DZ101" s="23">
        <v>43.3333333333333</v>
      </c>
      <c r="EA101" s="23">
        <v>15.2709359605911</v>
      </c>
      <c r="EB101" s="23">
        <v>59.272727272727302</v>
      </c>
      <c r="EC101" s="23">
        <v>0</v>
      </c>
      <c r="ED101" s="23">
        <v>27.6315789473684</v>
      </c>
      <c r="EE101" s="23">
        <v>44.421906693712003</v>
      </c>
    </row>
    <row r="102" spans="1:135" s="20" customFormat="1" x14ac:dyDescent="0.3">
      <c r="A102" s="21"/>
      <c r="B102" s="20" t="s">
        <v>155</v>
      </c>
      <c r="C102" s="20" t="s">
        <v>170</v>
      </c>
      <c r="D102" s="2">
        <f>SUM(E102:H102)</f>
        <v>24269</v>
      </c>
      <c r="E102" s="2">
        <v>13438</v>
      </c>
      <c r="F102" s="2">
        <v>4291</v>
      </c>
      <c r="G102" s="2">
        <v>1292</v>
      </c>
      <c r="H102" s="2">
        <v>5248</v>
      </c>
      <c r="I102" s="2">
        <f t="shared" si="45"/>
        <v>17505</v>
      </c>
      <c r="J102" s="2">
        <v>9676</v>
      </c>
      <c r="K102" s="2">
        <v>2180</v>
      </c>
      <c r="L102" s="2">
        <v>1060</v>
      </c>
      <c r="M102" s="2">
        <v>4589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</row>
    <row r="103" spans="1:135" s="20" customFormat="1" x14ac:dyDescent="0.3">
      <c r="A103" s="21"/>
      <c r="C103" s="20" t="s">
        <v>176</v>
      </c>
      <c r="D103" s="20">
        <v>59.23</v>
      </c>
      <c r="E103" s="20">
        <v>62</v>
      </c>
      <c r="F103" s="20">
        <v>59.4</v>
      </c>
      <c r="G103" s="20">
        <v>50.9</v>
      </c>
      <c r="H103" s="20">
        <v>55.1</v>
      </c>
      <c r="I103" s="20">
        <f>(I102/$I$97)*100</f>
        <v>59.569182603961067</v>
      </c>
      <c r="J103" s="20">
        <v>63.1</v>
      </c>
      <c r="K103" s="20">
        <v>58.9</v>
      </c>
      <c r="L103" s="20">
        <v>52.4</v>
      </c>
      <c r="M103" s="20">
        <v>55.1</v>
      </c>
      <c r="O103" s="23">
        <v>37.685459940652798</v>
      </c>
      <c r="P103" s="23">
        <v>85.614035087719301</v>
      </c>
      <c r="Q103" s="23">
        <v>41.395348837209298</v>
      </c>
      <c r="R103" s="23">
        <v>84.120171673819698</v>
      </c>
      <c r="S103" s="23">
        <v>77.054794520547901</v>
      </c>
      <c r="T103" s="23">
        <v>43.525179856115102</v>
      </c>
      <c r="U103" s="23">
        <v>76.539589442815199</v>
      </c>
      <c r="V103" s="23">
        <v>66.011235955056193</v>
      </c>
      <c r="W103" s="23">
        <v>78.524945770065102</v>
      </c>
      <c r="X103" s="23">
        <v>87.640449438202296</v>
      </c>
      <c r="Y103" s="23">
        <v>69.387755102040799</v>
      </c>
      <c r="Z103" s="23">
        <v>59.223300970873801</v>
      </c>
      <c r="AA103" s="23">
        <v>76.567656765676603</v>
      </c>
      <c r="AB103" s="23">
        <v>86.078431372549005</v>
      </c>
      <c r="AC103" s="23">
        <v>58.597285067873301</v>
      </c>
      <c r="AD103" s="23">
        <v>57.0159857904085</v>
      </c>
      <c r="AE103" s="23">
        <v>71.212121212121204</v>
      </c>
      <c r="AF103" s="23">
        <v>74.162679425837297</v>
      </c>
      <c r="AG103" s="23">
        <v>35.019455252918299</v>
      </c>
      <c r="AH103" s="23">
        <v>78.189300411522595</v>
      </c>
      <c r="AI103" s="23">
        <v>93.002915451895007</v>
      </c>
      <c r="AJ103" s="23">
        <v>55.041322314049602</v>
      </c>
      <c r="AK103" s="23">
        <v>50.145348837209298</v>
      </c>
      <c r="AL103" s="23">
        <v>52.380952380952401</v>
      </c>
      <c r="AM103" s="23">
        <v>83.389830508474603</v>
      </c>
      <c r="AN103" s="23">
        <v>37.352941176470601</v>
      </c>
      <c r="AO103" s="23">
        <v>36.4583333333333</v>
      </c>
      <c r="AP103" s="23">
        <v>30.3896103896104</v>
      </c>
      <c r="AQ103" s="23">
        <v>89.053254437869796</v>
      </c>
      <c r="AR103" s="23">
        <v>59.115044247787601</v>
      </c>
      <c r="AS103" s="23">
        <v>39.179954441913402</v>
      </c>
      <c r="AT103" s="23">
        <v>68.3333333333333</v>
      </c>
      <c r="AU103" s="23">
        <v>35.099337748344396</v>
      </c>
      <c r="AV103" s="23">
        <v>81.428571428571402</v>
      </c>
      <c r="AW103" s="23">
        <v>92.105263157894697</v>
      </c>
      <c r="AX103" s="23">
        <v>39.014373716632399</v>
      </c>
      <c r="AY103" s="23">
        <v>42.021276595744702</v>
      </c>
      <c r="AZ103" s="23">
        <v>83.471074380165305</v>
      </c>
      <c r="BA103" s="23">
        <v>81.849315068493198</v>
      </c>
      <c r="BB103" s="23">
        <v>42.105263157894697</v>
      </c>
      <c r="BC103" s="23">
        <v>67.322834645669303</v>
      </c>
      <c r="BD103" s="23">
        <v>71.794871794871796</v>
      </c>
      <c r="BE103" s="23">
        <v>58.181818181818201</v>
      </c>
      <c r="BF103" s="23">
        <v>59.259259259259302</v>
      </c>
      <c r="BG103" s="23">
        <v>83.1967213114754</v>
      </c>
      <c r="BH103" s="23">
        <v>65.915492957746494</v>
      </c>
      <c r="BI103" s="23">
        <v>68.115942028985501</v>
      </c>
      <c r="BJ103" s="23">
        <v>34.426229508196698</v>
      </c>
      <c r="BK103" s="23">
        <v>11.5853658536585</v>
      </c>
      <c r="BL103" s="23">
        <v>65.789473684210506</v>
      </c>
      <c r="BM103" s="23">
        <v>71.259842519684994</v>
      </c>
      <c r="BN103" s="23">
        <v>50</v>
      </c>
      <c r="BO103" s="23">
        <v>66.956521739130395</v>
      </c>
      <c r="BP103" s="23">
        <v>77.235772357723604</v>
      </c>
      <c r="BQ103" s="23">
        <v>58.441558441558399</v>
      </c>
      <c r="BR103" s="23">
        <v>68.75</v>
      </c>
      <c r="BS103" s="23">
        <v>41.284403669724803</v>
      </c>
      <c r="BT103" s="23">
        <v>36.71875</v>
      </c>
      <c r="BU103" s="23">
        <v>7.6923076923076898</v>
      </c>
      <c r="BV103" s="23">
        <v>56.557377049180303</v>
      </c>
      <c r="BW103" s="23">
        <v>24.409448818897602</v>
      </c>
      <c r="BX103" s="23">
        <v>82.5</v>
      </c>
      <c r="BY103" s="23">
        <v>75</v>
      </c>
      <c r="BZ103" s="23">
        <v>81.25</v>
      </c>
      <c r="CA103" s="23">
        <v>20</v>
      </c>
      <c r="CB103" s="23">
        <v>93.75</v>
      </c>
      <c r="CC103" s="23">
        <v>48.484848484848499</v>
      </c>
      <c r="CD103" s="23">
        <v>76.470588235294102</v>
      </c>
      <c r="CE103" s="23">
        <v>14.0350877192982</v>
      </c>
      <c r="CF103" s="23">
        <v>60.583941605839399</v>
      </c>
      <c r="CG103" s="23">
        <v>86.486486486486498</v>
      </c>
      <c r="CH103" s="23">
        <v>14.285714285714301</v>
      </c>
      <c r="CI103" s="23">
        <v>55.5555555555556</v>
      </c>
      <c r="CJ103" s="23">
        <v>80</v>
      </c>
      <c r="CK103" s="23">
        <v>75</v>
      </c>
      <c r="CL103" s="23">
        <v>59.7826086956522</v>
      </c>
      <c r="CM103" s="23">
        <v>68.421052631578902</v>
      </c>
      <c r="CN103" s="23">
        <v>43.037974683544299</v>
      </c>
      <c r="CO103" s="23">
        <v>11.6279069767442</v>
      </c>
      <c r="CP103" s="23">
        <v>28.8135593220339</v>
      </c>
      <c r="CQ103" s="23">
        <v>8.6956521739130395</v>
      </c>
      <c r="CR103" s="23">
        <v>75</v>
      </c>
      <c r="CS103" s="23">
        <v>31.724137931034502</v>
      </c>
      <c r="CT103" s="23">
        <v>82.258064516128997</v>
      </c>
      <c r="CU103" s="23">
        <v>2.38095238095238</v>
      </c>
      <c r="CV103" s="23">
        <v>2.32558139534884</v>
      </c>
      <c r="CW103" s="23">
        <v>97.701149425287397</v>
      </c>
      <c r="CX103" s="23">
        <v>82.954545454545496</v>
      </c>
      <c r="CY103" s="23">
        <v>31.25</v>
      </c>
      <c r="CZ103" s="23">
        <v>62.650602409638601</v>
      </c>
      <c r="DA103" s="23">
        <v>61.0503282275711</v>
      </c>
      <c r="DB103" s="23">
        <v>65.517241379310306</v>
      </c>
      <c r="DC103" s="23">
        <v>52.132701421801002</v>
      </c>
      <c r="DD103" s="23">
        <v>54.878048780487802</v>
      </c>
      <c r="DE103" s="23">
        <v>57.3626373626374</v>
      </c>
      <c r="DF103" s="23">
        <v>65.326633165829193</v>
      </c>
      <c r="DG103" s="23">
        <v>91.6666666666667</v>
      </c>
      <c r="DH103" s="23">
        <v>56.983240223463703</v>
      </c>
      <c r="DI103" s="23">
        <v>73.584905660377402</v>
      </c>
      <c r="DJ103" s="23">
        <v>61.904761904761898</v>
      </c>
      <c r="DK103" s="23">
        <v>82</v>
      </c>
      <c r="DL103" s="23">
        <v>40</v>
      </c>
      <c r="DM103" s="23">
        <v>28.709055876685898</v>
      </c>
      <c r="DN103" s="23">
        <v>46.323529411764703</v>
      </c>
      <c r="DO103" s="23">
        <v>66.037735849056602</v>
      </c>
      <c r="DP103" s="23">
        <v>29.1958041958042</v>
      </c>
      <c r="DQ103" s="23">
        <v>82.5</v>
      </c>
      <c r="DR103" s="23">
        <v>76.872964169381106</v>
      </c>
      <c r="DS103" s="23">
        <v>52.3500810372771</v>
      </c>
      <c r="DT103" s="23">
        <v>83.108108108108098</v>
      </c>
      <c r="DU103" s="23">
        <v>65.591397849462396</v>
      </c>
      <c r="DV103" s="23">
        <v>55.347593582887697</v>
      </c>
      <c r="DW103" s="23">
        <v>61.538461538461497</v>
      </c>
      <c r="DX103" s="23">
        <v>51.789077212805999</v>
      </c>
      <c r="DY103" s="23">
        <v>84.615384615384599</v>
      </c>
      <c r="DZ103" s="23">
        <v>33.3333333333333</v>
      </c>
      <c r="EA103" s="23">
        <v>53.448275862069003</v>
      </c>
      <c r="EB103" s="23">
        <v>36</v>
      </c>
      <c r="EC103" s="23">
        <v>100</v>
      </c>
      <c r="ED103" s="23">
        <v>21.052631578947398</v>
      </c>
      <c r="EE103" s="23">
        <v>46.855983772819499</v>
      </c>
    </row>
    <row r="104" spans="1:135" s="20" customFormat="1" ht="13.8" x14ac:dyDescent="0.25">
      <c r="A104" s="3"/>
      <c r="I104" s="2"/>
    </row>
    <row r="105" spans="1:135" s="20" customFormat="1" ht="13.8" x14ac:dyDescent="0.25">
      <c r="A105" s="3">
        <v>20</v>
      </c>
      <c r="B105" s="19" t="s">
        <v>156</v>
      </c>
      <c r="C105" s="19" t="s">
        <v>170</v>
      </c>
      <c r="D105" s="2">
        <f>SUM(D106,D108,D110,D112)</f>
        <v>54021</v>
      </c>
      <c r="E105" s="2">
        <f t="shared" ref="E105:H105" si="46">SUM(E106,E108,E110,E112)</f>
        <v>25721</v>
      </c>
      <c r="F105" s="2">
        <f t="shared" si="46"/>
        <v>9793</v>
      </c>
      <c r="G105" s="2">
        <f t="shared" si="46"/>
        <v>5517</v>
      </c>
      <c r="H105" s="2">
        <f t="shared" si="46"/>
        <v>12990</v>
      </c>
      <c r="I105" s="2">
        <f>SUM(J105:M105)</f>
        <v>40219</v>
      </c>
      <c r="J105" s="2">
        <f>SUM(J106,J108,J110,J112)</f>
        <v>18478</v>
      </c>
      <c r="K105" s="2">
        <f t="shared" ref="K105:M105" si="47">SUM(K106,K108,K110,K112)</f>
        <v>5613</v>
      </c>
      <c r="L105" s="2">
        <f t="shared" si="47"/>
        <v>4598</v>
      </c>
      <c r="M105" s="2">
        <f t="shared" si="47"/>
        <v>11530</v>
      </c>
      <c r="N105" s="2"/>
      <c r="O105" s="2">
        <v>366</v>
      </c>
      <c r="P105" s="2">
        <v>732</v>
      </c>
      <c r="Q105" s="2">
        <v>1008</v>
      </c>
      <c r="R105" s="2">
        <v>512</v>
      </c>
      <c r="S105" s="2">
        <v>321</v>
      </c>
      <c r="T105" s="2">
        <v>338</v>
      </c>
      <c r="U105" s="2">
        <v>690</v>
      </c>
      <c r="V105" s="2">
        <v>909</v>
      </c>
      <c r="W105" s="2">
        <v>526</v>
      </c>
      <c r="X105" s="2">
        <v>382</v>
      </c>
      <c r="Y105" s="2">
        <v>274</v>
      </c>
      <c r="Z105" s="2">
        <v>212</v>
      </c>
      <c r="AA105" s="2">
        <v>307</v>
      </c>
      <c r="AB105" s="2">
        <v>628</v>
      </c>
      <c r="AC105" s="2">
        <v>628</v>
      </c>
      <c r="AD105" s="2">
        <v>628</v>
      </c>
      <c r="AE105" s="2">
        <v>291</v>
      </c>
      <c r="AF105" s="2">
        <v>217</v>
      </c>
      <c r="AG105" s="2">
        <v>296</v>
      </c>
      <c r="AH105" s="2">
        <v>264</v>
      </c>
      <c r="AI105" s="2">
        <v>391</v>
      </c>
      <c r="AJ105" s="2">
        <v>660</v>
      </c>
      <c r="AK105" s="2">
        <v>850</v>
      </c>
      <c r="AL105" s="2">
        <v>276</v>
      </c>
      <c r="AM105" s="2">
        <v>602</v>
      </c>
      <c r="AN105" s="2">
        <v>379</v>
      </c>
      <c r="AO105" s="2">
        <v>449</v>
      </c>
      <c r="AP105" s="2">
        <v>831</v>
      </c>
      <c r="AQ105" s="2">
        <v>568</v>
      </c>
      <c r="AR105" s="2">
        <v>601</v>
      </c>
      <c r="AS105" s="2">
        <v>533</v>
      </c>
      <c r="AT105" s="2">
        <v>707</v>
      </c>
      <c r="AU105" s="2">
        <v>589</v>
      </c>
      <c r="AV105" s="2">
        <v>564</v>
      </c>
      <c r="AW105" s="2">
        <v>452</v>
      </c>
      <c r="AX105" s="2">
        <v>497</v>
      </c>
      <c r="AY105" s="2">
        <v>289</v>
      </c>
      <c r="AZ105" s="2">
        <v>170</v>
      </c>
      <c r="BA105" s="2">
        <v>379</v>
      </c>
      <c r="BB105" s="2">
        <v>75</v>
      </c>
      <c r="BC105" s="2">
        <v>321</v>
      </c>
      <c r="BD105" s="2">
        <v>117</v>
      </c>
      <c r="BE105" s="2">
        <v>69</v>
      </c>
      <c r="BF105" s="2">
        <v>31</v>
      </c>
      <c r="BG105" s="2">
        <v>245</v>
      </c>
      <c r="BH105" s="2">
        <v>541</v>
      </c>
      <c r="BI105" s="2">
        <v>101</v>
      </c>
      <c r="BJ105" s="2">
        <v>141</v>
      </c>
      <c r="BK105" s="2">
        <v>338</v>
      </c>
      <c r="BL105" s="2">
        <v>241</v>
      </c>
      <c r="BM105" s="2">
        <v>350</v>
      </c>
      <c r="BN105" s="2">
        <v>110</v>
      </c>
      <c r="BO105" s="2">
        <v>381</v>
      </c>
      <c r="BP105" s="2">
        <v>262</v>
      </c>
      <c r="BQ105" s="2">
        <v>201</v>
      </c>
      <c r="BR105" s="2">
        <v>175</v>
      </c>
      <c r="BS105" s="2">
        <v>156</v>
      </c>
      <c r="BT105" s="2">
        <v>222</v>
      </c>
      <c r="BU105" s="2">
        <v>301</v>
      </c>
      <c r="BV105" s="2">
        <v>192</v>
      </c>
      <c r="BW105" s="2">
        <v>205</v>
      </c>
      <c r="BX105" s="2">
        <v>155</v>
      </c>
      <c r="BY105" s="2">
        <v>142</v>
      </c>
      <c r="BZ105" s="2">
        <v>119</v>
      </c>
      <c r="CA105" s="2">
        <v>120</v>
      </c>
      <c r="CB105" s="2">
        <v>69</v>
      </c>
      <c r="CC105" s="2">
        <v>101</v>
      </c>
      <c r="CD105" s="2">
        <v>213</v>
      </c>
      <c r="CE105" s="2">
        <v>161</v>
      </c>
      <c r="CF105" s="2">
        <v>206</v>
      </c>
      <c r="CG105" s="2">
        <v>175</v>
      </c>
      <c r="CH105" s="2">
        <v>243</v>
      </c>
      <c r="CI105" s="2">
        <v>379</v>
      </c>
      <c r="CJ105" s="2">
        <v>16</v>
      </c>
      <c r="CK105" s="2">
        <v>32</v>
      </c>
      <c r="CL105" s="2">
        <v>175</v>
      </c>
      <c r="CM105" s="2">
        <v>124</v>
      </c>
      <c r="CN105" s="2">
        <v>196</v>
      </c>
      <c r="CO105" s="2">
        <v>136</v>
      </c>
      <c r="CP105" s="2">
        <v>294</v>
      </c>
      <c r="CQ105" s="2">
        <v>163</v>
      </c>
      <c r="CR105" s="2">
        <v>331</v>
      </c>
      <c r="CS105" s="2">
        <v>327</v>
      </c>
      <c r="CT105" s="2">
        <v>103</v>
      </c>
      <c r="CU105" s="2">
        <v>109</v>
      </c>
      <c r="CV105" s="2">
        <v>141</v>
      </c>
      <c r="CW105" s="2">
        <v>105</v>
      </c>
      <c r="CX105" s="2">
        <v>170</v>
      </c>
      <c r="CY105" s="2">
        <v>93</v>
      </c>
      <c r="CZ105" s="2">
        <v>298</v>
      </c>
      <c r="DA105" s="2">
        <v>640</v>
      </c>
      <c r="DB105" s="2">
        <v>285</v>
      </c>
      <c r="DC105" s="2">
        <v>274</v>
      </c>
      <c r="DD105" s="2">
        <v>461</v>
      </c>
      <c r="DE105" s="2">
        <v>564</v>
      </c>
      <c r="DF105" s="2">
        <v>202</v>
      </c>
      <c r="DG105" s="2">
        <v>152</v>
      </c>
      <c r="DH105" s="2">
        <v>290</v>
      </c>
      <c r="DI105" s="2">
        <v>291</v>
      </c>
      <c r="DJ105" s="2">
        <v>94</v>
      </c>
      <c r="DK105" s="2">
        <v>381</v>
      </c>
      <c r="DL105" s="2">
        <v>192</v>
      </c>
      <c r="DM105" s="2">
        <v>706</v>
      </c>
      <c r="DN105" s="2">
        <v>360</v>
      </c>
      <c r="DO105" s="2">
        <v>182</v>
      </c>
      <c r="DP105" s="2">
        <v>704</v>
      </c>
      <c r="DQ105" s="2">
        <v>232</v>
      </c>
      <c r="DR105" s="2">
        <v>420</v>
      </c>
      <c r="DS105" s="2">
        <v>727</v>
      </c>
      <c r="DT105" s="2">
        <v>360</v>
      </c>
      <c r="DU105" s="2">
        <v>198</v>
      </c>
      <c r="DV105" s="2">
        <v>453</v>
      </c>
      <c r="DW105" s="2">
        <v>211</v>
      </c>
      <c r="DX105" s="2">
        <v>820</v>
      </c>
      <c r="DY105" s="2">
        <v>241</v>
      </c>
      <c r="DZ105" s="2">
        <v>119</v>
      </c>
      <c r="EA105" s="2">
        <v>510</v>
      </c>
      <c r="EB105" s="2">
        <v>339</v>
      </c>
      <c r="EC105" s="2">
        <v>80</v>
      </c>
      <c r="ED105" s="2">
        <v>153</v>
      </c>
      <c r="EE105" s="2">
        <v>591</v>
      </c>
    </row>
    <row r="106" spans="1:135" s="20" customFormat="1" ht="13.8" x14ac:dyDescent="0.25">
      <c r="A106" s="3"/>
      <c r="B106" s="20" t="s">
        <v>134</v>
      </c>
      <c r="C106" s="19" t="s">
        <v>170</v>
      </c>
      <c r="D106" s="2">
        <f>SUM(E106:H106)</f>
        <v>19445</v>
      </c>
      <c r="E106" s="2">
        <v>10520</v>
      </c>
      <c r="F106" s="2">
        <v>3917</v>
      </c>
      <c r="G106" s="2">
        <v>1200</v>
      </c>
      <c r="H106" s="2">
        <v>3808</v>
      </c>
      <c r="I106" s="2">
        <f>SUM(J106:M106)</f>
        <v>12890</v>
      </c>
      <c r="J106" s="2">
        <v>7106</v>
      </c>
      <c r="K106" s="2">
        <v>1654</v>
      </c>
      <c r="L106" s="2">
        <v>927</v>
      </c>
      <c r="M106" s="2">
        <v>3203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</row>
    <row r="107" spans="1:135" s="20" customFormat="1" ht="13.8" x14ac:dyDescent="0.25">
      <c r="A107" s="3"/>
      <c r="C107" s="20" t="s">
        <v>176</v>
      </c>
      <c r="D107" s="20">
        <v>36</v>
      </c>
      <c r="E107" s="20">
        <v>40.9</v>
      </c>
      <c r="F107" s="20">
        <v>40</v>
      </c>
      <c r="G107" s="20">
        <v>21.8</v>
      </c>
      <c r="H107" s="20">
        <v>29.3</v>
      </c>
      <c r="I107" s="20">
        <f>(I106/$I$105)*100</f>
        <v>32.049528829657625</v>
      </c>
      <c r="J107" s="20">
        <v>38.5</v>
      </c>
      <c r="K107" s="20">
        <v>29.5</v>
      </c>
      <c r="L107" s="20">
        <v>20.2</v>
      </c>
      <c r="M107" s="20">
        <v>27.8</v>
      </c>
      <c r="O107" s="20">
        <v>41.256830601092901</v>
      </c>
      <c r="P107" s="20">
        <v>37.841530054644799</v>
      </c>
      <c r="Q107" s="20">
        <v>34.623015873015902</v>
      </c>
      <c r="R107" s="20">
        <v>35.3515625</v>
      </c>
      <c r="S107" s="20">
        <v>30.841121495327101</v>
      </c>
      <c r="T107" s="20">
        <v>53.550295857988203</v>
      </c>
      <c r="U107" s="20">
        <v>13.6231884057971</v>
      </c>
      <c r="V107" s="20">
        <v>56.655665566556699</v>
      </c>
      <c r="W107" s="20">
        <v>49.809885931558902</v>
      </c>
      <c r="X107" s="20">
        <v>57.3298429319372</v>
      </c>
      <c r="Y107" s="20">
        <v>38.3211678832117</v>
      </c>
      <c r="Z107" s="20">
        <v>45.283018867924497</v>
      </c>
      <c r="AA107" s="20">
        <v>30.293159609120501</v>
      </c>
      <c r="AB107" s="20">
        <v>44.426751592356702</v>
      </c>
      <c r="AC107" s="20">
        <v>33.121019108280301</v>
      </c>
      <c r="AD107" s="20">
        <v>46.3375796178344</v>
      </c>
      <c r="AE107" s="20">
        <v>59.450171821305801</v>
      </c>
      <c r="AF107" s="20">
        <v>9.2165898617511495</v>
      </c>
      <c r="AG107" s="20">
        <v>27.027027027027</v>
      </c>
      <c r="AH107" s="20">
        <v>45.8333333333333</v>
      </c>
      <c r="AI107" s="20">
        <v>47.058823529411796</v>
      </c>
      <c r="AJ107" s="20">
        <v>31.060606060606101</v>
      </c>
      <c r="AK107" s="20">
        <v>20.117647058823501</v>
      </c>
      <c r="AL107" s="20">
        <v>39.130434782608702</v>
      </c>
      <c r="AM107" s="20">
        <v>42.691029900332197</v>
      </c>
      <c r="AN107" s="20">
        <v>34.8284960422164</v>
      </c>
      <c r="AO107" s="20">
        <v>34.743875278396402</v>
      </c>
      <c r="AP107" s="20">
        <v>30.685920577617299</v>
      </c>
      <c r="AQ107" s="20">
        <v>11.2676056338028</v>
      </c>
      <c r="AR107" s="20">
        <v>27.620632279534099</v>
      </c>
      <c r="AS107" s="20">
        <v>43.902439024390198</v>
      </c>
      <c r="AT107" s="20">
        <v>57.142857142857103</v>
      </c>
      <c r="AU107" s="20">
        <v>37.521222410865903</v>
      </c>
      <c r="AV107" s="20">
        <v>54.609929078014197</v>
      </c>
      <c r="AW107" s="20">
        <v>46.460176991150398</v>
      </c>
      <c r="AX107" s="20">
        <v>47.686116700201197</v>
      </c>
      <c r="AY107" s="20">
        <v>15.2249134948097</v>
      </c>
      <c r="AZ107" s="20">
        <v>28.235294117647101</v>
      </c>
      <c r="BA107" s="20">
        <v>36.675461741424797</v>
      </c>
      <c r="BB107" s="20">
        <v>16</v>
      </c>
      <c r="BC107" s="20">
        <v>47.352024922118403</v>
      </c>
      <c r="BD107" s="20">
        <v>21.367521367521402</v>
      </c>
      <c r="BE107" s="20">
        <v>50.7246376811594</v>
      </c>
      <c r="BF107" s="20">
        <v>41.935483870967701</v>
      </c>
      <c r="BG107" s="20">
        <v>48.571428571428598</v>
      </c>
      <c r="BH107" s="20">
        <v>30.868761552680201</v>
      </c>
      <c r="BI107" s="20">
        <v>25.742574257425701</v>
      </c>
      <c r="BJ107" s="20">
        <v>44.680851063829799</v>
      </c>
      <c r="BK107" s="20">
        <v>20.414201183431999</v>
      </c>
      <c r="BL107" s="20">
        <v>26.5560165975104</v>
      </c>
      <c r="BM107" s="20">
        <v>24.571428571428601</v>
      </c>
      <c r="BN107" s="20">
        <v>32.727272727272698</v>
      </c>
      <c r="BO107" s="20">
        <v>45.406824146981599</v>
      </c>
      <c r="BP107" s="20">
        <v>33.969465648855</v>
      </c>
      <c r="BQ107" s="20">
        <v>15.4228855721393</v>
      </c>
      <c r="BR107" s="20">
        <v>25.714285714285701</v>
      </c>
      <c r="BS107" s="20">
        <v>25</v>
      </c>
      <c r="BT107" s="20">
        <v>26.126126126126099</v>
      </c>
      <c r="BU107" s="20">
        <v>6.6445182724252501</v>
      </c>
      <c r="BV107" s="20">
        <v>31.25</v>
      </c>
      <c r="BW107" s="20">
        <v>20</v>
      </c>
      <c r="BX107" s="20">
        <v>5.8064516129032304</v>
      </c>
      <c r="BY107" s="20">
        <v>54.225352112676099</v>
      </c>
      <c r="BZ107" s="20">
        <v>5.8823529411764701</v>
      </c>
      <c r="CA107" s="20">
        <v>26.6666666666667</v>
      </c>
      <c r="CB107" s="20">
        <v>13.0434782608696</v>
      </c>
      <c r="CC107" s="20">
        <v>23.762376237623801</v>
      </c>
      <c r="CD107" s="20">
        <v>18.779342723004699</v>
      </c>
      <c r="CE107" s="20">
        <v>11.8012422360248</v>
      </c>
      <c r="CF107" s="20">
        <v>22.815533980582501</v>
      </c>
      <c r="CG107" s="20">
        <v>16.571428571428601</v>
      </c>
      <c r="CH107" s="20">
        <v>2.0576131687242798</v>
      </c>
      <c r="CI107" s="20">
        <v>0.79155672823219003</v>
      </c>
      <c r="CJ107" s="20">
        <v>56.25</v>
      </c>
      <c r="CK107" s="20">
        <v>6.25</v>
      </c>
      <c r="CL107" s="20">
        <v>18.8571428571429</v>
      </c>
      <c r="CM107" s="20">
        <v>16.129032258064498</v>
      </c>
      <c r="CN107" s="20">
        <v>51.020408163265301</v>
      </c>
      <c r="CO107" s="20">
        <v>4.4117647058823497</v>
      </c>
      <c r="CP107" s="20">
        <v>21.7687074829932</v>
      </c>
      <c r="CQ107" s="20">
        <v>30.6748466257669</v>
      </c>
      <c r="CR107" s="20">
        <v>56.193353474320197</v>
      </c>
      <c r="CS107" s="20">
        <v>21.406727828746199</v>
      </c>
      <c r="CT107" s="20">
        <v>5.8252427184466002</v>
      </c>
      <c r="CU107" s="20">
        <v>10.0917431192661</v>
      </c>
      <c r="CV107" s="20">
        <v>6.3829787234042596</v>
      </c>
      <c r="CW107" s="20">
        <v>13.3333333333333</v>
      </c>
      <c r="CX107" s="20">
        <v>10.588235294117601</v>
      </c>
      <c r="CY107" s="20">
        <v>30.1075268817204</v>
      </c>
      <c r="CZ107" s="20">
        <v>36.577181208053702</v>
      </c>
      <c r="DA107" s="20">
        <v>7.8125</v>
      </c>
      <c r="DB107" s="20">
        <v>11.228070175438599</v>
      </c>
      <c r="DC107" s="20">
        <v>30.2919708029197</v>
      </c>
      <c r="DD107" s="20">
        <v>37.9609544468547</v>
      </c>
      <c r="DE107" s="20">
        <v>37.943262411347497</v>
      </c>
      <c r="DF107" s="20">
        <v>23.2673267326733</v>
      </c>
      <c r="DG107" s="20">
        <v>15.1315789473684</v>
      </c>
      <c r="DH107" s="20">
        <v>54.482758620689701</v>
      </c>
      <c r="DI107" s="20">
        <v>33.676975945017197</v>
      </c>
      <c r="DJ107" s="20">
        <v>55.319148936170201</v>
      </c>
      <c r="DK107" s="20">
        <v>1.31233595800525</v>
      </c>
      <c r="DL107" s="20">
        <v>35.4166666666667</v>
      </c>
      <c r="DM107" s="20">
        <v>16.713881019830001</v>
      </c>
      <c r="DN107" s="20">
        <v>11.1111111111111</v>
      </c>
      <c r="DO107" s="20">
        <v>35.714285714285701</v>
      </c>
      <c r="DP107" s="20">
        <v>35.369318181818201</v>
      </c>
      <c r="DQ107" s="20">
        <v>38.7931034482759</v>
      </c>
      <c r="DR107" s="20">
        <v>31.904761904761902</v>
      </c>
      <c r="DS107" s="20">
        <v>37.689133425034399</v>
      </c>
      <c r="DT107" s="20">
        <v>31.3888888888889</v>
      </c>
      <c r="DU107" s="20">
        <v>34.848484848484901</v>
      </c>
      <c r="DV107" s="20">
        <v>31.788079470198699</v>
      </c>
      <c r="DW107" s="20">
        <v>50.710900473933599</v>
      </c>
      <c r="DX107" s="20">
        <v>30.121951219512201</v>
      </c>
      <c r="DY107" s="20">
        <v>28.630705394190901</v>
      </c>
      <c r="DZ107" s="20">
        <v>5.0420168067226898</v>
      </c>
      <c r="EA107" s="20">
        <v>25.098039215686299</v>
      </c>
      <c r="EB107" s="20">
        <v>26.843657817109101</v>
      </c>
      <c r="EC107" s="20">
        <v>0</v>
      </c>
      <c r="ED107" s="20">
        <v>8.4967320261437909</v>
      </c>
      <c r="EE107" s="20">
        <v>22.3350253807107</v>
      </c>
    </row>
    <row r="108" spans="1:135" s="20" customFormat="1" ht="13.8" x14ac:dyDescent="0.25">
      <c r="A108" s="3"/>
      <c r="B108" s="20" t="s">
        <v>135</v>
      </c>
      <c r="C108" s="20" t="s">
        <v>170</v>
      </c>
      <c r="D108" s="2">
        <f>SUM(E108:H108)</f>
        <v>17247</v>
      </c>
      <c r="E108" s="2">
        <v>8484</v>
      </c>
      <c r="F108" s="2">
        <v>2845</v>
      </c>
      <c r="G108" s="2">
        <v>1430</v>
      </c>
      <c r="H108" s="2">
        <v>4488</v>
      </c>
      <c r="I108" s="2">
        <f t="shared" ref="I108:I112" si="48">SUM(J108:M108)</f>
        <v>12377</v>
      </c>
      <c r="J108" s="2">
        <v>5811</v>
      </c>
      <c r="K108" s="2">
        <v>1573</v>
      </c>
      <c r="L108" s="2">
        <v>1111</v>
      </c>
      <c r="M108" s="2">
        <v>3882</v>
      </c>
    </row>
    <row r="109" spans="1:135" s="20" customFormat="1" ht="13.8" x14ac:dyDescent="0.25">
      <c r="A109" s="3"/>
      <c r="C109" s="20" t="s">
        <v>176</v>
      </c>
      <c r="D109" s="20">
        <v>31.93</v>
      </c>
      <c r="E109" s="20">
        <v>33</v>
      </c>
      <c r="F109" s="20">
        <v>29.1</v>
      </c>
      <c r="G109" s="20">
        <v>25.9</v>
      </c>
      <c r="H109" s="20">
        <v>34.5</v>
      </c>
      <c r="I109" s="20">
        <f>(I108/$I$105)*100</f>
        <v>30.774012282751933</v>
      </c>
      <c r="J109" s="20">
        <v>31.4</v>
      </c>
      <c r="K109" s="20">
        <v>28</v>
      </c>
      <c r="L109" s="20">
        <v>24.2</v>
      </c>
      <c r="M109" s="20">
        <v>33.700000000000003</v>
      </c>
      <c r="O109" s="20">
        <v>46.721311475409799</v>
      </c>
      <c r="P109" s="20">
        <v>26.366120218579201</v>
      </c>
      <c r="Q109" s="20">
        <v>24.702380952380999</v>
      </c>
      <c r="R109" s="20">
        <v>36.9140625</v>
      </c>
      <c r="S109" s="20">
        <v>57.320872274143298</v>
      </c>
      <c r="T109" s="20">
        <v>22.485207100591701</v>
      </c>
      <c r="U109" s="20">
        <v>8.5507246376811601</v>
      </c>
      <c r="V109" s="20">
        <v>19.251925192519298</v>
      </c>
      <c r="W109" s="20">
        <v>35.931558935361203</v>
      </c>
      <c r="X109" s="20">
        <v>34.554973821989499</v>
      </c>
      <c r="Y109" s="20">
        <v>30.656934306569301</v>
      </c>
      <c r="Z109" s="20">
        <v>50.471698113207601</v>
      </c>
      <c r="AA109" s="20">
        <v>63.517915309446302</v>
      </c>
      <c r="AB109" s="20">
        <v>32.165605095541402</v>
      </c>
      <c r="AC109" s="20">
        <v>36.942675159235698</v>
      </c>
      <c r="AD109" s="20">
        <v>23.089171974522301</v>
      </c>
      <c r="AE109" s="20">
        <v>18.556701030927801</v>
      </c>
      <c r="AF109" s="20">
        <v>37.788018433179701</v>
      </c>
      <c r="AG109" s="20">
        <v>39.1891891891892</v>
      </c>
      <c r="AH109" s="20">
        <v>35.227272727272698</v>
      </c>
      <c r="AI109" s="20">
        <v>25.5754475703325</v>
      </c>
      <c r="AJ109" s="20">
        <v>43.3333333333333</v>
      </c>
      <c r="AK109" s="20">
        <v>27.882352941176499</v>
      </c>
      <c r="AL109" s="20">
        <v>47.463768115942003</v>
      </c>
      <c r="AM109" s="20">
        <v>27.408637873754198</v>
      </c>
      <c r="AN109" s="20">
        <v>39.050131926121402</v>
      </c>
      <c r="AO109" s="20">
        <v>40.534521158129202</v>
      </c>
      <c r="AP109" s="20">
        <v>18.170878459687099</v>
      </c>
      <c r="AQ109" s="20">
        <v>17.4295774647887</v>
      </c>
      <c r="AR109" s="20">
        <v>63.061564059900199</v>
      </c>
      <c r="AS109" s="20">
        <v>23.2645403377111</v>
      </c>
      <c r="AT109" s="20">
        <v>29.702970297029701</v>
      </c>
      <c r="AU109" s="20">
        <v>38.8794567062818</v>
      </c>
      <c r="AV109" s="20">
        <v>28.368794326241101</v>
      </c>
      <c r="AW109" s="20">
        <v>37.610619469026503</v>
      </c>
      <c r="AX109" s="20">
        <v>22.7364185110664</v>
      </c>
      <c r="AY109" s="20">
        <v>25.951557093425599</v>
      </c>
      <c r="AZ109" s="20">
        <v>39.411764705882398</v>
      </c>
      <c r="BA109" s="20">
        <v>16.358839050131898</v>
      </c>
      <c r="BB109" s="20">
        <v>38.6666666666667</v>
      </c>
      <c r="BC109" s="20">
        <v>36.137071651090302</v>
      </c>
      <c r="BD109" s="20">
        <v>53.846153846153797</v>
      </c>
      <c r="BE109" s="20">
        <v>42.028985507246396</v>
      </c>
      <c r="BF109" s="20">
        <v>48.387096774193601</v>
      </c>
      <c r="BG109" s="20">
        <v>20.408163265306101</v>
      </c>
      <c r="BH109" s="20">
        <v>24.953789279112801</v>
      </c>
      <c r="BI109" s="20">
        <v>27.722772277227701</v>
      </c>
      <c r="BJ109" s="20">
        <v>24.113475177304998</v>
      </c>
      <c r="BK109" s="20">
        <v>38.165680473372802</v>
      </c>
      <c r="BL109" s="20">
        <v>12.8630705394191</v>
      </c>
      <c r="BM109" s="20">
        <v>43.428571428571402</v>
      </c>
      <c r="BN109" s="20">
        <v>18.181818181818201</v>
      </c>
      <c r="BO109" s="20">
        <v>18.372703412073498</v>
      </c>
      <c r="BP109" s="20">
        <v>13.3587786259542</v>
      </c>
      <c r="BQ109" s="20">
        <v>37.810945273631802</v>
      </c>
      <c r="BR109" s="20">
        <v>28.571428571428601</v>
      </c>
      <c r="BS109" s="20">
        <v>35.256410256410298</v>
      </c>
      <c r="BT109" s="20">
        <v>27.027027027027</v>
      </c>
      <c r="BU109" s="20">
        <v>15.614617940199301</v>
      </c>
      <c r="BV109" s="20">
        <v>32.8125</v>
      </c>
      <c r="BW109" s="20">
        <v>40</v>
      </c>
      <c r="BX109" s="20">
        <v>11.6129032258065</v>
      </c>
      <c r="BY109" s="20">
        <v>10.563380281690099</v>
      </c>
      <c r="BZ109" s="20">
        <v>4.2016806722689104</v>
      </c>
      <c r="CA109" s="20">
        <v>23.3333333333333</v>
      </c>
      <c r="CB109" s="20">
        <v>21.739130434782599</v>
      </c>
      <c r="CC109" s="20">
        <v>49.504950495049499</v>
      </c>
      <c r="CD109" s="20">
        <v>27.699530516431899</v>
      </c>
      <c r="CE109" s="20">
        <v>42.857142857142897</v>
      </c>
      <c r="CF109" s="20">
        <v>15.0485436893204</v>
      </c>
      <c r="CG109" s="20">
        <v>16</v>
      </c>
      <c r="CH109" s="20">
        <v>20.164609053497902</v>
      </c>
      <c r="CI109" s="20">
        <v>3.6939313984168902</v>
      </c>
      <c r="CJ109" s="20">
        <v>12.5</v>
      </c>
      <c r="CK109" s="20">
        <v>34.375</v>
      </c>
      <c r="CL109" s="20">
        <v>53.714285714285701</v>
      </c>
      <c r="CM109" s="20">
        <v>10.4838709677419</v>
      </c>
      <c r="CN109" s="20">
        <v>20.408163265306101</v>
      </c>
      <c r="CO109" s="20">
        <v>11.0294117647059</v>
      </c>
      <c r="CP109" s="20">
        <v>24.4897959183673</v>
      </c>
      <c r="CQ109" s="20">
        <v>18.404907975460102</v>
      </c>
      <c r="CR109" s="20">
        <v>2.7190332326284001</v>
      </c>
      <c r="CS109" s="20">
        <v>52.905198776758397</v>
      </c>
      <c r="CT109" s="20">
        <v>23.300970873786401</v>
      </c>
      <c r="CU109" s="20">
        <v>52.293577981651403</v>
      </c>
      <c r="CV109" s="20">
        <v>75.886524822694994</v>
      </c>
      <c r="CW109" s="20">
        <v>23.8095238095238</v>
      </c>
      <c r="CX109" s="20">
        <v>15.882352941176499</v>
      </c>
      <c r="CY109" s="20">
        <v>33.3333333333333</v>
      </c>
      <c r="CZ109" s="20">
        <v>36.241610738254998</v>
      </c>
      <c r="DA109" s="20">
        <v>20.3125</v>
      </c>
      <c r="DB109" s="20">
        <v>52.982456140350898</v>
      </c>
      <c r="DC109" s="20">
        <v>28.102189781021899</v>
      </c>
      <c r="DD109" s="20">
        <v>34.4902386117137</v>
      </c>
      <c r="DE109" s="20">
        <v>40.780141843971599</v>
      </c>
      <c r="DF109" s="20">
        <v>36.138613861386098</v>
      </c>
      <c r="DG109" s="20">
        <v>15.789473684210501</v>
      </c>
      <c r="DH109" s="20">
        <v>23.448275862069</v>
      </c>
      <c r="DI109" s="20">
        <v>43.986254295532603</v>
      </c>
      <c r="DJ109" s="20">
        <v>19.148936170212799</v>
      </c>
      <c r="DK109" s="20">
        <v>70.341207349081401</v>
      </c>
      <c r="DL109" s="20">
        <v>32.2916666666667</v>
      </c>
      <c r="DM109" s="20">
        <v>10.3399433427762</v>
      </c>
      <c r="DN109" s="20">
        <v>43.8888888888889</v>
      </c>
      <c r="DO109" s="20">
        <v>19.230769230769202</v>
      </c>
      <c r="DP109" s="20">
        <v>48.153409090909101</v>
      </c>
      <c r="DQ109" s="20">
        <v>41.379310344827601</v>
      </c>
      <c r="DR109" s="20">
        <v>25.476190476190499</v>
      </c>
      <c r="DS109" s="20">
        <v>36.038514442916103</v>
      </c>
      <c r="DT109" s="20">
        <v>20.5555555555556</v>
      </c>
      <c r="DU109" s="20">
        <v>11.1111111111111</v>
      </c>
      <c r="DV109" s="20">
        <v>41.721854304635798</v>
      </c>
      <c r="DW109" s="20">
        <v>13.744075829383901</v>
      </c>
      <c r="DX109" s="20">
        <v>32.682926829268297</v>
      </c>
      <c r="DY109" s="20">
        <v>22.821576763485499</v>
      </c>
      <c r="DZ109" s="20">
        <v>2.52100840336134</v>
      </c>
      <c r="EA109" s="20">
        <v>44.313725490196099</v>
      </c>
      <c r="EB109" s="20">
        <v>49.2625368731563</v>
      </c>
      <c r="EC109" s="20">
        <v>2.5</v>
      </c>
      <c r="ED109" s="20">
        <v>12.4183006535948</v>
      </c>
      <c r="EE109" s="20">
        <v>44.331641285956003</v>
      </c>
    </row>
    <row r="110" spans="1:135" s="20" customFormat="1" ht="13.8" x14ac:dyDescent="0.25">
      <c r="A110" s="3"/>
      <c r="B110" s="20" t="s">
        <v>157</v>
      </c>
      <c r="C110" s="20" t="s">
        <v>170</v>
      </c>
      <c r="D110" s="2">
        <f>SUM(E110:H110)</f>
        <v>17028</v>
      </c>
      <c r="E110" s="2">
        <v>6586</v>
      </c>
      <c r="F110" s="2">
        <v>2992</v>
      </c>
      <c r="G110" s="2">
        <v>2842</v>
      </c>
      <c r="H110" s="2">
        <v>4608</v>
      </c>
      <c r="I110" s="2">
        <f t="shared" si="48"/>
        <v>14714</v>
      </c>
      <c r="J110" s="2">
        <v>5472</v>
      </c>
      <c r="K110" s="2">
        <v>2361</v>
      </c>
      <c r="L110" s="2">
        <v>2519</v>
      </c>
      <c r="M110" s="2">
        <v>4362</v>
      </c>
    </row>
    <row r="111" spans="1:135" s="20" customFormat="1" ht="13.8" x14ac:dyDescent="0.25">
      <c r="A111" s="3"/>
      <c r="C111" s="20" t="s">
        <v>176</v>
      </c>
      <c r="D111" s="20">
        <v>31.52</v>
      </c>
      <c r="E111" s="20">
        <v>25.6</v>
      </c>
      <c r="F111" s="20">
        <v>30.6</v>
      </c>
      <c r="G111" s="20">
        <v>51.5</v>
      </c>
      <c r="H111" s="20">
        <v>35.5</v>
      </c>
      <c r="I111" s="20">
        <f>(I110/$I$105)*100</f>
        <v>36.584698774211191</v>
      </c>
      <c r="J111" s="20">
        <v>29.6</v>
      </c>
      <c r="K111" s="20">
        <v>42.1</v>
      </c>
      <c r="L111" s="20">
        <v>54.8</v>
      </c>
      <c r="M111" s="20">
        <v>37.799999999999997</v>
      </c>
      <c r="O111" s="20">
        <v>12.021857923497301</v>
      </c>
      <c r="P111" s="20">
        <v>35.382513661202204</v>
      </c>
      <c r="Q111" s="20">
        <v>40.2777777777778</v>
      </c>
      <c r="R111" s="20">
        <v>25.390625</v>
      </c>
      <c r="S111" s="20">
        <v>11.838006230529601</v>
      </c>
      <c r="T111" s="20">
        <v>23.076923076923102</v>
      </c>
      <c r="U111" s="20">
        <v>77.826086956521706</v>
      </c>
      <c r="V111" s="20">
        <v>23.6523652365237</v>
      </c>
      <c r="W111" s="20">
        <v>14.068441064638799</v>
      </c>
      <c r="X111" s="20">
        <v>7.8534031413612597</v>
      </c>
      <c r="Y111" s="20">
        <v>31.021897810218999</v>
      </c>
      <c r="Z111" s="20">
        <v>3.7735849056603801</v>
      </c>
      <c r="AA111" s="20">
        <v>5.8631921824104198</v>
      </c>
      <c r="AB111" s="20">
        <v>21.974522292993601</v>
      </c>
      <c r="AC111" s="20">
        <v>29.936305732484101</v>
      </c>
      <c r="AD111" s="20">
        <v>29.299363057324801</v>
      </c>
      <c r="AE111" s="20">
        <v>21.305841924398599</v>
      </c>
      <c r="AF111" s="20">
        <v>52.995391705069103</v>
      </c>
      <c r="AG111" s="20">
        <v>32.094594594594597</v>
      </c>
      <c r="AH111" s="20">
        <v>18.939393939393899</v>
      </c>
      <c r="AI111" s="20">
        <v>25.831202046035799</v>
      </c>
      <c r="AJ111" s="20">
        <v>25.606060606060598</v>
      </c>
      <c r="AK111" s="20">
        <v>51.882352941176499</v>
      </c>
      <c r="AL111" s="20">
        <v>13.4057971014493</v>
      </c>
      <c r="AM111" s="20">
        <v>29.4019933554817</v>
      </c>
      <c r="AN111" s="20">
        <v>25.8575197889182</v>
      </c>
      <c r="AO111" s="20">
        <v>24.276169265033399</v>
      </c>
      <c r="AP111" s="20">
        <v>51.143200962695502</v>
      </c>
      <c r="AQ111" s="20">
        <v>71.126760563380302</v>
      </c>
      <c r="AR111" s="20">
        <v>8.9850249584026596</v>
      </c>
      <c r="AS111" s="20">
        <v>32.645403377110704</v>
      </c>
      <c r="AT111" s="20">
        <v>11.4568599717115</v>
      </c>
      <c r="AU111" s="20">
        <v>23.5993208828523</v>
      </c>
      <c r="AV111" s="20">
        <v>16.489361702127699</v>
      </c>
      <c r="AW111" s="20">
        <v>15.4867256637168</v>
      </c>
      <c r="AX111" s="20">
        <v>29.376257545271599</v>
      </c>
      <c r="AY111" s="20">
        <v>58.823529411764703</v>
      </c>
      <c r="AZ111" s="20">
        <v>32.352941176470601</v>
      </c>
      <c r="BA111" s="20">
        <v>46.701846965699197</v>
      </c>
      <c r="BB111" s="20">
        <v>45.3333333333333</v>
      </c>
      <c r="BC111" s="20">
        <v>11.838006230529601</v>
      </c>
      <c r="BD111" s="20">
        <v>23.9316239316239</v>
      </c>
      <c r="BE111" s="20">
        <v>7.2463768115942004</v>
      </c>
      <c r="BF111" s="20">
        <v>9.67741935483871</v>
      </c>
      <c r="BG111" s="20">
        <v>31.020408163265301</v>
      </c>
      <c r="BH111" s="20">
        <v>43.992606284658002</v>
      </c>
      <c r="BI111" s="20">
        <v>44.554455445544598</v>
      </c>
      <c r="BJ111" s="20">
        <v>31.205673758865199</v>
      </c>
      <c r="BK111" s="20">
        <v>41.420118343195298</v>
      </c>
      <c r="BL111" s="20">
        <v>60.580912863070502</v>
      </c>
      <c r="BM111" s="20">
        <v>31.714285714285701</v>
      </c>
      <c r="BN111" s="20">
        <v>49.090909090909101</v>
      </c>
      <c r="BO111" s="20">
        <v>36.220472440944903</v>
      </c>
      <c r="BP111" s="20">
        <v>52.290076335877899</v>
      </c>
      <c r="BQ111" s="20">
        <v>46.268656716417901</v>
      </c>
      <c r="BR111" s="20">
        <v>45.714285714285701</v>
      </c>
      <c r="BS111" s="20">
        <v>39.743589743589702</v>
      </c>
      <c r="BT111" s="20">
        <v>46.846846846846802</v>
      </c>
      <c r="BU111" s="20">
        <v>77.740863787375403</v>
      </c>
      <c r="BV111" s="20">
        <v>34.8958333333333</v>
      </c>
      <c r="BW111" s="20">
        <v>40</v>
      </c>
      <c r="BX111" s="20">
        <v>82.580645161290306</v>
      </c>
      <c r="BY111" s="20">
        <v>34.507042253521099</v>
      </c>
      <c r="BZ111" s="20">
        <v>89.075630252100893</v>
      </c>
      <c r="CA111" s="20">
        <v>50</v>
      </c>
      <c r="CB111" s="20">
        <v>65.2173913043478</v>
      </c>
      <c r="CC111" s="20">
        <v>23.762376237623801</v>
      </c>
      <c r="CD111" s="20">
        <v>45.539906103286398</v>
      </c>
      <c r="CE111" s="20">
        <v>42.857142857142897</v>
      </c>
      <c r="CF111" s="20">
        <v>61.650485436893199</v>
      </c>
      <c r="CG111" s="20">
        <v>65.714285714285694</v>
      </c>
      <c r="CH111" s="20">
        <v>77.7777777777778</v>
      </c>
      <c r="CI111" s="20">
        <v>95.514511873350898</v>
      </c>
      <c r="CJ111" s="20">
        <v>18.75</v>
      </c>
      <c r="CK111" s="20">
        <v>59.375</v>
      </c>
      <c r="CL111" s="20">
        <v>27.428571428571399</v>
      </c>
      <c r="CM111" s="20">
        <v>73.387096774193594</v>
      </c>
      <c r="CN111" s="20">
        <v>28.061224489795901</v>
      </c>
      <c r="CO111" s="20">
        <v>84.558823529411796</v>
      </c>
      <c r="CP111" s="20">
        <v>52.721088435374199</v>
      </c>
      <c r="CQ111" s="20">
        <v>50.920245398772998</v>
      </c>
      <c r="CR111" s="20">
        <v>41.087613293051398</v>
      </c>
      <c r="CS111" s="20">
        <v>24.7706422018349</v>
      </c>
      <c r="CT111" s="20">
        <v>69.902912621359206</v>
      </c>
      <c r="CU111" s="20">
        <v>37.614678899082598</v>
      </c>
      <c r="CV111" s="20">
        <v>17.730496453900699</v>
      </c>
      <c r="CW111" s="20">
        <v>62.857142857142897</v>
      </c>
      <c r="CX111" s="20">
        <v>72.941176470588204</v>
      </c>
      <c r="CY111" s="20">
        <v>36.559139784946197</v>
      </c>
      <c r="CZ111" s="20">
        <v>26.8456375838926</v>
      </c>
      <c r="DA111" s="20">
        <v>71.40625</v>
      </c>
      <c r="DB111" s="20">
        <v>35.438596491228097</v>
      </c>
      <c r="DC111" s="20">
        <v>40.875912408759099</v>
      </c>
      <c r="DD111" s="20">
        <v>27.5488069414317</v>
      </c>
      <c r="DE111" s="20">
        <v>20.921985815602799</v>
      </c>
      <c r="DF111" s="20">
        <v>36.633663366336599</v>
      </c>
      <c r="DG111" s="20">
        <v>67.763157894736807</v>
      </c>
      <c r="DH111" s="20">
        <v>21.379310344827601</v>
      </c>
      <c r="DI111" s="20">
        <v>21.6494845360825</v>
      </c>
      <c r="DJ111" s="20">
        <v>24.468085106383</v>
      </c>
      <c r="DK111" s="20">
        <v>28.346456692913399</v>
      </c>
      <c r="DL111" s="20">
        <v>32.2916666666667</v>
      </c>
      <c r="DM111" s="20">
        <v>72.8045325779037</v>
      </c>
      <c r="DN111" s="20">
        <v>44.4444444444444</v>
      </c>
      <c r="DO111" s="20">
        <v>43.406593406593402</v>
      </c>
      <c r="DP111" s="20">
        <v>14.204545454545499</v>
      </c>
      <c r="DQ111" s="20">
        <v>19.827586206896601</v>
      </c>
      <c r="DR111" s="20">
        <v>42.142857142857103</v>
      </c>
      <c r="DS111" s="20">
        <v>25.997248968363099</v>
      </c>
      <c r="DT111" s="20">
        <v>47.7777777777778</v>
      </c>
      <c r="DU111" s="20">
        <v>54.040404040403999</v>
      </c>
      <c r="DV111" s="20">
        <v>25.386313465783701</v>
      </c>
      <c r="DW111" s="20">
        <v>34.123222748815202</v>
      </c>
      <c r="DX111" s="20">
        <v>37.0731707317073</v>
      </c>
      <c r="DY111" s="20">
        <v>48.132780082987601</v>
      </c>
      <c r="DZ111" s="20">
        <v>90.756302521008394</v>
      </c>
      <c r="EA111" s="20">
        <v>30.588235294117599</v>
      </c>
      <c r="EB111" s="20">
        <v>20.943952802359899</v>
      </c>
      <c r="EC111" s="20">
        <v>97.5</v>
      </c>
      <c r="ED111" s="20">
        <v>75.163398692810503</v>
      </c>
      <c r="EE111" s="20">
        <v>32.656514382402698</v>
      </c>
    </row>
    <row r="112" spans="1:135" s="20" customFormat="1" ht="13.8" x14ac:dyDescent="0.25">
      <c r="A112" s="3"/>
      <c r="B112" s="20" t="s">
        <v>137</v>
      </c>
      <c r="C112" s="20" t="s">
        <v>170</v>
      </c>
      <c r="D112" s="2">
        <f>SUM(E112:H112)</f>
        <v>301</v>
      </c>
      <c r="E112" s="2">
        <v>131</v>
      </c>
      <c r="F112" s="2">
        <v>39</v>
      </c>
      <c r="G112" s="2">
        <v>45</v>
      </c>
      <c r="H112" s="2">
        <v>86</v>
      </c>
      <c r="I112" s="2">
        <f t="shared" si="48"/>
        <v>238</v>
      </c>
      <c r="J112" s="2">
        <v>89</v>
      </c>
      <c r="K112" s="2">
        <v>25</v>
      </c>
      <c r="L112" s="2">
        <v>41</v>
      </c>
      <c r="M112" s="2">
        <v>83</v>
      </c>
    </row>
    <row r="113" spans="1:135" s="20" customFormat="1" ht="13.8" x14ac:dyDescent="0.25">
      <c r="A113" s="3"/>
      <c r="C113" s="20" t="s">
        <v>176</v>
      </c>
      <c r="D113" s="20">
        <v>0.55700000000000005</v>
      </c>
      <c r="E113" s="20">
        <v>0.50900000000000001</v>
      </c>
      <c r="F113" s="20">
        <v>0.39800000000000002</v>
      </c>
      <c r="G113" s="20">
        <v>0.81599999999999995</v>
      </c>
      <c r="H113" s="20">
        <v>0.66200000000000003</v>
      </c>
      <c r="I113" s="20">
        <f>(I112/$I$105)*100</f>
        <v>0.59176011337924861</v>
      </c>
      <c r="J113" s="20">
        <v>0.48199999999999998</v>
      </c>
      <c r="K113" s="20">
        <v>0.44500000000000001</v>
      </c>
      <c r="L113" s="20">
        <v>0.89200000000000002</v>
      </c>
      <c r="M113" s="20">
        <v>0.72</v>
      </c>
      <c r="O113" s="20">
        <v>0</v>
      </c>
      <c r="P113" s="20">
        <v>0.409836065573771</v>
      </c>
      <c r="Q113" s="20">
        <v>0.39682539682539703</v>
      </c>
      <c r="R113" s="20">
        <v>2.34375</v>
      </c>
      <c r="S113" s="20">
        <v>0</v>
      </c>
      <c r="T113" s="20">
        <v>0.88757396449704096</v>
      </c>
      <c r="U113" s="20">
        <v>0</v>
      </c>
      <c r="V113" s="20">
        <v>0.44004400440044</v>
      </c>
      <c r="W113" s="20">
        <v>0.19011406844106499</v>
      </c>
      <c r="X113" s="20">
        <v>0.26178010471204199</v>
      </c>
      <c r="Y113" s="20">
        <v>0</v>
      </c>
      <c r="Z113" s="20">
        <v>0.47169811320754701</v>
      </c>
      <c r="AA113" s="20">
        <v>0.325732899022801</v>
      </c>
      <c r="AB113" s="20">
        <v>1.4331210191082799</v>
      </c>
      <c r="AC113" s="20">
        <v>0</v>
      </c>
      <c r="AD113" s="20">
        <v>1.2738853503184699</v>
      </c>
      <c r="AE113" s="20">
        <v>0.68728522336769804</v>
      </c>
      <c r="AF113" s="20">
        <v>0</v>
      </c>
      <c r="AG113" s="20">
        <v>1.6891891891891899</v>
      </c>
      <c r="AH113" s="20">
        <v>0</v>
      </c>
      <c r="AI113" s="20">
        <v>1.5345268542199499</v>
      </c>
      <c r="AJ113" s="20">
        <v>0</v>
      </c>
      <c r="AK113" s="20">
        <v>0.11764705882352899</v>
      </c>
      <c r="AL113" s="20">
        <v>0</v>
      </c>
      <c r="AM113" s="20">
        <v>0.49833887043189401</v>
      </c>
      <c r="AN113" s="20">
        <v>0.26385224274406299</v>
      </c>
      <c r="AO113" s="20">
        <v>0.44543429844097998</v>
      </c>
      <c r="AP113" s="20">
        <v>0</v>
      </c>
      <c r="AQ113" s="20">
        <v>0.176056338028169</v>
      </c>
      <c r="AR113" s="20">
        <v>0.33277870216306199</v>
      </c>
      <c r="AS113" s="20">
        <v>0.18761726078799201</v>
      </c>
      <c r="AT113" s="20">
        <v>1.6973125884017</v>
      </c>
      <c r="AU113" s="20">
        <v>0</v>
      </c>
      <c r="AV113" s="20">
        <v>0.53191489361702105</v>
      </c>
      <c r="AW113" s="20">
        <v>0.44247787610619499</v>
      </c>
      <c r="AX113" s="20">
        <v>0.20120724346076499</v>
      </c>
      <c r="AY113" s="20">
        <v>0</v>
      </c>
      <c r="AZ113" s="20">
        <v>0</v>
      </c>
      <c r="BA113" s="20">
        <v>0.26385224274406299</v>
      </c>
      <c r="BB113" s="20">
        <v>0</v>
      </c>
      <c r="BC113" s="20">
        <v>4.6728971962616797</v>
      </c>
      <c r="BD113" s="20">
        <v>0.854700854700855</v>
      </c>
      <c r="BE113" s="20">
        <v>0</v>
      </c>
      <c r="BF113" s="20">
        <v>0</v>
      </c>
      <c r="BG113" s="20">
        <v>0</v>
      </c>
      <c r="BH113" s="20">
        <v>0.18484288354898301</v>
      </c>
      <c r="BI113" s="20">
        <v>1.98019801980198</v>
      </c>
      <c r="BJ113" s="20">
        <v>0</v>
      </c>
      <c r="BK113" s="20">
        <v>0</v>
      </c>
      <c r="BL113" s="20">
        <v>0</v>
      </c>
      <c r="BM113" s="20">
        <v>0.28571428571428598</v>
      </c>
      <c r="BN113" s="20">
        <v>0</v>
      </c>
      <c r="BO113" s="20">
        <v>0</v>
      </c>
      <c r="BP113" s="20">
        <v>0.38167938931297701</v>
      </c>
      <c r="BQ113" s="20">
        <v>0.49751243781094501</v>
      </c>
      <c r="BR113" s="20">
        <v>0</v>
      </c>
      <c r="BS113" s="20">
        <v>0</v>
      </c>
      <c r="BT113" s="20">
        <v>0</v>
      </c>
      <c r="BU113" s="20">
        <v>0</v>
      </c>
      <c r="BV113" s="20">
        <v>1.0416666666666701</v>
      </c>
      <c r="BW113" s="20">
        <v>0</v>
      </c>
      <c r="BX113" s="20">
        <v>0</v>
      </c>
      <c r="BY113" s="20">
        <v>0.70422535211267601</v>
      </c>
      <c r="BZ113" s="20">
        <v>0.84033613445378197</v>
      </c>
      <c r="CA113" s="20">
        <v>0</v>
      </c>
      <c r="CB113" s="20">
        <v>0</v>
      </c>
      <c r="CC113" s="20">
        <v>2.9702970297029698</v>
      </c>
      <c r="CD113" s="20">
        <v>7.9812206572770004</v>
      </c>
      <c r="CE113" s="20">
        <v>2.4844720496894399</v>
      </c>
      <c r="CF113" s="20">
        <v>0.485436893203883</v>
      </c>
      <c r="CG113" s="20">
        <v>1.71428571428571</v>
      </c>
      <c r="CH113" s="20">
        <v>0</v>
      </c>
      <c r="CI113" s="20">
        <v>0</v>
      </c>
      <c r="CJ113" s="20">
        <v>12.5</v>
      </c>
      <c r="CK113" s="20">
        <v>0</v>
      </c>
      <c r="CL113" s="20">
        <v>0</v>
      </c>
      <c r="CM113" s="20">
        <v>0</v>
      </c>
      <c r="CN113" s="20">
        <v>0.51020408163265296</v>
      </c>
      <c r="CO113" s="20">
        <v>0</v>
      </c>
      <c r="CP113" s="20">
        <v>1.0204081632653099</v>
      </c>
      <c r="CQ113" s="20">
        <v>0</v>
      </c>
      <c r="CR113" s="20">
        <v>0</v>
      </c>
      <c r="CS113" s="20">
        <v>0.91743119266055095</v>
      </c>
      <c r="CT113" s="20">
        <v>0.970873786407767</v>
      </c>
      <c r="CU113" s="20">
        <v>0</v>
      </c>
      <c r="CV113" s="20">
        <v>0</v>
      </c>
      <c r="CW113" s="20">
        <v>0</v>
      </c>
      <c r="CX113" s="20">
        <v>0.58823529411764697</v>
      </c>
      <c r="CY113" s="20">
        <v>0</v>
      </c>
      <c r="CZ113" s="20">
        <v>0.33557046979865801</v>
      </c>
      <c r="DA113" s="20">
        <v>0.46875</v>
      </c>
      <c r="DB113" s="20">
        <v>0.35087719298245601</v>
      </c>
      <c r="DC113" s="20">
        <v>0.72992700729926996</v>
      </c>
      <c r="DD113" s="20">
        <v>0</v>
      </c>
      <c r="DE113" s="20">
        <v>0.35460992907801397</v>
      </c>
      <c r="DF113" s="20">
        <v>3.9603960396039599</v>
      </c>
      <c r="DG113" s="20">
        <v>1.31578947368421</v>
      </c>
      <c r="DH113" s="20">
        <v>0.68965517241379304</v>
      </c>
      <c r="DI113" s="20">
        <v>0.68728522336769804</v>
      </c>
      <c r="DJ113" s="20">
        <v>1.0638297872340401</v>
      </c>
      <c r="DK113" s="20">
        <v>0</v>
      </c>
      <c r="DL113" s="20">
        <v>0</v>
      </c>
      <c r="DM113" s="20">
        <v>0.14164305949008499</v>
      </c>
      <c r="DN113" s="20">
        <v>0.55555555555555602</v>
      </c>
      <c r="DO113" s="20">
        <v>1.64835164835165</v>
      </c>
      <c r="DP113" s="20">
        <v>2.2727272727272698</v>
      </c>
      <c r="DQ113" s="20">
        <v>0</v>
      </c>
      <c r="DR113" s="20">
        <v>0.476190476190476</v>
      </c>
      <c r="DS113" s="20">
        <v>0.27510316368638199</v>
      </c>
      <c r="DT113" s="20">
        <v>0.27777777777777801</v>
      </c>
      <c r="DU113" s="20">
        <v>0</v>
      </c>
      <c r="DV113" s="20">
        <v>1.1037527593819001</v>
      </c>
      <c r="DW113" s="20">
        <v>1.4218009478672999</v>
      </c>
      <c r="DX113" s="20">
        <v>0.12195121951219499</v>
      </c>
      <c r="DY113" s="20">
        <v>0.4149377593361</v>
      </c>
      <c r="DZ113" s="20">
        <v>1.6806722689075599</v>
      </c>
      <c r="EA113" s="20">
        <v>0</v>
      </c>
      <c r="EB113" s="20">
        <v>2.9498525073746298</v>
      </c>
      <c r="EC113" s="20">
        <v>0</v>
      </c>
      <c r="ED113" s="20">
        <v>3.9215686274509798</v>
      </c>
      <c r="EE113" s="20">
        <v>0.67681895093062605</v>
      </c>
    </row>
    <row r="114" spans="1:135" s="20" customFormat="1" ht="13.8" x14ac:dyDescent="0.25">
      <c r="A114" s="3"/>
      <c r="I114" s="2"/>
    </row>
    <row r="115" spans="1:135" s="20" customFormat="1" ht="13.8" x14ac:dyDescent="0.25">
      <c r="A115" s="3">
        <v>21</v>
      </c>
      <c r="B115" s="19" t="s">
        <v>183</v>
      </c>
      <c r="C115" s="19" t="s">
        <v>170</v>
      </c>
      <c r="D115" s="2">
        <f>SUM(D116,D118,D120)</f>
        <v>54021</v>
      </c>
      <c r="E115" s="2">
        <f t="shared" ref="E115:H115" si="49">SUM(E116,E118,E120)</f>
        <v>25721</v>
      </c>
      <c r="F115" s="2">
        <f t="shared" si="49"/>
        <v>9793</v>
      </c>
      <c r="G115" s="2">
        <f t="shared" si="49"/>
        <v>5517</v>
      </c>
      <c r="H115" s="2">
        <f t="shared" si="49"/>
        <v>12990</v>
      </c>
      <c r="I115" s="2">
        <f>SUM(J115:M115)</f>
        <v>40219</v>
      </c>
      <c r="J115" s="2">
        <v>18478</v>
      </c>
      <c r="K115" s="2">
        <v>5613</v>
      </c>
      <c r="L115" s="2">
        <v>4598</v>
      </c>
      <c r="M115" s="2">
        <v>11530</v>
      </c>
      <c r="N115" s="2"/>
      <c r="O115" s="2">
        <v>366</v>
      </c>
      <c r="P115" s="2">
        <v>732</v>
      </c>
      <c r="Q115" s="2">
        <v>1008</v>
      </c>
      <c r="R115" s="2">
        <v>512</v>
      </c>
      <c r="S115" s="2">
        <v>321</v>
      </c>
      <c r="T115" s="2">
        <v>338</v>
      </c>
      <c r="U115" s="2">
        <v>690</v>
      </c>
      <c r="V115" s="2">
        <v>909</v>
      </c>
      <c r="W115" s="2">
        <v>526</v>
      </c>
      <c r="X115" s="2">
        <v>382</v>
      </c>
      <c r="Y115" s="2">
        <v>274</v>
      </c>
      <c r="Z115" s="2">
        <v>212</v>
      </c>
      <c r="AA115" s="2">
        <v>307</v>
      </c>
      <c r="AB115" s="2">
        <v>628</v>
      </c>
      <c r="AC115" s="2">
        <v>628</v>
      </c>
      <c r="AD115" s="2">
        <v>628</v>
      </c>
      <c r="AE115" s="2">
        <v>291</v>
      </c>
      <c r="AF115" s="2">
        <v>217</v>
      </c>
      <c r="AG115" s="2">
        <v>296</v>
      </c>
      <c r="AH115" s="2">
        <v>264</v>
      </c>
      <c r="AI115" s="2">
        <v>391</v>
      </c>
      <c r="AJ115" s="2">
        <v>660</v>
      </c>
      <c r="AK115" s="2">
        <v>850</v>
      </c>
      <c r="AL115" s="2">
        <v>276</v>
      </c>
      <c r="AM115" s="2">
        <v>602</v>
      </c>
      <c r="AN115" s="2">
        <v>379</v>
      </c>
      <c r="AO115" s="2">
        <v>449</v>
      </c>
      <c r="AP115" s="2">
        <v>831</v>
      </c>
      <c r="AQ115" s="2">
        <v>568</v>
      </c>
      <c r="AR115" s="2">
        <v>601</v>
      </c>
      <c r="AS115" s="2">
        <v>533</v>
      </c>
      <c r="AT115" s="2">
        <v>707</v>
      </c>
      <c r="AU115" s="2">
        <v>589</v>
      </c>
      <c r="AV115" s="2">
        <v>564</v>
      </c>
      <c r="AW115" s="2">
        <v>452</v>
      </c>
      <c r="AX115" s="2">
        <v>497</v>
      </c>
      <c r="AY115" s="2">
        <v>289</v>
      </c>
      <c r="AZ115" s="2">
        <v>170</v>
      </c>
      <c r="BA115" s="2">
        <v>379</v>
      </c>
      <c r="BB115" s="2">
        <v>75</v>
      </c>
      <c r="BC115" s="2">
        <v>321</v>
      </c>
      <c r="BD115" s="2">
        <v>117</v>
      </c>
      <c r="BE115" s="2">
        <v>69</v>
      </c>
      <c r="BF115" s="2">
        <v>31</v>
      </c>
      <c r="BG115" s="2">
        <v>245</v>
      </c>
      <c r="BH115" s="2">
        <v>541</v>
      </c>
      <c r="BI115" s="2">
        <v>101</v>
      </c>
      <c r="BJ115" s="2">
        <v>141</v>
      </c>
      <c r="BK115" s="2">
        <v>338</v>
      </c>
      <c r="BL115" s="2">
        <v>241</v>
      </c>
      <c r="BM115" s="2">
        <v>350</v>
      </c>
      <c r="BN115" s="2">
        <v>110</v>
      </c>
      <c r="BO115" s="2">
        <v>381</v>
      </c>
      <c r="BP115" s="2">
        <v>262</v>
      </c>
      <c r="BQ115" s="2">
        <v>201</v>
      </c>
      <c r="BR115" s="2">
        <v>175</v>
      </c>
      <c r="BS115" s="2">
        <v>156</v>
      </c>
      <c r="BT115" s="2">
        <v>222</v>
      </c>
      <c r="BU115" s="2">
        <v>301</v>
      </c>
      <c r="BV115" s="2">
        <v>192</v>
      </c>
      <c r="BW115" s="2">
        <v>205</v>
      </c>
      <c r="BX115" s="2">
        <v>155</v>
      </c>
      <c r="BY115" s="2">
        <v>142</v>
      </c>
      <c r="BZ115" s="2">
        <v>119</v>
      </c>
      <c r="CA115" s="2">
        <v>120</v>
      </c>
      <c r="CB115" s="2">
        <v>69</v>
      </c>
      <c r="CC115" s="2">
        <v>101</v>
      </c>
      <c r="CD115" s="2">
        <v>213</v>
      </c>
      <c r="CE115" s="2">
        <v>161</v>
      </c>
      <c r="CF115" s="2">
        <v>206</v>
      </c>
      <c r="CG115" s="2">
        <v>175</v>
      </c>
      <c r="CH115" s="2">
        <v>243</v>
      </c>
      <c r="CI115" s="2">
        <v>379</v>
      </c>
      <c r="CJ115" s="2">
        <v>16</v>
      </c>
      <c r="CK115" s="2">
        <v>32</v>
      </c>
      <c r="CL115" s="2">
        <v>175</v>
      </c>
      <c r="CM115" s="2">
        <v>124</v>
      </c>
      <c r="CN115" s="2">
        <v>196</v>
      </c>
      <c r="CO115" s="2">
        <v>136</v>
      </c>
      <c r="CP115" s="2">
        <v>294</v>
      </c>
      <c r="CQ115" s="2">
        <v>163</v>
      </c>
      <c r="CR115" s="2">
        <v>331</v>
      </c>
      <c r="CS115" s="2">
        <v>327</v>
      </c>
      <c r="CT115" s="2">
        <v>103</v>
      </c>
      <c r="CU115" s="2">
        <v>109</v>
      </c>
      <c r="CV115" s="2">
        <v>141</v>
      </c>
      <c r="CW115" s="2">
        <v>105</v>
      </c>
      <c r="CX115" s="2">
        <v>170</v>
      </c>
      <c r="CY115" s="2">
        <v>93</v>
      </c>
      <c r="CZ115" s="2">
        <v>298</v>
      </c>
      <c r="DA115" s="2">
        <v>640</v>
      </c>
      <c r="DB115" s="2">
        <v>285</v>
      </c>
      <c r="DC115" s="2">
        <v>274</v>
      </c>
      <c r="DD115" s="2">
        <v>461</v>
      </c>
      <c r="DE115" s="2">
        <v>564</v>
      </c>
      <c r="DF115" s="2">
        <v>202</v>
      </c>
      <c r="DG115" s="2">
        <v>152</v>
      </c>
      <c r="DH115" s="2">
        <v>290</v>
      </c>
      <c r="DI115" s="2">
        <v>291</v>
      </c>
      <c r="DJ115" s="2">
        <v>94</v>
      </c>
      <c r="DK115" s="2">
        <v>381</v>
      </c>
      <c r="DL115" s="2">
        <v>192</v>
      </c>
      <c r="DM115" s="2">
        <v>706</v>
      </c>
      <c r="DN115" s="2">
        <v>360</v>
      </c>
      <c r="DO115" s="2">
        <v>182</v>
      </c>
      <c r="DP115" s="2">
        <v>704</v>
      </c>
      <c r="DQ115" s="2">
        <v>232</v>
      </c>
      <c r="DR115" s="2">
        <v>420</v>
      </c>
      <c r="DS115" s="2">
        <v>727</v>
      </c>
      <c r="DT115" s="2">
        <v>360</v>
      </c>
      <c r="DU115" s="2">
        <v>198</v>
      </c>
      <c r="DV115" s="2">
        <v>453</v>
      </c>
      <c r="DW115" s="2">
        <v>211</v>
      </c>
      <c r="DX115" s="2">
        <v>820</v>
      </c>
      <c r="DY115" s="2">
        <v>241</v>
      </c>
      <c r="DZ115" s="2">
        <v>119</v>
      </c>
      <c r="EA115" s="2">
        <v>510</v>
      </c>
      <c r="EB115" s="2">
        <v>339</v>
      </c>
      <c r="EC115" s="2">
        <v>80</v>
      </c>
      <c r="ED115" s="2">
        <v>153</v>
      </c>
      <c r="EE115" s="2">
        <v>591</v>
      </c>
    </row>
    <row r="116" spans="1:135" s="20" customFormat="1" ht="13.8" x14ac:dyDescent="0.25">
      <c r="A116" s="3"/>
      <c r="B116" s="20" t="s">
        <v>158</v>
      </c>
      <c r="C116" s="19" t="s">
        <v>170</v>
      </c>
      <c r="D116" s="2">
        <f>SUM(E116:H116)</f>
        <v>27526</v>
      </c>
      <c r="E116" s="2">
        <v>14127</v>
      </c>
      <c r="F116" s="2">
        <v>5957</v>
      </c>
      <c r="G116" s="2">
        <v>1624</v>
      </c>
      <c r="H116" s="2">
        <v>5818</v>
      </c>
      <c r="I116" s="2">
        <f>SUM(J116:M116)</f>
        <v>18245</v>
      </c>
      <c r="J116" s="2">
        <v>9274</v>
      </c>
      <c r="K116" s="2">
        <v>2914</v>
      </c>
      <c r="L116" s="2">
        <v>1151</v>
      </c>
      <c r="M116" s="2">
        <v>4906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</row>
    <row r="117" spans="1:135" s="20" customFormat="1" ht="13.8" x14ac:dyDescent="0.25">
      <c r="A117" s="3"/>
      <c r="C117" s="20" t="s">
        <v>176</v>
      </c>
      <c r="D117" s="20">
        <f>(D116/$D$115)*100</f>
        <v>50.954258529090538</v>
      </c>
      <c r="E117" s="20">
        <v>54.9</v>
      </c>
      <c r="F117" s="20">
        <v>60.8</v>
      </c>
      <c r="G117" s="20">
        <v>29.4</v>
      </c>
      <c r="H117" s="20">
        <v>44.8</v>
      </c>
      <c r="I117" s="20">
        <f>(I116/$I$115)*100</f>
        <v>45.364131380690722</v>
      </c>
      <c r="J117" s="20">
        <v>50.2</v>
      </c>
      <c r="K117" s="20">
        <v>51.9</v>
      </c>
      <c r="L117" s="20">
        <v>25</v>
      </c>
      <c r="M117" s="20">
        <v>42.5</v>
      </c>
      <c r="O117" s="20">
        <v>61.748633879781401</v>
      </c>
      <c r="P117" s="20">
        <v>41.5300546448087</v>
      </c>
      <c r="Q117" s="20">
        <v>49.603174603174601</v>
      </c>
      <c r="R117" s="20">
        <v>56.640625</v>
      </c>
      <c r="S117" s="20">
        <v>68.535825545171306</v>
      </c>
      <c r="T117" s="20">
        <v>61.242603550295897</v>
      </c>
      <c r="U117" s="20">
        <v>13.6231884057971</v>
      </c>
      <c r="V117" s="20">
        <v>63.146314631463099</v>
      </c>
      <c r="W117" s="20">
        <v>69.201520912547494</v>
      </c>
      <c r="X117" s="20">
        <v>80.104712041884795</v>
      </c>
      <c r="Y117" s="20">
        <v>54.744525547445299</v>
      </c>
      <c r="Z117" s="20">
        <v>95.754716981132106</v>
      </c>
      <c r="AA117" s="20">
        <v>83.713355048859896</v>
      </c>
      <c r="AB117" s="20">
        <v>54.458598726114701</v>
      </c>
      <c r="AC117" s="20">
        <v>49.363057324840803</v>
      </c>
      <c r="AD117" s="20">
        <v>43.152866242038201</v>
      </c>
      <c r="AE117" s="20">
        <v>61.168384879725103</v>
      </c>
      <c r="AF117" s="20">
        <v>36.866359447004598</v>
      </c>
      <c r="AG117" s="20">
        <v>41.891891891891902</v>
      </c>
      <c r="AH117" s="20">
        <v>70.8333333333333</v>
      </c>
      <c r="AI117" s="20">
        <v>52.173913043478301</v>
      </c>
      <c r="AJ117" s="20">
        <v>43.181818181818201</v>
      </c>
      <c r="AK117" s="20">
        <v>28.705882352941199</v>
      </c>
      <c r="AL117" s="20">
        <v>75.362318840579704</v>
      </c>
      <c r="AM117" s="20">
        <v>21.096345514950201</v>
      </c>
      <c r="AN117" s="20">
        <v>44.327176781002599</v>
      </c>
      <c r="AO117" s="20">
        <v>45.879732739420902</v>
      </c>
      <c r="AP117" s="20">
        <v>44.765342960288798</v>
      </c>
      <c r="AQ117" s="20">
        <v>16.549295774647899</v>
      </c>
      <c r="AR117" s="20">
        <v>73.044925124792002</v>
      </c>
      <c r="AS117" s="20">
        <v>44.0900562851782</v>
      </c>
      <c r="AT117" s="20">
        <v>65.6294200848656</v>
      </c>
      <c r="AU117" s="20">
        <v>69.100169779286901</v>
      </c>
      <c r="AV117" s="20">
        <v>31.028368794326202</v>
      </c>
      <c r="AW117" s="20">
        <v>62.389380530973398</v>
      </c>
      <c r="AX117" s="20">
        <v>35.613682092555301</v>
      </c>
      <c r="AY117" s="20">
        <v>33.910034602076102</v>
      </c>
      <c r="AZ117" s="20">
        <v>58.235294117647101</v>
      </c>
      <c r="BA117" s="20">
        <v>51.7150395778364</v>
      </c>
      <c r="BB117" s="20">
        <v>28</v>
      </c>
      <c r="BC117" s="20">
        <v>80.685358255451703</v>
      </c>
      <c r="BD117" s="20">
        <v>61.538461538461497</v>
      </c>
      <c r="BE117" s="20">
        <v>85.507246376811594</v>
      </c>
      <c r="BF117" s="20">
        <v>90.322580645161295</v>
      </c>
      <c r="BG117" s="20">
        <v>66.530612244897995</v>
      </c>
      <c r="BH117" s="20">
        <v>50.092421441774498</v>
      </c>
      <c r="BI117" s="20">
        <v>38.613861386138602</v>
      </c>
      <c r="BJ117" s="20">
        <v>68.794326241134797</v>
      </c>
      <c r="BK117" s="20">
        <v>58.284023668639101</v>
      </c>
      <c r="BL117" s="20">
        <v>19.917012448132802</v>
      </c>
      <c r="BM117" s="20">
        <v>56</v>
      </c>
      <c r="BN117" s="20">
        <v>49.090909090909101</v>
      </c>
      <c r="BO117" s="20">
        <v>62.204724409448801</v>
      </c>
      <c r="BP117" s="20">
        <v>43.893129770992402</v>
      </c>
      <c r="BQ117" s="20">
        <v>47.263681592039802</v>
      </c>
      <c r="BR117" s="20">
        <v>53.142857142857103</v>
      </c>
      <c r="BS117" s="20">
        <v>48.076923076923102</v>
      </c>
      <c r="BT117" s="20">
        <v>48.648648648648702</v>
      </c>
      <c r="BU117" s="20">
        <v>20.930232558139501</v>
      </c>
      <c r="BV117" s="20">
        <v>59.375</v>
      </c>
      <c r="BW117" s="20">
        <v>57.0731707317073</v>
      </c>
      <c r="BX117" s="20">
        <v>10.322580645161301</v>
      </c>
      <c r="BY117" s="20">
        <v>2.1126760563380298</v>
      </c>
      <c r="BZ117" s="20">
        <v>0.84033613445378197</v>
      </c>
      <c r="CA117" s="20">
        <v>0</v>
      </c>
      <c r="CB117" s="20">
        <v>20.289855072463801</v>
      </c>
      <c r="CC117" s="20">
        <v>9.9009900990098991</v>
      </c>
      <c r="CD117" s="20">
        <v>22.065727699530498</v>
      </c>
      <c r="CE117" s="20">
        <v>44.099378881987597</v>
      </c>
      <c r="CF117" s="20">
        <v>37.864077669902898</v>
      </c>
      <c r="CG117" s="20">
        <v>33.142857142857103</v>
      </c>
      <c r="CH117" s="20">
        <v>2.8806584362139902</v>
      </c>
      <c r="CI117" s="20">
        <v>3.1662269129287601</v>
      </c>
      <c r="CJ117" s="20">
        <v>6.25</v>
      </c>
      <c r="CK117" s="20">
        <v>31.25</v>
      </c>
      <c r="CL117" s="20">
        <v>23.428571428571399</v>
      </c>
      <c r="CM117" s="20">
        <v>22.580645161290299</v>
      </c>
      <c r="CN117" s="20">
        <v>47.448979591836697</v>
      </c>
      <c r="CO117" s="20">
        <v>5.8823529411764701</v>
      </c>
      <c r="CP117" s="20">
        <v>31.292517006802701</v>
      </c>
      <c r="CQ117" s="20">
        <v>42.331288343558299</v>
      </c>
      <c r="CR117" s="20">
        <v>36.858006042296097</v>
      </c>
      <c r="CS117" s="20">
        <v>65.137614678899098</v>
      </c>
      <c r="CT117" s="20">
        <v>21.3592233009709</v>
      </c>
      <c r="CU117" s="20">
        <v>0.91743119266055095</v>
      </c>
      <c r="CV117" s="20">
        <v>61.702127659574501</v>
      </c>
      <c r="CW117" s="20">
        <v>0</v>
      </c>
      <c r="CX117" s="20">
        <v>16.470588235294102</v>
      </c>
      <c r="CY117" s="20">
        <v>20.430107526881699</v>
      </c>
      <c r="CZ117" s="20">
        <v>66.442953020134198</v>
      </c>
      <c r="DA117" s="20">
        <v>20.78125</v>
      </c>
      <c r="DB117" s="20">
        <v>30.877192982456101</v>
      </c>
      <c r="DC117" s="20">
        <v>48.540145985401502</v>
      </c>
      <c r="DD117" s="20">
        <v>65.292841648589999</v>
      </c>
      <c r="DE117" s="20">
        <v>57.624113475177303</v>
      </c>
      <c r="DF117" s="20">
        <v>23.762376237623801</v>
      </c>
      <c r="DG117" s="20">
        <v>19.7368421052632</v>
      </c>
      <c r="DH117" s="20">
        <v>51.379310344827601</v>
      </c>
      <c r="DI117" s="20">
        <v>73.883161512027499</v>
      </c>
      <c r="DJ117" s="20">
        <v>56.3829787234042</v>
      </c>
      <c r="DK117" s="20">
        <v>68.503937007874001</v>
      </c>
      <c r="DL117" s="20">
        <v>24.4791666666667</v>
      </c>
      <c r="DM117" s="20">
        <v>22.237960339943299</v>
      </c>
      <c r="DN117" s="20">
        <v>47.2222222222222</v>
      </c>
      <c r="DO117" s="20">
        <v>34.065934065934101</v>
      </c>
      <c r="DP117" s="20">
        <v>38.068181818181799</v>
      </c>
      <c r="DQ117" s="20">
        <v>52.155172413793103</v>
      </c>
      <c r="DR117" s="20">
        <v>41.190476190476197</v>
      </c>
      <c r="DS117" s="20">
        <v>58.321870701513099</v>
      </c>
      <c r="DT117" s="20">
        <v>31.6666666666667</v>
      </c>
      <c r="DU117" s="20">
        <v>35.353535353535399</v>
      </c>
      <c r="DV117" s="20">
        <v>60.044150110375298</v>
      </c>
      <c r="DW117" s="20">
        <v>17.535545023696699</v>
      </c>
      <c r="DX117" s="20">
        <v>46.463414634146297</v>
      </c>
      <c r="DY117" s="20">
        <v>24.066390041493801</v>
      </c>
      <c r="DZ117" s="20">
        <v>5.0420168067226898</v>
      </c>
      <c r="EA117" s="20">
        <v>51.568627450980401</v>
      </c>
      <c r="EB117" s="20">
        <v>35.693215339232999</v>
      </c>
      <c r="EC117" s="20">
        <v>5</v>
      </c>
      <c r="ED117" s="20">
        <v>15.6862745098039</v>
      </c>
      <c r="EE117" s="20">
        <v>33.840947546531297</v>
      </c>
    </row>
    <row r="118" spans="1:135" s="20" customFormat="1" ht="13.8" x14ac:dyDescent="0.25">
      <c r="A118" s="3"/>
      <c r="B118" s="20" t="s">
        <v>151</v>
      </c>
      <c r="C118" s="20" t="s">
        <v>170</v>
      </c>
      <c r="D118" s="2">
        <f>SUM(E118:H118)</f>
        <v>6662</v>
      </c>
      <c r="E118" s="2">
        <v>3521</v>
      </c>
      <c r="F118" s="2">
        <v>400</v>
      </c>
      <c r="G118" s="2">
        <v>546</v>
      </c>
      <c r="H118" s="2">
        <v>2195</v>
      </c>
      <c r="I118" s="2">
        <f>SUM(J118:M118)</f>
        <v>5244</v>
      </c>
      <c r="J118" s="2">
        <v>2647</v>
      </c>
      <c r="K118" s="2">
        <v>159</v>
      </c>
      <c r="L118" s="2">
        <v>470</v>
      </c>
      <c r="M118" s="2">
        <v>1968</v>
      </c>
    </row>
    <row r="119" spans="1:135" s="20" customFormat="1" ht="13.8" x14ac:dyDescent="0.25">
      <c r="A119" s="3"/>
      <c r="C119" s="20" t="s">
        <v>176</v>
      </c>
      <c r="D119" s="20">
        <f>(D118/$D$115)*100</f>
        <v>12.332241165472686</v>
      </c>
      <c r="E119" s="20">
        <v>13.7</v>
      </c>
      <c r="F119" s="20">
        <v>4.08</v>
      </c>
      <c r="G119" s="20">
        <v>9.9</v>
      </c>
      <c r="H119" s="20">
        <v>16.899999999999999</v>
      </c>
      <c r="I119" s="20">
        <f>(I118/$I$115)*100</f>
        <v>13.038613590591511</v>
      </c>
      <c r="J119" s="20">
        <v>14.3</v>
      </c>
      <c r="K119" s="20">
        <v>2.83</v>
      </c>
      <c r="L119" s="20">
        <v>10.199999999999999</v>
      </c>
      <c r="M119" s="20">
        <v>17.100000000000001</v>
      </c>
      <c r="O119" s="20">
        <v>5.4644808743169397</v>
      </c>
      <c r="P119" s="20">
        <v>14.890710382513699</v>
      </c>
      <c r="Q119" s="20">
        <v>4.7619047619047601</v>
      </c>
      <c r="R119" s="20">
        <v>16.40625</v>
      </c>
      <c r="S119" s="20">
        <v>9.3457943925233593</v>
      </c>
      <c r="T119" s="20">
        <v>10.9467455621302</v>
      </c>
      <c r="U119" s="20">
        <v>5.6521739130434803</v>
      </c>
      <c r="V119" s="20">
        <v>12.431243124312401</v>
      </c>
      <c r="W119" s="20">
        <v>14.258555133079801</v>
      </c>
      <c r="X119" s="20">
        <v>9.9476439790575899</v>
      </c>
      <c r="Y119" s="20">
        <v>13.868613138686101</v>
      </c>
      <c r="Z119" s="20">
        <v>0</v>
      </c>
      <c r="AA119" s="20">
        <v>6.5146579804560298</v>
      </c>
      <c r="AB119" s="20">
        <v>19.7452229299363</v>
      </c>
      <c r="AC119" s="20">
        <v>13.8535031847134</v>
      </c>
      <c r="AD119" s="20">
        <v>20.382165605095501</v>
      </c>
      <c r="AE119" s="20">
        <v>16.494845360824701</v>
      </c>
      <c r="AF119" s="20">
        <v>9.2165898617511495</v>
      </c>
      <c r="AG119" s="20">
        <v>22.635135135135101</v>
      </c>
      <c r="AH119" s="20">
        <v>10.9848484848485</v>
      </c>
      <c r="AI119" s="20">
        <v>20.460358056265999</v>
      </c>
      <c r="AJ119" s="20">
        <v>18.939393939393899</v>
      </c>
      <c r="AK119" s="20">
        <v>16.470588235294102</v>
      </c>
      <c r="AL119" s="20">
        <v>2.8985507246376798</v>
      </c>
      <c r="AM119" s="20">
        <v>9.6345514950166091</v>
      </c>
      <c r="AN119" s="20">
        <v>36.411609498680697</v>
      </c>
      <c r="AO119" s="20">
        <v>35.634743875278403</v>
      </c>
      <c r="AP119" s="20">
        <v>4.0914560770156401</v>
      </c>
      <c r="AQ119" s="20">
        <v>5.6338028169014098</v>
      </c>
      <c r="AR119" s="20">
        <v>8.15307820299501</v>
      </c>
      <c r="AS119" s="20">
        <v>29.268292682926798</v>
      </c>
      <c r="AT119" s="20">
        <v>15.841584158415801</v>
      </c>
      <c r="AU119" s="20">
        <v>6.6213921901528003</v>
      </c>
      <c r="AV119" s="20">
        <v>11.3475177304965</v>
      </c>
      <c r="AW119" s="20">
        <v>21.681415929203499</v>
      </c>
      <c r="AX119" s="20">
        <v>40.2414486921529</v>
      </c>
      <c r="AY119" s="20">
        <v>1.3840830449827</v>
      </c>
      <c r="AZ119" s="20">
        <v>0.58823529411764697</v>
      </c>
      <c r="BA119" s="20">
        <v>1.05540897097625</v>
      </c>
      <c r="BB119" s="20">
        <v>5.3333333333333304</v>
      </c>
      <c r="BC119" s="20">
        <v>0.31152647975077902</v>
      </c>
      <c r="BD119" s="20">
        <v>2.5641025641025599</v>
      </c>
      <c r="BE119" s="20">
        <v>2.8985507246376798</v>
      </c>
      <c r="BF119" s="20">
        <v>0</v>
      </c>
      <c r="BG119" s="20">
        <v>4.4897959183673501</v>
      </c>
      <c r="BH119" s="20">
        <v>5.9149722735674697</v>
      </c>
      <c r="BI119" s="20">
        <v>7.9207920792079198</v>
      </c>
      <c r="BJ119" s="20">
        <v>0.70921985815602795</v>
      </c>
      <c r="BK119" s="20">
        <v>1.1834319526627199</v>
      </c>
      <c r="BL119" s="20">
        <v>0</v>
      </c>
      <c r="BM119" s="20">
        <v>6.28571428571429</v>
      </c>
      <c r="BN119" s="20">
        <v>4.5454545454545503</v>
      </c>
      <c r="BO119" s="20">
        <v>0.52493438320209995</v>
      </c>
      <c r="BP119" s="20">
        <v>3.8167938931297698</v>
      </c>
      <c r="BQ119" s="20">
        <v>0.99502487562189101</v>
      </c>
      <c r="BR119" s="20">
        <v>2.28571428571429</v>
      </c>
      <c r="BS119" s="20">
        <v>10.2564102564103</v>
      </c>
      <c r="BT119" s="20">
        <v>1.8018018018018001</v>
      </c>
      <c r="BU119" s="20">
        <v>4.3189368770764096</v>
      </c>
      <c r="BV119" s="20">
        <v>2.6041666666666701</v>
      </c>
      <c r="BW119" s="20">
        <v>0.48780487804877998</v>
      </c>
      <c r="BX119" s="20">
        <v>0.64516129032258096</v>
      </c>
      <c r="BY119" s="20">
        <v>57.042253521126803</v>
      </c>
      <c r="BZ119" s="20">
        <v>0</v>
      </c>
      <c r="CA119" s="20">
        <v>49.1666666666667</v>
      </c>
      <c r="CB119" s="20">
        <v>2.8985507246376798</v>
      </c>
      <c r="CC119" s="20">
        <v>35.643564356435597</v>
      </c>
      <c r="CD119" s="20">
        <v>0.46948356807511699</v>
      </c>
      <c r="CE119" s="20">
        <v>4.3478260869565197</v>
      </c>
      <c r="CF119" s="20">
        <v>0.485436893203883</v>
      </c>
      <c r="CG119" s="20">
        <v>0</v>
      </c>
      <c r="CH119" s="20">
        <v>1.6460905349794199</v>
      </c>
      <c r="CI119" s="20">
        <v>0.52770448548812698</v>
      </c>
      <c r="CJ119" s="20">
        <v>18.75</v>
      </c>
      <c r="CK119" s="20">
        <v>9.375</v>
      </c>
      <c r="CL119" s="20">
        <v>42.285714285714299</v>
      </c>
      <c r="CM119" s="20">
        <v>0</v>
      </c>
      <c r="CN119" s="20">
        <v>1.53061224489796</v>
      </c>
      <c r="CO119" s="20">
        <v>15.4411764705882</v>
      </c>
      <c r="CP119" s="20">
        <v>9.8639455782312897</v>
      </c>
      <c r="CQ119" s="20">
        <v>1.22699386503067</v>
      </c>
      <c r="CR119" s="20">
        <v>8.7613293051359502</v>
      </c>
      <c r="CS119" s="20">
        <v>4.5871559633027497</v>
      </c>
      <c r="CT119" s="20">
        <v>0</v>
      </c>
      <c r="CU119" s="20">
        <v>60.550458715596299</v>
      </c>
      <c r="CV119" s="20">
        <v>1.4184397163120599</v>
      </c>
      <c r="CW119" s="20">
        <v>1.9047619047619</v>
      </c>
      <c r="CX119" s="20">
        <v>2.3529411764705901</v>
      </c>
      <c r="CY119" s="20">
        <v>24.731182795698899</v>
      </c>
      <c r="CZ119" s="20">
        <v>0.67114093959731502</v>
      </c>
      <c r="DA119" s="20">
        <v>5.9375</v>
      </c>
      <c r="DB119" s="20">
        <v>4.9122807017543897</v>
      </c>
      <c r="DC119" s="20">
        <v>8.7591240875912408</v>
      </c>
      <c r="DD119" s="20">
        <v>8.4598698481561794</v>
      </c>
      <c r="DE119" s="20">
        <v>16.312056737588701</v>
      </c>
      <c r="DF119" s="20">
        <v>35.148514851485103</v>
      </c>
      <c r="DG119" s="20">
        <v>2.6315789473684199</v>
      </c>
      <c r="DH119" s="20">
        <v>26.2068965517241</v>
      </c>
      <c r="DI119" s="20">
        <v>3.7800687285223402</v>
      </c>
      <c r="DJ119" s="20">
        <v>18.085106382978701</v>
      </c>
      <c r="DK119" s="20">
        <v>1.0498687664041999</v>
      </c>
      <c r="DL119" s="20">
        <v>46.3541666666667</v>
      </c>
      <c r="DM119" s="20">
        <v>0.99150141643059497</v>
      </c>
      <c r="DN119" s="20">
        <v>6.3888888888888902</v>
      </c>
      <c r="DO119" s="20">
        <v>10.439560439560401</v>
      </c>
      <c r="DP119" s="20">
        <v>36.079545454545503</v>
      </c>
      <c r="DQ119" s="20">
        <v>30.172413793103399</v>
      </c>
      <c r="DR119" s="20">
        <v>19.523809523809501</v>
      </c>
      <c r="DS119" s="20">
        <v>19.807427785419499</v>
      </c>
      <c r="DT119" s="20">
        <v>28.6111111111111</v>
      </c>
      <c r="DU119" s="20">
        <v>7.0707070707070701</v>
      </c>
      <c r="DV119" s="20">
        <v>14.5695364238411</v>
      </c>
      <c r="DW119" s="20">
        <v>49.763033175355403</v>
      </c>
      <c r="DX119" s="20">
        <v>14.5121951219512</v>
      </c>
      <c r="DY119" s="20">
        <v>20.746887966805001</v>
      </c>
      <c r="DZ119" s="20">
        <v>5.0420168067226898</v>
      </c>
      <c r="EA119" s="20">
        <v>22.745098039215701</v>
      </c>
      <c r="EB119" s="20">
        <v>34.218289085545699</v>
      </c>
      <c r="EC119" s="20">
        <v>0</v>
      </c>
      <c r="ED119" s="20">
        <v>14.379084967320299</v>
      </c>
      <c r="EE119" s="20">
        <v>28.934010152284301</v>
      </c>
    </row>
    <row r="120" spans="1:135" s="20" customFormat="1" ht="13.8" x14ac:dyDescent="0.25">
      <c r="A120" s="3"/>
      <c r="B120" s="20" t="s">
        <v>159</v>
      </c>
      <c r="C120" s="20" t="s">
        <v>170</v>
      </c>
      <c r="D120" s="2">
        <f>SUM(E120:H120)</f>
        <v>19833</v>
      </c>
      <c r="E120" s="2">
        <v>8073</v>
      </c>
      <c r="F120" s="2">
        <v>3436</v>
      </c>
      <c r="G120" s="2">
        <v>3347</v>
      </c>
      <c r="H120" s="2">
        <v>4977</v>
      </c>
      <c r="I120" s="2">
        <f>SUM(J120:M120)</f>
        <v>16730</v>
      </c>
      <c r="J120" s="2">
        <v>6557</v>
      </c>
      <c r="K120" s="2">
        <v>2540</v>
      </c>
      <c r="L120" s="2">
        <v>2977</v>
      </c>
      <c r="M120" s="2">
        <v>4656</v>
      </c>
    </row>
    <row r="121" spans="1:135" s="20" customFormat="1" ht="13.8" x14ac:dyDescent="0.25">
      <c r="A121" s="3"/>
      <c r="C121" s="20" t="s">
        <v>176</v>
      </c>
      <c r="D121" s="20">
        <f>(D120/$D$115)*100</f>
        <v>36.713500305436774</v>
      </c>
      <c r="E121" s="20">
        <v>31.4</v>
      </c>
      <c r="F121" s="20">
        <v>35.1</v>
      </c>
      <c r="G121" s="20">
        <v>60.7</v>
      </c>
      <c r="H121" s="20">
        <v>38.299999999999997</v>
      </c>
      <c r="I121" s="20">
        <f>(I120/$I$115)*100</f>
        <v>41.597255028717775</v>
      </c>
      <c r="J121" s="20">
        <v>35.5</v>
      </c>
      <c r="K121" s="20">
        <v>45.3</v>
      </c>
      <c r="L121" s="20">
        <v>64.7</v>
      </c>
      <c r="M121" s="20">
        <v>40.4</v>
      </c>
      <c r="O121" s="20">
        <v>32.786885245901601</v>
      </c>
      <c r="P121" s="20">
        <v>43.579234972677597</v>
      </c>
      <c r="Q121" s="20">
        <v>45.634920634920597</v>
      </c>
      <c r="R121" s="20">
        <v>26.953125</v>
      </c>
      <c r="S121" s="20">
        <v>22.118380062305299</v>
      </c>
      <c r="T121" s="20">
        <v>27.810650887573999</v>
      </c>
      <c r="U121" s="20">
        <v>80.724637681159393</v>
      </c>
      <c r="V121" s="20">
        <v>24.422442244224399</v>
      </c>
      <c r="W121" s="20">
        <v>16.5399239543726</v>
      </c>
      <c r="X121" s="20">
        <v>9.9476439790575899</v>
      </c>
      <c r="Y121" s="20">
        <v>31.3868613138686</v>
      </c>
      <c r="Z121" s="20">
        <v>4.2452830188679203</v>
      </c>
      <c r="AA121" s="20">
        <v>9.7719869706840399</v>
      </c>
      <c r="AB121" s="20">
        <v>25.796178343948998</v>
      </c>
      <c r="AC121" s="20">
        <v>36.7834394904459</v>
      </c>
      <c r="AD121" s="20">
        <v>36.464968152866199</v>
      </c>
      <c r="AE121" s="20">
        <v>22.336769759450199</v>
      </c>
      <c r="AF121" s="20">
        <v>53.917050691244199</v>
      </c>
      <c r="AG121" s="20">
        <v>35.472972972972997</v>
      </c>
      <c r="AH121" s="20">
        <v>18.181818181818201</v>
      </c>
      <c r="AI121" s="20">
        <v>27.3657289002558</v>
      </c>
      <c r="AJ121" s="20">
        <v>37.878787878787897</v>
      </c>
      <c r="AK121" s="20">
        <v>54.823529411764703</v>
      </c>
      <c r="AL121" s="20">
        <v>21.739130434782599</v>
      </c>
      <c r="AM121" s="20">
        <v>69.269102990033204</v>
      </c>
      <c r="AN121" s="20">
        <v>19.261213720316601</v>
      </c>
      <c r="AO121" s="20">
        <v>18.485523385300699</v>
      </c>
      <c r="AP121" s="20">
        <v>51.143200962695502</v>
      </c>
      <c r="AQ121" s="20">
        <v>77.816901408450704</v>
      </c>
      <c r="AR121" s="20">
        <v>18.801996672213001</v>
      </c>
      <c r="AS121" s="20">
        <v>26.641651031894899</v>
      </c>
      <c r="AT121" s="20">
        <v>18.528995756718501</v>
      </c>
      <c r="AU121" s="20">
        <v>24.278438030560299</v>
      </c>
      <c r="AV121" s="20">
        <v>57.624113475177303</v>
      </c>
      <c r="AW121" s="20">
        <v>15.929203539823</v>
      </c>
      <c r="AX121" s="20">
        <v>24.144869215291699</v>
      </c>
      <c r="AY121" s="20">
        <v>64.705882352941202</v>
      </c>
      <c r="AZ121" s="20">
        <v>41.176470588235297</v>
      </c>
      <c r="BA121" s="20">
        <v>47.229551451187298</v>
      </c>
      <c r="BB121" s="20">
        <v>66.6666666666667</v>
      </c>
      <c r="BC121" s="20">
        <v>19.003115264797501</v>
      </c>
      <c r="BD121" s="20">
        <v>35.897435897435898</v>
      </c>
      <c r="BE121" s="20">
        <v>11.5942028985507</v>
      </c>
      <c r="BF121" s="20">
        <v>9.67741935483871</v>
      </c>
      <c r="BG121" s="20">
        <v>28.979591836734699</v>
      </c>
      <c r="BH121" s="20">
        <v>43.992606284658002</v>
      </c>
      <c r="BI121" s="20">
        <v>53.465346534653499</v>
      </c>
      <c r="BJ121" s="20">
        <v>30.496453900709199</v>
      </c>
      <c r="BK121" s="20">
        <v>40.532544378698198</v>
      </c>
      <c r="BL121" s="20">
        <v>80.082987551867205</v>
      </c>
      <c r="BM121" s="20">
        <v>37.714285714285701</v>
      </c>
      <c r="BN121" s="20">
        <v>46.363636363636402</v>
      </c>
      <c r="BO121" s="20">
        <v>37.270341207349098</v>
      </c>
      <c r="BP121" s="20">
        <v>52.290076335877899</v>
      </c>
      <c r="BQ121" s="20">
        <v>51.741293532338297</v>
      </c>
      <c r="BR121" s="20">
        <v>44.571428571428598</v>
      </c>
      <c r="BS121" s="20">
        <v>41.6666666666667</v>
      </c>
      <c r="BT121" s="20">
        <v>49.549549549549504</v>
      </c>
      <c r="BU121" s="20">
        <v>74.750830564784096</v>
      </c>
      <c r="BV121" s="20">
        <v>38.0208333333333</v>
      </c>
      <c r="BW121" s="20">
        <v>42.439024390243901</v>
      </c>
      <c r="BX121" s="20">
        <v>89.0322580645161</v>
      </c>
      <c r="BY121" s="20">
        <v>40.845070422535201</v>
      </c>
      <c r="BZ121" s="20">
        <v>99.159663865546193</v>
      </c>
      <c r="CA121" s="20">
        <v>50.8333333333333</v>
      </c>
      <c r="CB121" s="20">
        <v>76.811594202898505</v>
      </c>
      <c r="CC121" s="20">
        <v>54.4554455445545</v>
      </c>
      <c r="CD121" s="20">
        <v>77.464788732394396</v>
      </c>
      <c r="CE121" s="20">
        <v>51.552795031055901</v>
      </c>
      <c r="CF121" s="20">
        <v>61.650485436893199</v>
      </c>
      <c r="CG121" s="20">
        <v>66.857142857142904</v>
      </c>
      <c r="CH121" s="20">
        <v>95.473251028806601</v>
      </c>
      <c r="CI121" s="20">
        <v>96.306068601583107</v>
      </c>
      <c r="CJ121" s="20">
        <v>75</v>
      </c>
      <c r="CK121" s="20">
        <v>59.375</v>
      </c>
      <c r="CL121" s="20">
        <v>34.285714285714299</v>
      </c>
      <c r="CM121" s="20">
        <v>77.419354838709694</v>
      </c>
      <c r="CN121" s="20">
        <v>51.020408163265301</v>
      </c>
      <c r="CO121" s="20">
        <v>78.676470588235304</v>
      </c>
      <c r="CP121" s="20">
        <v>58.843537414966001</v>
      </c>
      <c r="CQ121" s="20">
        <v>56.441717791411001</v>
      </c>
      <c r="CR121" s="20">
        <v>54.380664652568001</v>
      </c>
      <c r="CS121" s="20">
        <v>30.275229357798199</v>
      </c>
      <c r="CT121" s="20">
        <v>78.640776699029104</v>
      </c>
      <c r="CU121" s="20">
        <v>38.5321100917431</v>
      </c>
      <c r="CV121" s="20">
        <v>36.879432624113498</v>
      </c>
      <c r="CW121" s="20">
        <v>98.095238095238102</v>
      </c>
      <c r="CX121" s="20">
        <v>81.176470588235304</v>
      </c>
      <c r="CY121" s="20">
        <v>54.838709677419402</v>
      </c>
      <c r="CZ121" s="20">
        <v>32.885906040268502</v>
      </c>
      <c r="DA121" s="20">
        <v>73.28125</v>
      </c>
      <c r="DB121" s="20">
        <v>64.210526315789494</v>
      </c>
      <c r="DC121" s="20">
        <v>42.700729927007302</v>
      </c>
      <c r="DD121" s="20">
        <v>26.247288503253799</v>
      </c>
      <c r="DE121" s="20">
        <v>26.063829787233999</v>
      </c>
      <c r="DF121" s="20">
        <v>41.089108910891099</v>
      </c>
      <c r="DG121" s="20">
        <v>77.631578947368396</v>
      </c>
      <c r="DH121" s="20">
        <v>22.413793103448299</v>
      </c>
      <c r="DI121" s="20">
        <v>22.336769759450199</v>
      </c>
      <c r="DJ121" s="20">
        <v>25.531914893617</v>
      </c>
      <c r="DK121" s="20">
        <v>30.446194225721801</v>
      </c>
      <c r="DL121" s="20">
        <v>29.1666666666667</v>
      </c>
      <c r="DM121" s="20">
        <v>76.770538243626106</v>
      </c>
      <c r="DN121" s="20">
        <v>46.3888888888889</v>
      </c>
      <c r="DO121" s="20">
        <v>55.494505494505503</v>
      </c>
      <c r="DP121" s="20">
        <v>25.852272727272702</v>
      </c>
      <c r="DQ121" s="20">
        <v>17.672413793103399</v>
      </c>
      <c r="DR121" s="20">
        <v>39.285714285714299</v>
      </c>
      <c r="DS121" s="20">
        <v>21.870701513067399</v>
      </c>
      <c r="DT121" s="20">
        <v>39.7222222222222</v>
      </c>
      <c r="DU121" s="20">
        <v>57.575757575757599</v>
      </c>
      <c r="DV121" s="20">
        <v>25.386313465783701</v>
      </c>
      <c r="DW121" s="20">
        <v>32.701421800947898</v>
      </c>
      <c r="DX121" s="20">
        <v>39.024390243902403</v>
      </c>
      <c r="DY121" s="20">
        <v>55.186721991701198</v>
      </c>
      <c r="DZ121" s="20">
        <v>89.915966386554601</v>
      </c>
      <c r="EA121" s="20">
        <v>25.686274509803901</v>
      </c>
      <c r="EB121" s="20">
        <v>30.088495575221199</v>
      </c>
      <c r="EC121" s="20">
        <v>95</v>
      </c>
      <c r="ED121" s="20">
        <v>69.934640522875796</v>
      </c>
      <c r="EE121" s="20">
        <v>37.225042301184402</v>
      </c>
    </row>
    <row r="122" spans="1:135" s="20" customFormat="1" ht="13.8" x14ac:dyDescent="0.25">
      <c r="A122" s="3"/>
      <c r="I122" s="2"/>
    </row>
    <row r="123" spans="1:135" s="20" customFormat="1" ht="13.8" x14ac:dyDescent="0.25">
      <c r="A123" s="3">
        <v>22</v>
      </c>
      <c r="B123" s="19" t="s">
        <v>187</v>
      </c>
      <c r="C123" s="19" t="s">
        <v>170</v>
      </c>
      <c r="D123" s="2">
        <v>54021</v>
      </c>
      <c r="E123" s="2">
        <v>25721</v>
      </c>
      <c r="F123" s="2">
        <v>9793</v>
      </c>
      <c r="G123" s="2">
        <v>5517</v>
      </c>
      <c r="H123" s="2">
        <v>12990</v>
      </c>
      <c r="I123" s="2">
        <f>SUM(J123:M123)</f>
        <v>40219</v>
      </c>
      <c r="J123" s="2">
        <v>18478</v>
      </c>
      <c r="K123" s="2">
        <v>5613</v>
      </c>
      <c r="L123" s="2">
        <v>4598</v>
      </c>
      <c r="M123" s="2">
        <v>11530</v>
      </c>
      <c r="N123" s="2"/>
      <c r="O123" s="2">
        <v>366</v>
      </c>
      <c r="P123" s="2">
        <v>732</v>
      </c>
      <c r="Q123" s="2">
        <v>1008</v>
      </c>
      <c r="R123" s="2">
        <v>512</v>
      </c>
      <c r="S123" s="2">
        <v>321</v>
      </c>
      <c r="T123" s="2">
        <v>338</v>
      </c>
      <c r="U123" s="2">
        <v>690</v>
      </c>
      <c r="V123" s="2">
        <v>909</v>
      </c>
      <c r="W123" s="2">
        <v>526</v>
      </c>
      <c r="X123" s="2">
        <v>382</v>
      </c>
      <c r="Y123" s="2">
        <v>274</v>
      </c>
      <c r="Z123" s="2">
        <v>212</v>
      </c>
      <c r="AA123" s="2">
        <v>307</v>
      </c>
      <c r="AB123" s="2">
        <v>628</v>
      </c>
      <c r="AC123" s="2">
        <v>628</v>
      </c>
      <c r="AD123" s="2">
        <v>628</v>
      </c>
      <c r="AE123" s="2">
        <v>291</v>
      </c>
      <c r="AF123" s="2">
        <v>217</v>
      </c>
      <c r="AG123" s="2">
        <v>296</v>
      </c>
      <c r="AH123" s="2">
        <v>264</v>
      </c>
      <c r="AI123" s="2">
        <v>391</v>
      </c>
      <c r="AJ123" s="2">
        <v>660</v>
      </c>
      <c r="AK123" s="2">
        <v>850</v>
      </c>
      <c r="AL123" s="2">
        <v>276</v>
      </c>
      <c r="AM123" s="2">
        <v>602</v>
      </c>
      <c r="AN123" s="2">
        <v>379</v>
      </c>
      <c r="AO123" s="2">
        <v>449</v>
      </c>
      <c r="AP123" s="2">
        <v>831</v>
      </c>
      <c r="AQ123" s="2">
        <v>568</v>
      </c>
      <c r="AR123" s="2">
        <v>601</v>
      </c>
      <c r="AS123" s="2">
        <v>533</v>
      </c>
      <c r="AT123" s="2">
        <v>707</v>
      </c>
      <c r="AU123" s="2">
        <v>589</v>
      </c>
      <c r="AV123" s="2">
        <v>564</v>
      </c>
      <c r="AW123" s="2">
        <v>452</v>
      </c>
      <c r="AX123" s="2">
        <v>497</v>
      </c>
      <c r="AY123" s="2">
        <v>289</v>
      </c>
      <c r="AZ123" s="2">
        <v>170</v>
      </c>
      <c r="BA123" s="2">
        <v>379</v>
      </c>
      <c r="BB123" s="2">
        <v>75</v>
      </c>
      <c r="BC123" s="2">
        <v>321</v>
      </c>
      <c r="BD123" s="2">
        <v>117</v>
      </c>
      <c r="BE123" s="2">
        <v>69</v>
      </c>
      <c r="BF123" s="2">
        <v>31</v>
      </c>
      <c r="BG123" s="2">
        <v>245</v>
      </c>
      <c r="BH123" s="2">
        <v>541</v>
      </c>
      <c r="BI123" s="2">
        <v>101</v>
      </c>
      <c r="BJ123" s="2">
        <v>141</v>
      </c>
      <c r="BK123" s="2">
        <v>338</v>
      </c>
      <c r="BL123" s="2">
        <v>241</v>
      </c>
      <c r="BM123" s="2">
        <v>350</v>
      </c>
      <c r="BN123" s="2">
        <v>110</v>
      </c>
      <c r="BO123" s="2">
        <v>381</v>
      </c>
      <c r="BP123" s="2">
        <v>262</v>
      </c>
      <c r="BQ123" s="2">
        <v>201</v>
      </c>
      <c r="BR123" s="2">
        <v>175</v>
      </c>
      <c r="BS123" s="2">
        <v>156</v>
      </c>
      <c r="BT123" s="2">
        <v>222</v>
      </c>
      <c r="BU123" s="2">
        <v>301</v>
      </c>
      <c r="BV123" s="2">
        <v>192</v>
      </c>
      <c r="BW123" s="2">
        <v>205</v>
      </c>
      <c r="BX123" s="2">
        <v>155</v>
      </c>
      <c r="BY123" s="2">
        <v>142</v>
      </c>
      <c r="BZ123" s="2">
        <v>119</v>
      </c>
      <c r="CA123" s="2">
        <v>120</v>
      </c>
      <c r="CB123" s="2">
        <v>69</v>
      </c>
      <c r="CC123" s="2">
        <v>101</v>
      </c>
      <c r="CD123" s="2">
        <v>213</v>
      </c>
      <c r="CE123" s="2">
        <v>161</v>
      </c>
      <c r="CF123" s="2">
        <v>206</v>
      </c>
      <c r="CG123" s="2">
        <v>175</v>
      </c>
      <c r="CH123" s="2">
        <v>243</v>
      </c>
      <c r="CI123" s="2">
        <v>379</v>
      </c>
      <c r="CJ123" s="2">
        <v>16</v>
      </c>
      <c r="CK123" s="2">
        <v>32</v>
      </c>
      <c r="CL123" s="2">
        <v>175</v>
      </c>
      <c r="CM123" s="2">
        <v>124</v>
      </c>
      <c r="CN123" s="2">
        <v>196</v>
      </c>
      <c r="CO123" s="2">
        <v>136</v>
      </c>
      <c r="CP123" s="2">
        <v>294</v>
      </c>
      <c r="CQ123" s="2">
        <v>163</v>
      </c>
      <c r="CR123" s="2">
        <v>331</v>
      </c>
      <c r="CS123" s="2">
        <v>327</v>
      </c>
      <c r="CT123" s="2">
        <v>103</v>
      </c>
      <c r="CU123" s="2">
        <v>109</v>
      </c>
      <c r="CV123" s="2">
        <v>141</v>
      </c>
      <c r="CW123" s="2">
        <v>105</v>
      </c>
      <c r="CX123" s="2">
        <v>170</v>
      </c>
      <c r="CY123" s="2">
        <v>93</v>
      </c>
      <c r="CZ123" s="2">
        <v>298</v>
      </c>
      <c r="DA123" s="2">
        <v>640</v>
      </c>
      <c r="DB123" s="2">
        <v>285</v>
      </c>
      <c r="DC123" s="2">
        <v>274</v>
      </c>
      <c r="DD123" s="2">
        <v>461</v>
      </c>
      <c r="DE123" s="2">
        <v>564</v>
      </c>
      <c r="DF123" s="2">
        <v>202</v>
      </c>
      <c r="DG123" s="2">
        <v>152</v>
      </c>
      <c r="DH123" s="2">
        <v>290</v>
      </c>
      <c r="DI123" s="2">
        <v>291</v>
      </c>
      <c r="DJ123" s="2">
        <v>94</v>
      </c>
      <c r="DK123" s="2">
        <v>381</v>
      </c>
      <c r="DL123" s="2">
        <v>192</v>
      </c>
      <c r="DM123" s="2">
        <v>706</v>
      </c>
      <c r="DN123" s="2">
        <v>360</v>
      </c>
      <c r="DO123" s="2">
        <v>182</v>
      </c>
      <c r="DP123" s="2">
        <v>704</v>
      </c>
      <c r="DQ123" s="2">
        <v>232</v>
      </c>
      <c r="DR123" s="2">
        <v>420</v>
      </c>
      <c r="DS123" s="2">
        <v>727</v>
      </c>
      <c r="DT123" s="2">
        <v>360</v>
      </c>
      <c r="DU123" s="2">
        <v>198</v>
      </c>
      <c r="DV123" s="2">
        <v>453</v>
      </c>
      <c r="DW123" s="2">
        <v>211</v>
      </c>
      <c r="DX123" s="2">
        <v>820</v>
      </c>
      <c r="DY123" s="2">
        <v>241</v>
      </c>
      <c r="DZ123" s="2">
        <v>119</v>
      </c>
      <c r="EA123" s="2">
        <v>510</v>
      </c>
      <c r="EB123" s="2">
        <v>339</v>
      </c>
      <c r="EC123" s="2">
        <v>80</v>
      </c>
      <c r="ED123" s="2">
        <v>153</v>
      </c>
      <c r="EE123" s="2">
        <v>591</v>
      </c>
    </row>
    <row r="124" spans="1:135" s="20" customFormat="1" ht="13.8" x14ac:dyDescent="0.25">
      <c r="A124" s="3"/>
      <c r="B124" s="20" t="s">
        <v>147</v>
      </c>
      <c r="C124" s="19" t="s">
        <v>170</v>
      </c>
      <c r="D124" s="2">
        <f>ROUND((D125/100)*D123,0)</f>
        <v>19712</v>
      </c>
      <c r="E124" s="2">
        <f t="shared" ref="E124:H124" si="50">ROUND((E125/100)*E123,0)</f>
        <v>10597</v>
      </c>
      <c r="F124" s="2">
        <f t="shared" si="50"/>
        <v>3809</v>
      </c>
      <c r="G124" s="2">
        <f t="shared" si="50"/>
        <v>1550</v>
      </c>
      <c r="H124" s="2">
        <f t="shared" si="50"/>
        <v>3754</v>
      </c>
      <c r="I124" s="2">
        <f>SUM(J124:M124)</f>
        <v>13235</v>
      </c>
      <c r="J124" s="2">
        <v>7103</v>
      </c>
      <c r="K124" s="2">
        <v>1811</v>
      </c>
      <c r="L124" s="2">
        <v>1199</v>
      </c>
      <c r="M124" s="2">
        <v>3122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</row>
    <row r="125" spans="1:135" s="20" customFormat="1" ht="13.8" x14ac:dyDescent="0.25">
      <c r="A125" s="21"/>
      <c r="C125" s="20" t="s">
        <v>176</v>
      </c>
      <c r="D125" s="20">
        <v>36.49</v>
      </c>
      <c r="E125" s="20">
        <v>41.2</v>
      </c>
      <c r="F125" s="20">
        <v>38.9</v>
      </c>
      <c r="G125" s="20">
        <v>28.1</v>
      </c>
      <c r="H125" s="20">
        <v>28.9</v>
      </c>
      <c r="I125" s="20">
        <f>(I124/$I$123)*100</f>
        <v>32.907332355354434</v>
      </c>
      <c r="J125" s="20">
        <v>38.4</v>
      </c>
      <c r="K125" s="20">
        <v>32.299999999999997</v>
      </c>
      <c r="L125" s="20">
        <v>26.1</v>
      </c>
      <c r="M125" s="20">
        <v>27.1</v>
      </c>
      <c r="O125" s="20">
        <v>49.180327868852501</v>
      </c>
      <c r="P125" s="20">
        <v>28.551912568306001</v>
      </c>
      <c r="Q125" s="20">
        <v>26.884920634920601</v>
      </c>
      <c r="R125" s="20">
        <v>25.9765625</v>
      </c>
      <c r="S125" s="20">
        <v>50.778816199376898</v>
      </c>
      <c r="T125" s="20">
        <v>32.544378698224897</v>
      </c>
      <c r="U125" s="20">
        <v>23.478260869565201</v>
      </c>
      <c r="V125" s="20">
        <v>38.833883388338798</v>
      </c>
      <c r="W125" s="20">
        <v>37.832699619771901</v>
      </c>
      <c r="X125" s="20">
        <v>43.193717277486897</v>
      </c>
      <c r="Y125" s="20">
        <v>32.846715328467198</v>
      </c>
      <c r="Z125" s="20">
        <v>62.735849056603797</v>
      </c>
      <c r="AA125" s="20">
        <v>34.201954397394097</v>
      </c>
      <c r="AB125" s="20">
        <v>30.8917197452229</v>
      </c>
      <c r="AC125" s="20">
        <v>22.611464968152902</v>
      </c>
      <c r="AD125" s="20">
        <v>43.6305732484076</v>
      </c>
      <c r="AE125" s="20">
        <v>38.144329896907202</v>
      </c>
      <c r="AF125" s="20">
        <v>73.271889400921694</v>
      </c>
      <c r="AG125" s="20">
        <v>37.5</v>
      </c>
      <c r="AH125" s="20">
        <v>36.363636363636402</v>
      </c>
      <c r="AI125" s="20">
        <v>50.127877237851699</v>
      </c>
      <c r="AJ125" s="20">
        <v>39.090909090909101</v>
      </c>
      <c r="AK125" s="20">
        <v>50.941176470588204</v>
      </c>
      <c r="AL125" s="20">
        <v>30.797101449275399</v>
      </c>
      <c r="AM125" s="20">
        <v>24.584717607973399</v>
      </c>
      <c r="AN125" s="20">
        <v>43.535620052770398</v>
      </c>
      <c r="AO125" s="20">
        <v>48.552338530066798</v>
      </c>
      <c r="AP125" s="20">
        <v>46.570397111913401</v>
      </c>
      <c r="AQ125" s="20">
        <v>32.5704225352113</v>
      </c>
      <c r="AR125" s="20">
        <v>50.249584026622301</v>
      </c>
      <c r="AS125" s="20">
        <v>59.474671669793601</v>
      </c>
      <c r="AT125" s="20">
        <v>42.008486562941997</v>
      </c>
      <c r="AU125" s="20">
        <v>39.2190152801358</v>
      </c>
      <c r="AV125" s="20">
        <v>40.425531914893597</v>
      </c>
      <c r="AW125" s="20">
        <v>35.176991150442497</v>
      </c>
      <c r="AX125" s="20">
        <v>26.961770623742499</v>
      </c>
      <c r="AY125" s="20">
        <v>29.065743944636701</v>
      </c>
      <c r="AZ125" s="20">
        <v>45.882352941176499</v>
      </c>
      <c r="BA125" s="20">
        <v>34.8284960422164</v>
      </c>
      <c r="BB125" s="20">
        <v>18.6666666666667</v>
      </c>
      <c r="BC125" s="20">
        <v>19.6261682242991</v>
      </c>
      <c r="BD125" s="20">
        <v>57.264957264957303</v>
      </c>
      <c r="BE125" s="20">
        <v>55.072463768115902</v>
      </c>
      <c r="BF125" s="20">
        <v>61.290322580645203</v>
      </c>
      <c r="BG125" s="20">
        <v>24.081632653061199</v>
      </c>
      <c r="BH125" s="20">
        <v>43.438077634011101</v>
      </c>
      <c r="BI125" s="20">
        <v>79.207920792079193</v>
      </c>
      <c r="BJ125" s="20">
        <v>59.574468085106403</v>
      </c>
      <c r="BK125" s="20">
        <v>26.627218934911198</v>
      </c>
      <c r="BL125" s="20">
        <v>39.834024896265603</v>
      </c>
      <c r="BM125" s="20">
        <v>19.1428571428571</v>
      </c>
      <c r="BN125" s="20">
        <v>62.727272727272698</v>
      </c>
      <c r="BO125" s="20">
        <v>23.8845144356955</v>
      </c>
      <c r="BP125" s="20">
        <v>18.702290076335899</v>
      </c>
      <c r="BQ125" s="20">
        <v>23.880597014925399</v>
      </c>
      <c r="BR125" s="20">
        <v>19.428571428571399</v>
      </c>
      <c r="BS125" s="20">
        <v>35.256410256410298</v>
      </c>
      <c r="BT125" s="20">
        <v>43.243243243243199</v>
      </c>
      <c r="BU125" s="20">
        <v>16.2790697674419</v>
      </c>
      <c r="BV125" s="20">
        <v>23.4375</v>
      </c>
      <c r="BW125" s="20">
        <v>33.658536585365901</v>
      </c>
      <c r="BX125" s="20">
        <v>12.258064516129</v>
      </c>
      <c r="BY125" s="20">
        <v>29.577464788732399</v>
      </c>
      <c r="BZ125" s="20">
        <v>27.731092436974802</v>
      </c>
      <c r="CA125" s="20">
        <v>18.3333333333333</v>
      </c>
      <c r="CB125" s="20">
        <v>23.188405797101399</v>
      </c>
      <c r="CC125" s="20">
        <v>5.9405940594059397</v>
      </c>
      <c r="CD125" s="20">
        <v>36.619718309859202</v>
      </c>
      <c r="CE125" s="20">
        <v>37.888198757764002</v>
      </c>
      <c r="CF125" s="20">
        <v>26.699029126213599</v>
      </c>
      <c r="CG125" s="20">
        <v>18.8571428571429</v>
      </c>
      <c r="CH125" s="20">
        <v>48.559670781892997</v>
      </c>
      <c r="CI125" s="20">
        <v>2.9023746701847002</v>
      </c>
      <c r="CJ125" s="20">
        <v>12.5</v>
      </c>
      <c r="CK125" s="20">
        <v>3.125</v>
      </c>
      <c r="CL125" s="20">
        <v>26.285714285714299</v>
      </c>
      <c r="CM125" s="20">
        <v>24.193548387096801</v>
      </c>
      <c r="CN125" s="20">
        <v>35.2040816326531</v>
      </c>
      <c r="CO125" s="20">
        <v>66.911764705882305</v>
      </c>
      <c r="CP125" s="20">
        <v>18.0272108843537</v>
      </c>
      <c r="CQ125" s="20">
        <v>31.2883435582822</v>
      </c>
      <c r="CR125" s="20">
        <v>16.314199395770402</v>
      </c>
      <c r="CS125" s="20">
        <v>28.134556574923501</v>
      </c>
      <c r="CT125" s="20">
        <v>16.504854368932001</v>
      </c>
      <c r="CU125" s="20">
        <v>25.688073394495401</v>
      </c>
      <c r="CV125" s="20">
        <v>34.042553191489397</v>
      </c>
      <c r="CW125" s="20">
        <v>39.047619047619101</v>
      </c>
      <c r="CX125" s="20">
        <v>45.294117647058798</v>
      </c>
      <c r="CY125" s="20">
        <v>5.3763440860215104</v>
      </c>
      <c r="CZ125" s="20">
        <v>40.939597315436203</v>
      </c>
      <c r="DA125" s="20">
        <v>16.71875</v>
      </c>
      <c r="DB125" s="20">
        <v>14.0350877192982</v>
      </c>
      <c r="DC125" s="20">
        <v>27.007299270072998</v>
      </c>
      <c r="DD125" s="20">
        <v>18.655097613882901</v>
      </c>
      <c r="DE125" s="20">
        <v>33.865248226950399</v>
      </c>
      <c r="DF125" s="20">
        <v>18.316831683168299</v>
      </c>
      <c r="DG125" s="20">
        <v>38.157894736842103</v>
      </c>
      <c r="DH125" s="20">
        <v>19.6551724137931</v>
      </c>
      <c r="DI125" s="20">
        <v>31.271477663230201</v>
      </c>
      <c r="DJ125" s="20">
        <v>23.404255319148898</v>
      </c>
      <c r="DK125" s="20">
        <v>39.895013123359597</v>
      </c>
      <c r="DL125" s="20">
        <v>17.1875</v>
      </c>
      <c r="DM125" s="20">
        <v>10.6232294617564</v>
      </c>
      <c r="DN125" s="20">
        <v>23.3333333333333</v>
      </c>
      <c r="DO125" s="20">
        <v>11.538461538461499</v>
      </c>
      <c r="DP125" s="20">
        <v>38.920454545454497</v>
      </c>
      <c r="DQ125" s="20">
        <v>26.724137931034502</v>
      </c>
      <c r="DR125" s="20">
        <v>26.6666666666667</v>
      </c>
      <c r="DS125" s="20">
        <v>32.049518569463601</v>
      </c>
      <c r="DT125" s="20">
        <v>14.4444444444444</v>
      </c>
      <c r="DU125" s="20">
        <v>35.353535353535399</v>
      </c>
      <c r="DV125" s="20">
        <v>38.189845474613698</v>
      </c>
      <c r="DW125" s="20">
        <v>21.327014218009499</v>
      </c>
      <c r="DX125" s="20">
        <v>29.512195121951201</v>
      </c>
      <c r="DY125" s="20">
        <v>22.406639004149401</v>
      </c>
      <c r="DZ125" s="20">
        <v>50.420168067226903</v>
      </c>
      <c r="EA125" s="20">
        <v>26.078431372549002</v>
      </c>
      <c r="EB125" s="20">
        <v>24.483775811209401</v>
      </c>
      <c r="EC125" s="20">
        <v>51.25</v>
      </c>
      <c r="ED125" s="20">
        <v>7.18954248366013</v>
      </c>
      <c r="EE125" s="20">
        <v>38.409475465313001</v>
      </c>
    </row>
    <row r="126" spans="1:135" s="20" customFormat="1" ht="13.8" x14ac:dyDescent="0.25">
      <c r="A126" s="3"/>
      <c r="I126" s="2"/>
    </row>
    <row r="127" spans="1:135" s="20" customFormat="1" ht="13.8" x14ac:dyDescent="0.25">
      <c r="A127" s="3">
        <v>23</v>
      </c>
      <c r="B127" s="19" t="s">
        <v>188</v>
      </c>
      <c r="C127" s="19" t="s">
        <v>170</v>
      </c>
      <c r="D127" s="2">
        <f>SUM(E127:H127)</f>
        <v>19713</v>
      </c>
      <c r="E127" s="2">
        <f>SUM(E128,E130,E132)</f>
        <v>10599</v>
      </c>
      <c r="F127" s="2">
        <f t="shared" ref="F127:M127" si="51">SUM(F128,F130,F132)</f>
        <v>3813</v>
      </c>
      <c r="G127" s="2">
        <f t="shared" si="51"/>
        <v>1548</v>
      </c>
      <c r="H127" s="2">
        <f t="shared" si="51"/>
        <v>3753</v>
      </c>
      <c r="I127" s="2">
        <f t="shared" si="51"/>
        <v>13235</v>
      </c>
      <c r="J127" s="2">
        <f t="shared" si="51"/>
        <v>7103</v>
      </c>
      <c r="K127" s="2">
        <f t="shared" si="51"/>
        <v>1811</v>
      </c>
      <c r="L127" s="2">
        <f t="shared" si="51"/>
        <v>1199</v>
      </c>
      <c r="M127" s="2">
        <f t="shared" si="51"/>
        <v>3122</v>
      </c>
      <c r="N127" s="2"/>
      <c r="O127" s="2">
        <v>180</v>
      </c>
      <c r="P127" s="2">
        <v>209</v>
      </c>
      <c r="Q127" s="2">
        <v>271</v>
      </c>
      <c r="R127" s="2">
        <v>133</v>
      </c>
      <c r="S127" s="2">
        <v>163</v>
      </c>
      <c r="T127" s="2">
        <v>110</v>
      </c>
      <c r="U127" s="2">
        <v>162</v>
      </c>
      <c r="V127" s="2">
        <v>353</v>
      </c>
      <c r="W127" s="2">
        <v>199</v>
      </c>
      <c r="X127" s="2">
        <v>165</v>
      </c>
      <c r="Y127" s="2">
        <v>90</v>
      </c>
      <c r="Z127" s="2">
        <v>133</v>
      </c>
      <c r="AA127" s="2">
        <v>105</v>
      </c>
      <c r="AB127" s="2">
        <v>194</v>
      </c>
      <c r="AC127" s="2">
        <v>142</v>
      </c>
      <c r="AD127" s="2">
        <v>274</v>
      </c>
      <c r="AE127" s="2">
        <v>111</v>
      </c>
      <c r="AF127" s="2">
        <v>159</v>
      </c>
      <c r="AG127" s="2">
        <v>111</v>
      </c>
      <c r="AH127" s="2">
        <v>96</v>
      </c>
      <c r="AI127" s="2">
        <v>196</v>
      </c>
      <c r="AJ127" s="2">
        <v>258</v>
      </c>
      <c r="AK127" s="2">
        <v>433</v>
      </c>
      <c r="AL127" s="2">
        <v>85</v>
      </c>
      <c r="AM127" s="2">
        <v>148</v>
      </c>
      <c r="AN127" s="2">
        <v>165</v>
      </c>
      <c r="AO127" s="2">
        <v>218</v>
      </c>
      <c r="AP127" s="2">
        <v>387</v>
      </c>
      <c r="AQ127" s="2">
        <v>185</v>
      </c>
      <c r="AR127" s="2">
        <v>302</v>
      </c>
      <c r="AS127" s="2">
        <v>317</v>
      </c>
      <c r="AT127" s="2">
        <v>297</v>
      </c>
      <c r="AU127" s="2">
        <v>231</v>
      </c>
      <c r="AV127" s="2">
        <v>228</v>
      </c>
      <c r="AW127" s="2">
        <v>159</v>
      </c>
      <c r="AX127" s="2">
        <v>134</v>
      </c>
      <c r="AY127" s="2">
        <v>84</v>
      </c>
      <c r="AZ127" s="2">
        <v>78</v>
      </c>
      <c r="BA127" s="2">
        <v>132</v>
      </c>
      <c r="BB127" s="2">
        <v>14</v>
      </c>
      <c r="BC127" s="2">
        <v>63</v>
      </c>
      <c r="BD127" s="2">
        <v>67</v>
      </c>
      <c r="BE127" s="2">
        <v>38</v>
      </c>
      <c r="BF127" s="2">
        <v>19</v>
      </c>
      <c r="BG127" s="2">
        <v>59</v>
      </c>
      <c r="BH127" s="2">
        <v>235</v>
      </c>
      <c r="BI127" s="2">
        <v>80</v>
      </c>
      <c r="BJ127" s="2">
        <v>84</v>
      </c>
      <c r="BK127" s="2">
        <v>90</v>
      </c>
      <c r="BL127" s="2">
        <v>96</v>
      </c>
      <c r="BM127" s="2">
        <v>67</v>
      </c>
      <c r="BN127" s="2">
        <v>69</v>
      </c>
      <c r="BO127" s="2">
        <v>91</v>
      </c>
      <c r="BP127" s="2">
        <v>49</v>
      </c>
      <c r="BQ127" s="2">
        <v>48</v>
      </c>
      <c r="BR127" s="2">
        <v>34</v>
      </c>
      <c r="BS127" s="2">
        <v>55</v>
      </c>
      <c r="BT127" s="2">
        <v>96</v>
      </c>
      <c r="BU127" s="2">
        <v>49</v>
      </c>
      <c r="BV127" s="2">
        <v>45</v>
      </c>
      <c r="BW127" s="2">
        <v>69</v>
      </c>
      <c r="BX127" s="2">
        <v>19</v>
      </c>
      <c r="BY127" s="2">
        <v>42</v>
      </c>
      <c r="BZ127" s="2">
        <v>33</v>
      </c>
      <c r="CA127" s="2">
        <v>22</v>
      </c>
      <c r="CB127" s="2">
        <v>16</v>
      </c>
      <c r="CC127" s="2">
        <v>6</v>
      </c>
      <c r="CD127" s="2">
        <v>78</v>
      </c>
      <c r="CE127" s="2">
        <v>61</v>
      </c>
      <c r="CF127" s="2">
        <v>55</v>
      </c>
      <c r="CG127" s="2">
        <v>33</v>
      </c>
      <c r="CH127" s="2">
        <v>118</v>
      </c>
      <c r="CI127" s="2">
        <v>11</v>
      </c>
      <c r="CJ127" s="2">
        <v>2</v>
      </c>
      <c r="CK127" s="2">
        <v>1</v>
      </c>
      <c r="CL127" s="2">
        <v>46</v>
      </c>
      <c r="CM127" s="2">
        <v>30</v>
      </c>
      <c r="CN127" s="2">
        <v>69</v>
      </c>
      <c r="CO127" s="2">
        <v>91</v>
      </c>
      <c r="CP127" s="2">
        <v>53</v>
      </c>
      <c r="CQ127" s="2">
        <v>51</v>
      </c>
      <c r="CR127" s="2">
        <v>54</v>
      </c>
      <c r="CS127" s="2">
        <v>92</v>
      </c>
      <c r="CT127" s="2">
        <v>17</v>
      </c>
      <c r="CU127" s="2">
        <v>28</v>
      </c>
      <c r="CV127" s="2">
        <v>48</v>
      </c>
      <c r="CW127" s="2">
        <v>41</v>
      </c>
      <c r="CX127" s="2">
        <v>77</v>
      </c>
      <c r="CY127" s="2">
        <v>5</v>
      </c>
      <c r="CZ127" s="2">
        <v>122</v>
      </c>
      <c r="DA127" s="2">
        <v>107</v>
      </c>
      <c r="DB127" s="2">
        <v>40</v>
      </c>
      <c r="DC127" s="2">
        <v>74</v>
      </c>
      <c r="DD127" s="2">
        <v>86</v>
      </c>
      <c r="DE127" s="2">
        <v>191</v>
      </c>
      <c r="DF127" s="2">
        <v>37</v>
      </c>
      <c r="DG127" s="2">
        <v>58</v>
      </c>
      <c r="DH127" s="2">
        <v>57</v>
      </c>
      <c r="DI127" s="2">
        <v>91</v>
      </c>
      <c r="DJ127" s="2">
        <v>22</v>
      </c>
      <c r="DK127" s="2">
        <v>152</v>
      </c>
      <c r="DL127" s="2">
        <v>33</v>
      </c>
      <c r="DM127" s="2">
        <v>75</v>
      </c>
      <c r="DN127" s="2">
        <v>84</v>
      </c>
      <c r="DO127" s="2">
        <v>21</v>
      </c>
      <c r="DP127" s="2">
        <v>274</v>
      </c>
      <c r="DQ127" s="2">
        <v>62</v>
      </c>
      <c r="DR127" s="2">
        <v>112</v>
      </c>
      <c r="DS127" s="2">
        <v>233</v>
      </c>
      <c r="DT127" s="2">
        <v>52</v>
      </c>
      <c r="DU127" s="2">
        <v>70</v>
      </c>
      <c r="DV127" s="2">
        <v>173</v>
      </c>
      <c r="DW127" s="2">
        <v>45</v>
      </c>
      <c r="DX127" s="2">
        <v>242</v>
      </c>
      <c r="DY127" s="2">
        <v>54</v>
      </c>
      <c r="DZ127" s="2">
        <v>60</v>
      </c>
      <c r="EA127" s="2">
        <v>133</v>
      </c>
      <c r="EB127" s="2">
        <v>83</v>
      </c>
      <c r="EC127" s="2">
        <v>41</v>
      </c>
      <c r="ED127" s="2">
        <v>11</v>
      </c>
      <c r="EE127" s="2">
        <v>227</v>
      </c>
    </row>
    <row r="128" spans="1:135" s="20" customFormat="1" ht="13.8" x14ac:dyDescent="0.25">
      <c r="A128" s="3"/>
      <c r="B128" s="20" t="s">
        <v>148</v>
      </c>
      <c r="C128" s="19" t="s">
        <v>170</v>
      </c>
      <c r="D128" s="2">
        <f>SUM(E128:H128)</f>
        <v>16643</v>
      </c>
      <c r="E128" s="2">
        <v>8748</v>
      </c>
      <c r="F128" s="2">
        <v>3168</v>
      </c>
      <c r="G128" s="2">
        <v>1401</v>
      </c>
      <c r="H128" s="2">
        <v>3326</v>
      </c>
      <c r="I128" s="2">
        <f>SUM(J128:M128)</f>
        <v>11354</v>
      </c>
      <c r="J128" s="2">
        <v>5896</v>
      </c>
      <c r="K128" s="2">
        <v>1569</v>
      </c>
      <c r="L128" s="2">
        <v>1094</v>
      </c>
      <c r="M128" s="2">
        <v>2795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</row>
    <row r="129" spans="1:135" s="20" customFormat="1" ht="13.8" x14ac:dyDescent="0.25">
      <c r="A129" s="3"/>
      <c r="C129" s="20" t="s">
        <v>176</v>
      </c>
      <c r="D129" s="20">
        <v>84.42</v>
      </c>
      <c r="E129" s="20">
        <v>82.5</v>
      </c>
      <c r="F129" s="20">
        <v>83.1</v>
      </c>
      <c r="G129" s="20">
        <v>90.5</v>
      </c>
      <c r="H129" s="20">
        <v>88.6</v>
      </c>
      <c r="I129" s="20">
        <f>(I128/$I$127)*100</f>
        <v>85.787684170759348</v>
      </c>
      <c r="J129" s="20">
        <v>83</v>
      </c>
      <c r="K129" s="20">
        <v>86.6</v>
      </c>
      <c r="L129" s="20">
        <v>91.2</v>
      </c>
      <c r="M129" s="20">
        <v>89.5</v>
      </c>
      <c r="O129" s="20">
        <v>96.6666666666667</v>
      </c>
      <c r="P129" s="20">
        <v>51.196172248803798</v>
      </c>
      <c r="Q129" s="20">
        <v>92.619926199261997</v>
      </c>
      <c r="R129" s="20">
        <v>87.218045112781994</v>
      </c>
      <c r="S129" s="20">
        <v>85.276073619631902</v>
      </c>
      <c r="T129" s="20">
        <v>94.545454545454504</v>
      </c>
      <c r="U129" s="20">
        <v>75.308641975308603</v>
      </c>
      <c r="V129" s="20">
        <v>73.654390934844201</v>
      </c>
      <c r="W129" s="20">
        <v>74.874371859296502</v>
      </c>
      <c r="X129" s="20">
        <v>84.848484848484802</v>
      </c>
      <c r="Y129" s="20">
        <v>84.4444444444444</v>
      </c>
      <c r="Z129" s="20">
        <v>81.954887218045101</v>
      </c>
      <c r="AA129" s="20">
        <v>87.619047619047606</v>
      </c>
      <c r="AB129" s="20">
        <v>90.721649484536101</v>
      </c>
      <c r="AC129" s="20">
        <v>92.253521126760603</v>
      </c>
      <c r="AD129" s="20">
        <v>71.167883211678799</v>
      </c>
      <c r="AE129" s="20">
        <v>98.198198198198199</v>
      </c>
      <c r="AF129" s="20">
        <v>76.100628930817606</v>
      </c>
      <c r="AG129" s="20">
        <v>89.189189189189193</v>
      </c>
      <c r="AH129" s="20">
        <v>77.0833333333333</v>
      </c>
      <c r="AI129" s="20">
        <v>90.816326530612201</v>
      </c>
      <c r="AJ129" s="20">
        <v>84.108527131782907</v>
      </c>
      <c r="AK129" s="20">
        <v>89.607390300230904</v>
      </c>
      <c r="AL129" s="20">
        <v>92.941176470588204</v>
      </c>
      <c r="AM129" s="20">
        <v>49.324324324324301</v>
      </c>
      <c r="AN129" s="20">
        <v>95.151515151515198</v>
      </c>
      <c r="AO129" s="20">
        <v>93.119266055045898</v>
      </c>
      <c r="AP129" s="20">
        <v>90.956072351421199</v>
      </c>
      <c r="AQ129" s="20">
        <v>43.243243243243199</v>
      </c>
      <c r="AR129" s="20">
        <v>85.761589403973502</v>
      </c>
      <c r="AS129" s="20">
        <v>93.375394321766606</v>
      </c>
      <c r="AT129" s="20">
        <v>95.286195286195294</v>
      </c>
      <c r="AU129" s="20">
        <v>87.878787878787904</v>
      </c>
      <c r="AV129" s="20">
        <v>49.561403508771903</v>
      </c>
      <c r="AW129" s="20">
        <v>93.081761006289298</v>
      </c>
      <c r="AX129" s="20">
        <v>91.791044776119406</v>
      </c>
      <c r="AY129" s="20">
        <v>94.047619047619094</v>
      </c>
      <c r="AZ129" s="20">
        <v>73.076923076923094</v>
      </c>
      <c r="BA129" s="20">
        <v>100</v>
      </c>
      <c r="BB129" s="20">
        <v>92.857142857142904</v>
      </c>
      <c r="BC129" s="20">
        <v>68.253968253968296</v>
      </c>
      <c r="BD129" s="20">
        <v>67.164179104477597</v>
      </c>
      <c r="BE129" s="20">
        <v>23.684210526315798</v>
      </c>
      <c r="BF129" s="20">
        <v>100</v>
      </c>
      <c r="BG129" s="20">
        <v>55.932203389830498</v>
      </c>
      <c r="BH129" s="20">
        <v>95.744680851063805</v>
      </c>
      <c r="BI129" s="20">
        <v>86.25</v>
      </c>
      <c r="BJ129" s="20">
        <v>94.047619047619094</v>
      </c>
      <c r="BK129" s="20">
        <v>97.7777777777778</v>
      </c>
      <c r="BL129" s="20">
        <v>78.125</v>
      </c>
      <c r="BM129" s="20">
        <v>89.552238805970106</v>
      </c>
      <c r="BN129" s="20">
        <v>66.6666666666667</v>
      </c>
      <c r="BO129" s="20">
        <v>94.505494505494497</v>
      </c>
      <c r="BP129" s="20">
        <v>93.877551020408205</v>
      </c>
      <c r="BQ129" s="20">
        <v>97.9166666666667</v>
      </c>
      <c r="BR129" s="20">
        <v>97.058823529411796</v>
      </c>
      <c r="BS129" s="20">
        <v>96.363636363636402</v>
      </c>
      <c r="BT129" s="20">
        <v>83.3333333333333</v>
      </c>
      <c r="BU129" s="20">
        <v>100</v>
      </c>
      <c r="BV129" s="20">
        <v>75.5555555555556</v>
      </c>
      <c r="BW129" s="20">
        <v>100</v>
      </c>
      <c r="BX129" s="20">
        <v>100</v>
      </c>
      <c r="BY129" s="20">
        <v>100</v>
      </c>
      <c r="BZ129" s="20">
        <v>96.969696969696997</v>
      </c>
      <c r="CA129" s="20">
        <v>77.272727272727295</v>
      </c>
      <c r="CB129" s="20">
        <v>93.75</v>
      </c>
      <c r="CC129" s="20">
        <v>50</v>
      </c>
      <c r="CD129" s="20">
        <v>97.435897435897402</v>
      </c>
      <c r="CE129" s="20">
        <v>93.442622950819697</v>
      </c>
      <c r="CF129" s="20">
        <v>98.181818181818201</v>
      </c>
      <c r="CG129" s="20">
        <v>100</v>
      </c>
      <c r="CH129" s="20">
        <v>83.0508474576271</v>
      </c>
      <c r="CI129" s="20">
        <v>100</v>
      </c>
      <c r="CJ129" s="20">
        <v>50</v>
      </c>
      <c r="CK129" s="20">
        <v>100</v>
      </c>
      <c r="CL129" s="20">
        <v>89.130434782608702</v>
      </c>
      <c r="CM129" s="20">
        <v>96.6666666666667</v>
      </c>
      <c r="CN129" s="20">
        <v>94.202898550724598</v>
      </c>
      <c r="CO129" s="20">
        <v>86.813186813186803</v>
      </c>
      <c r="CP129" s="20">
        <v>96.2264150943396</v>
      </c>
      <c r="CQ129" s="20">
        <v>98.039215686274503</v>
      </c>
      <c r="CR129" s="20">
        <v>90.740740740740705</v>
      </c>
      <c r="CS129" s="20">
        <v>83.695652173913004</v>
      </c>
      <c r="CT129" s="20">
        <v>94.117647058823493</v>
      </c>
      <c r="CU129" s="20">
        <v>92.857142857142904</v>
      </c>
      <c r="CV129" s="20">
        <v>100</v>
      </c>
      <c r="CW129" s="20">
        <v>100</v>
      </c>
      <c r="CX129" s="20">
        <v>76.6233766233766</v>
      </c>
      <c r="CY129" s="20">
        <v>80</v>
      </c>
      <c r="CZ129" s="20">
        <v>98.360655737704903</v>
      </c>
      <c r="DA129" s="20">
        <v>97.196261682243005</v>
      </c>
      <c r="DB129" s="20">
        <v>90</v>
      </c>
      <c r="DC129" s="20">
        <v>93.243243243243199</v>
      </c>
      <c r="DD129" s="20">
        <v>97.674418604651194</v>
      </c>
      <c r="DE129" s="20">
        <v>90.575916230366502</v>
      </c>
      <c r="DF129" s="20">
        <v>78.3783783783784</v>
      </c>
      <c r="DG129" s="20">
        <v>96.551724137931004</v>
      </c>
      <c r="DH129" s="20">
        <v>73.684210526315795</v>
      </c>
      <c r="DI129" s="20">
        <v>96.703296703296701</v>
      </c>
      <c r="DJ129" s="20">
        <v>90.909090909090907</v>
      </c>
      <c r="DK129" s="20">
        <v>90.131578947368396</v>
      </c>
      <c r="DL129" s="20">
        <v>78.787878787878796</v>
      </c>
      <c r="DM129" s="20">
        <v>90.6666666666667</v>
      </c>
      <c r="DN129" s="20">
        <v>92.857142857142904</v>
      </c>
      <c r="DO129" s="20">
        <v>90.476190476190496</v>
      </c>
      <c r="DP129" s="20">
        <v>88.3211678832117</v>
      </c>
      <c r="DQ129" s="20">
        <v>66.129032258064498</v>
      </c>
      <c r="DR129" s="20">
        <v>92.857142857142904</v>
      </c>
      <c r="DS129" s="20">
        <v>86.266094420600893</v>
      </c>
      <c r="DT129" s="20">
        <v>96.153846153846203</v>
      </c>
      <c r="DU129" s="20">
        <v>92.857142857142904</v>
      </c>
      <c r="DV129" s="20">
        <v>64.739884393063605</v>
      </c>
      <c r="DW129" s="20">
        <v>82.2222222222222</v>
      </c>
      <c r="DX129" s="20">
        <v>89.669421487603302</v>
      </c>
      <c r="DY129" s="20">
        <v>100</v>
      </c>
      <c r="DZ129" s="20">
        <v>100</v>
      </c>
      <c r="EA129" s="20">
        <v>97.744360902255593</v>
      </c>
      <c r="EB129" s="20">
        <v>100</v>
      </c>
      <c r="EC129" s="20">
        <v>100</v>
      </c>
      <c r="ED129" s="20">
        <v>90.909090909090907</v>
      </c>
      <c r="EE129" s="20">
        <v>87.665198237885505</v>
      </c>
    </row>
    <row r="130" spans="1:135" s="20" customFormat="1" ht="13.8" x14ac:dyDescent="0.25">
      <c r="A130" s="3"/>
      <c r="B130" s="20" t="s">
        <v>149</v>
      </c>
      <c r="C130" s="19" t="s">
        <v>170</v>
      </c>
      <c r="D130" s="2">
        <f>SUM(E130:H130)</f>
        <v>2808</v>
      </c>
      <c r="E130" s="2">
        <v>1665</v>
      </c>
      <c r="F130" s="2">
        <v>597</v>
      </c>
      <c r="G130" s="2">
        <v>140</v>
      </c>
      <c r="H130" s="2">
        <v>406</v>
      </c>
      <c r="I130" s="2">
        <f t="shared" ref="I130:I132" si="52">SUM(J130:M130)</f>
        <v>1706</v>
      </c>
      <c r="J130" s="2">
        <v>1075</v>
      </c>
      <c r="K130" s="2">
        <v>220</v>
      </c>
      <c r="L130" s="2">
        <v>100</v>
      </c>
      <c r="M130" s="2">
        <v>311</v>
      </c>
    </row>
    <row r="131" spans="1:135" s="20" customFormat="1" ht="13.8" x14ac:dyDescent="0.25">
      <c r="A131" s="3"/>
      <c r="C131" s="20" t="s">
        <v>176</v>
      </c>
      <c r="D131" s="20">
        <v>14.249999999999998</v>
      </c>
      <c r="E131" s="20">
        <v>15.7</v>
      </c>
      <c r="F131" s="20">
        <v>15.7</v>
      </c>
      <c r="G131" s="20">
        <v>9.0399999999999991</v>
      </c>
      <c r="H131" s="20">
        <v>10.8</v>
      </c>
      <c r="I131" s="20">
        <f>(I130/$I$127)*100</f>
        <v>12.890064223649414</v>
      </c>
      <c r="J131" s="20">
        <v>15.1</v>
      </c>
      <c r="K131" s="20">
        <v>12.1</v>
      </c>
      <c r="L131" s="20">
        <v>8.34</v>
      </c>
      <c r="M131" s="20">
        <v>9.9600000000000009</v>
      </c>
      <c r="O131" s="20">
        <v>3.3333333333333299</v>
      </c>
      <c r="P131" s="20">
        <v>47.846889952153099</v>
      </c>
      <c r="Q131" s="20">
        <v>7.0110701107011097</v>
      </c>
      <c r="R131" s="20">
        <v>12.781954887217999</v>
      </c>
      <c r="S131" s="20">
        <v>14.7239263803681</v>
      </c>
      <c r="T131" s="20">
        <v>5.4545454545454497</v>
      </c>
      <c r="U131" s="20">
        <v>16.6666666666667</v>
      </c>
      <c r="V131" s="20">
        <v>23.512747875354101</v>
      </c>
      <c r="W131" s="20">
        <v>22.613065326633201</v>
      </c>
      <c r="X131" s="20">
        <v>15.1515151515152</v>
      </c>
      <c r="Y131" s="20">
        <v>15.5555555555556</v>
      </c>
      <c r="Z131" s="20">
        <v>15.789473684210501</v>
      </c>
      <c r="AA131" s="20">
        <v>10.476190476190499</v>
      </c>
      <c r="AB131" s="20">
        <v>9.2783505154639201</v>
      </c>
      <c r="AC131" s="20">
        <v>7.7464788732394396</v>
      </c>
      <c r="AD131" s="20">
        <v>28.102189781021899</v>
      </c>
      <c r="AE131" s="20">
        <v>1.8018018018018001</v>
      </c>
      <c r="AF131" s="20">
        <v>22.012578616352201</v>
      </c>
      <c r="AG131" s="20">
        <v>10.8108108108108</v>
      </c>
      <c r="AH131" s="20">
        <v>22.9166666666667</v>
      </c>
      <c r="AI131" s="20">
        <v>9.1836734693877595</v>
      </c>
      <c r="AJ131" s="20">
        <v>15.8914728682171</v>
      </c>
      <c r="AK131" s="20">
        <v>10.161662817551999</v>
      </c>
      <c r="AL131" s="20">
        <v>7.0588235294117601</v>
      </c>
      <c r="AM131" s="20">
        <v>35.8108108108108</v>
      </c>
      <c r="AN131" s="20">
        <v>4.8484848484848504</v>
      </c>
      <c r="AO131" s="20">
        <v>6.8807339449541303</v>
      </c>
      <c r="AP131" s="20">
        <v>9.0439276485788103</v>
      </c>
      <c r="AQ131" s="20">
        <v>40</v>
      </c>
      <c r="AR131" s="20">
        <v>13.9072847682119</v>
      </c>
      <c r="AS131" s="20">
        <v>6.6246056782334399</v>
      </c>
      <c r="AT131" s="20">
        <v>4.3771043771043798</v>
      </c>
      <c r="AU131" s="20">
        <v>11.6883116883117</v>
      </c>
      <c r="AV131" s="20">
        <v>35.964912280701803</v>
      </c>
      <c r="AW131" s="20">
        <v>6.2893081761006302</v>
      </c>
      <c r="AX131" s="20">
        <v>8.2089552238806007</v>
      </c>
      <c r="AY131" s="20">
        <v>5.9523809523809499</v>
      </c>
      <c r="AZ131" s="20">
        <v>26.923076923076898</v>
      </c>
      <c r="BA131" s="20">
        <v>0</v>
      </c>
      <c r="BB131" s="20">
        <v>7.1428571428571397</v>
      </c>
      <c r="BC131" s="20">
        <v>30.158730158730201</v>
      </c>
      <c r="BD131" s="20">
        <v>32.835820895522403</v>
      </c>
      <c r="BE131" s="20">
        <v>60.526315789473699</v>
      </c>
      <c r="BF131" s="20">
        <v>0</v>
      </c>
      <c r="BG131" s="20">
        <v>44.067796610169502</v>
      </c>
      <c r="BH131" s="20">
        <v>4.2553191489361701</v>
      </c>
      <c r="BI131" s="20">
        <v>13.75</v>
      </c>
      <c r="BJ131" s="20">
        <v>5.9523809523809499</v>
      </c>
      <c r="BK131" s="20">
        <v>2.2222222222222201</v>
      </c>
      <c r="BL131" s="20">
        <v>14.5833333333333</v>
      </c>
      <c r="BM131" s="20">
        <v>10.4477611940298</v>
      </c>
      <c r="BN131" s="20">
        <v>33.3333333333333</v>
      </c>
      <c r="BO131" s="20">
        <v>5.4945054945054901</v>
      </c>
      <c r="BP131" s="20">
        <v>6.12244897959184</v>
      </c>
      <c r="BQ131" s="20">
        <v>2.0833333333333299</v>
      </c>
      <c r="BR131" s="20">
        <v>2.9411764705882399</v>
      </c>
      <c r="BS131" s="20">
        <v>3.6363636363636398</v>
      </c>
      <c r="BT131" s="20">
        <v>16.6666666666667</v>
      </c>
      <c r="BU131" s="20">
        <v>0</v>
      </c>
      <c r="BV131" s="20">
        <v>6.6666666666666696</v>
      </c>
      <c r="BW131" s="20">
        <v>0</v>
      </c>
      <c r="BX131" s="20">
        <v>0</v>
      </c>
      <c r="BY131" s="20">
        <v>0</v>
      </c>
      <c r="BZ131" s="20">
        <v>3.0303030303030298</v>
      </c>
      <c r="CA131" s="20">
        <v>22.727272727272702</v>
      </c>
      <c r="CB131" s="20">
        <v>0</v>
      </c>
      <c r="CC131" s="20">
        <v>33.3333333333333</v>
      </c>
      <c r="CD131" s="20">
        <v>2.5641025641025599</v>
      </c>
      <c r="CE131" s="20">
        <v>6.5573770491803298</v>
      </c>
      <c r="CF131" s="20">
        <v>1.8181818181818199</v>
      </c>
      <c r="CG131" s="20">
        <v>0</v>
      </c>
      <c r="CH131" s="20">
        <v>16.9491525423729</v>
      </c>
      <c r="CI131" s="20">
        <v>0</v>
      </c>
      <c r="CJ131" s="20">
        <v>50</v>
      </c>
      <c r="CK131" s="20">
        <v>0</v>
      </c>
      <c r="CL131" s="20">
        <v>10.869565217391299</v>
      </c>
      <c r="CM131" s="20">
        <v>3.3333333333333299</v>
      </c>
      <c r="CN131" s="20">
        <v>5.7971014492753596</v>
      </c>
      <c r="CO131" s="20">
        <v>12.0879120879121</v>
      </c>
      <c r="CP131" s="20">
        <v>3.7735849056603801</v>
      </c>
      <c r="CQ131" s="20">
        <v>1.9607843137254899</v>
      </c>
      <c r="CR131" s="20">
        <v>9.2592592592592595</v>
      </c>
      <c r="CS131" s="20">
        <v>16.304347826087</v>
      </c>
      <c r="CT131" s="20">
        <v>0</v>
      </c>
      <c r="CU131" s="20">
        <v>7.1428571428571397</v>
      </c>
      <c r="CV131" s="20">
        <v>0</v>
      </c>
      <c r="CW131" s="20">
        <v>0</v>
      </c>
      <c r="CX131" s="20">
        <v>22.0779220779221</v>
      </c>
      <c r="CY131" s="20">
        <v>20</v>
      </c>
      <c r="CZ131" s="20">
        <v>1.63934426229508</v>
      </c>
      <c r="DA131" s="20">
        <v>0</v>
      </c>
      <c r="DB131" s="20">
        <v>10</v>
      </c>
      <c r="DC131" s="20">
        <v>4.0540540540540499</v>
      </c>
      <c r="DD131" s="20">
        <v>2.32558139534884</v>
      </c>
      <c r="DE131" s="20">
        <v>9.4240837696335102</v>
      </c>
      <c r="DF131" s="20">
        <v>21.6216216216216</v>
      </c>
      <c r="DG131" s="20">
        <v>3.4482758620689702</v>
      </c>
      <c r="DH131" s="20">
        <v>26.315789473684202</v>
      </c>
      <c r="DI131" s="20">
        <v>3.2967032967033001</v>
      </c>
      <c r="DJ131" s="20">
        <v>9.0909090909090899</v>
      </c>
      <c r="DK131" s="20">
        <v>8.5526315789473699</v>
      </c>
      <c r="DL131" s="20">
        <v>21.2121212121212</v>
      </c>
      <c r="DM131" s="20">
        <v>9.3333333333333304</v>
      </c>
      <c r="DN131" s="20">
        <v>5.9523809523809499</v>
      </c>
      <c r="DO131" s="20">
        <v>9.5238095238095202</v>
      </c>
      <c r="DP131" s="20">
        <v>11.6788321167883</v>
      </c>
      <c r="DQ131" s="20">
        <v>33.870967741935502</v>
      </c>
      <c r="DR131" s="20">
        <v>7.1428571428571397</v>
      </c>
      <c r="DS131" s="20">
        <v>12.8755364806867</v>
      </c>
      <c r="DT131" s="20">
        <v>3.8461538461538498</v>
      </c>
      <c r="DU131" s="20">
        <v>7.1428571428571397</v>
      </c>
      <c r="DV131" s="20">
        <v>33.526011560693597</v>
      </c>
      <c r="DW131" s="20">
        <v>17.7777777777778</v>
      </c>
      <c r="DX131" s="20">
        <v>9.5041322314049594</v>
      </c>
      <c r="DY131" s="20">
        <v>0</v>
      </c>
      <c r="DZ131" s="20">
        <v>0</v>
      </c>
      <c r="EA131" s="20">
        <v>2.2556390977443601</v>
      </c>
      <c r="EB131" s="20">
        <v>0</v>
      </c>
      <c r="EC131" s="20">
        <v>0</v>
      </c>
      <c r="ED131" s="20">
        <v>0</v>
      </c>
      <c r="EE131" s="20">
        <v>12.3348017621145</v>
      </c>
    </row>
    <row r="132" spans="1:135" s="20" customFormat="1" ht="13.8" x14ac:dyDescent="0.25">
      <c r="A132" s="3"/>
      <c r="B132" s="20" t="s">
        <v>150</v>
      </c>
      <c r="C132" s="19" t="s">
        <v>170</v>
      </c>
      <c r="D132" s="2">
        <f>SUM(E132:H132)</f>
        <v>262</v>
      </c>
      <c r="E132" s="2">
        <v>186</v>
      </c>
      <c r="F132" s="2">
        <v>48</v>
      </c>
      <c r="G132" s="2">
        <v>7</v>
      </c>
      <c r="H132" s="2">
        <v>21</v>
      </c>
      <c r="I132" s="2">
        <f t="shared" si="52"/>
        <v>175</v>
      </c>
      <c r="J132" s="2">
        <v>132</v>
      </c>
      <c r="K132" s="2">
        <v>22</v>
      </c>
      <c r="L132" s="2">
        <v>5</v>
      </c>
      <c r="M132" s="2">
        <v>16</v>
      </c>
    </row>
    <row r="133" spans="1:135" s="20" customFormat="1" ht="13.8" x14ac:dyDescent="0.25">
      <c r="A133" s="3"/>
      <c r="C133" s="20" t="s">
        <v>176</v>
      </c>
      <c r="D133" s="20">
        <v>1.33</v>
      </c>
      <c r="E133" s="20">
        <v>1.75</v>
      </c>
      <c r="F133" s="20">
        <v>1.26</v>
      </c>
      <c r="G133" s="20">
        <v>0.45200000000000001</v>
      </c>
      <c r="H133" s="20">
        <v>0.56000000000000005</v>
      </c>
      <c r="I133" s="20">
        <f>(I132/$I$127)*100</f>
        <v>1.3222516055912352</v>
      </c>
      <c r="J133" s="20">
        <v>1.86</v>
      </c>
      <c r="K133" s="20">
        <v>1.21</v>
      </c>
      <c r="L133" s="20">
        <v>0.41699999999999998</v>
      </c>
      <c r="M133" s="20">
        <v>0.51200000000000001</v>
      </c>
      <c r="O133" s="20">
        <v>0</v>
      </c>
      <c r="P133" s="20">
        <v>0.95693779904306198</v>
      </c>
      <c r="Q133" s="20">
        <v>0.36900369003689998</v>
      </c>
      <c r="R133" s="20">
        <v>0</v>
      </c>
      <c r="S133" s="20">
        <v>0</v>
      </c>
      <c r="T133" s="20">
        <v>0</v>
      </c>
      <c r="U133" s="20">
        <v>8.0246913580246897</v>
      </c>
      <c r="V133" s="20">
        <v>2.8328611898017</v>
      </c>
      <c r="W133" s="20">
        <v>2.5125628140703502</v>
      </c>
      <c r="X133" s="20">
        <v>0</v>
      </c>
      <c r="Y133" s="20">
        <v>0</v>
      </c>
      <c r="Z133" s="20">
        <v>2.2556390977443601</v>
      </c>
      <c r="AA133" s="20">
        <v>1.9047619047619</v>
      </c>
      <c r="AB133" s="20">
        <v>0</v>
      </c>
      <c r="AC133" s="20">
        <v>0</v>
      </c>
      <c r="AD133" s="20">
        <v>0.72992700729926996</v>
      </c>
      <c r="AE133" s="20">
        <v>0</v>
      </c>
      <c r="AF133" s="20">
        <v>1.88679245283019</v>
      </c>
      <c r="AG133" s="20">
        <v>0</v>
      </c>
      <c r="AH133" s="20">
        <v>0</v>
      </c>
      <c r="AI133" s="20">
        <v>0</v>
      </c>
      <c r="AJ133" s="20">
        <v>0</v>
      </c>
      <c r="AK133" s="20">
        <v>0.23094688221709</v>
      </c>
      <c r="AL133" s="20">
        <v>0</v>
      </c>
      <c r="AM133" s="20">
        <v>14.8648648648649</v>
      </c>
      <c r="AN133" s="20">
        <v>0</v>
      </c>
      <c r="AO133" s="20">
        <v>0</v>
      </c>
      <c r="AP133" s="20">
        <v>0</v>
      </c>
      <c r="AQ133" s="20">
        <v>16.756756756756801</v>
      </c>
      <c r="AR133" s="20">
        <v>0.33112582781457001</v>
      </c>
      <c r="AS133" s="20">
        <v>0</v>
      </c>
      <c r="AT133" s="20">
        <v>0.336700336700337</v>
      </c>
      <c r="AU133" s="20">
        <v>0.43290043290043301</v>
      </c>
      <c r="AV133" s="20">
        <v>14.473684210526301</v>
      </c>
      <c r="AW133" s="20">
        <v>0.62893081761006298</v>
      </c>
      <c r="AX133" s="20">
        <v>0</v>
      </c>
      <c r="AY133" s="20">
        <v>0</v>
      </c>
      <c r="AZ133" s="20">
        <v>0</v>
      </c>
      <c r="BA133" s="20">
        <v>0</v>
      </c>
      <c r="BB133" s="20">
        <v>0</v>
      </c>
      <c r="BC133" s="20">
        <v>1.5873015873015901</v>
      </c>
      <c r="BD133" s="20">
        <v>0</v>
      </c>
      <c r="BE133" s="20">
        <v>15.789473684210501</v>
      </c>
      <c r="BF133" s="20">
        <v>0</v>
      </c>
      <c r="BG133" s="20">
        <v>0</v>
      </c>
      <c r="BH133" s="20">
        <v>0</v>
      </c>
      <c r="BI133" s="20">
        <v>0</v>
      </c>
      <c r="BJ133" s="20">
        <v>0</v>
      </c>
      <c r="BK133" s="20">
        <v>0</v>
      </c>
      <c r="BL133" s="20">
        <v>7.2916666666666696</v>
      </c>
      <c r="BM133" s="20">
        <v>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17.7777777777778</v>
      </c>
      <c r="BW133" s="20">
        <v>0</v>
      </c>
      <c r="BX133" s="20">
        <v>0</v>
      </c>
      <c r="BY133" s="20">
        <v>0</v>
      </c>
      <c r="BZ133" s="20">
        <v>0</v>
      </c>
      <c r="CA133" s="20">
        <v>0</v>
      </c>
      <c r="CB133" s="20">
        <v>6.25</v>
      </c>
      <c r="CC133" s="20">
        <v>16.6666666666667</v>
      </c>
      <c r="CD133" s="20">
        <v>0</v>
      </c>
      <c r="CE133" s="20">
        <v>0</v>
      </c>
      <c r="CF133" s="20">
        <v>0</v>
      </c>
      <c r="CG133" s="20">
        <v>0</v>
      </c>
      <c r="CH133" s="20">
        <v>0</v>
      </c>
      <c r="CI133" s="20">
        <v>0</v>
      </c>
      <c r="CJ133" s="20">
        <v>0</v>
      </c>
      <c r="CK133" s="20">
        <v>0</v>
      </c>
      <c r="CL133" s="20">
        <v>0</v>
      </c>
      <c r="CM133" s="20">
        <v>0</v>
      </c>
      <c r="CN133" s="20">
        <v>0</v>
      </c>
      <c r="CO133" s="20">
        <v>1.0989010989011001</v>
      </c>
      <c r="CP133" s="20">
        <v>0</v>
      </c>
      <c r="CQ133" s="20">
        <v>0</v>
      </c>
      <c r="CR133" s="20">
        <v>0</v>
      </c>
      <c r="CS133" s="20">
        <v>0</v>
      </c>
      <c r="CT133" s="20">
        <v>5.8823529411764701</v>
      </c>
      <c r="CU133" s="20">
        <v>0</v>
      </c>
      <c r="CV133" s="20">
        <v>0</v>
      </c>
      <c r="CW133" s="20">
        <v>0</v>
      </c>
      <c r="CX133" s="20">
        <v>1.2987012987013</v>
      </c>
      <c r="CY133" s="20">
        <v>0</v>
      </c>
      <c r="CZ133" s="20">
        <v>0</v>
      </c>
      <c r="DA133" s="20">
        <v>2.8037383177570101</v>
      </c>
      <c r="DB133" s="20">
        <v>0</v>
      </c>
      <c r="DC133" s="20">
        <v>2.7027027027027</v>
      </c>
      <c r="DD133" s="20">
        <v>0</v>
      </c>
      <c r="DE133" s="20">
        <v>0</v>
      </c>
      <c r="DF133" s="20">
        <v>0</v>
      </c>
      <c r="DG133" s="20">
        <v>0</v>
      </c>
      <c r="DH133" s="20">
        <v>0</v>
      </c>
      <c r="DI133" s="20">
        <v>0</v>
      </c>
      <c r="DJ133" s="20">
        <v>0</v>
      </c>
      <c r="DK133" s="20">
        <v>1.31578947368421</v>
      </c>
      <c r="DL133" s="20">
        <v>0</v>
      </c>
      <c r="DM133" s="20">
        <v>0</v>
      </c>
      <c r="DN133" s="20">
        <v>1.19047619047619</v>
      </c>
      <c r="DO133" s="20">
        <v>0</v>
      </c>
      <c r="DP133" s="20">
        <v>0</v>
      </c>
      <c r="DQ133" s="20">
        <v>0</v>
      </c>
      <c r="DR133" s="20">
        <v>0</v>
      </c>
      <c r="DS133" s="20">
        <v>0.85836909871244604</v>
      </c>
      <c r="DT133" s="20">
        <v>0</v>
      </c>
      <c r="DU133" s="20">
        <v>0</v>
      </c>
      <c r="DV133" s="20">
        <v>1.7341040462427699</v>
      </c>
      <c r="DW133" s="20">
        <v>0</v>
      </c>
      <c r="DX133" s="20">
        <v>0.826446280991736</v>
      </c>
      <c r="DY133" s="20">
        <v>0</v>
      </c>
      <c r="DZ133" s="20">
        <v>0</v>
      </c>
      <c r="EA133" s="20">
        <v>0</v>
      </c>
      <c r="EB133" s="20">
        <v>0</v>
      </c>
      <c r="EC133" s="20">
        <v>0</v>
      </c>
      <c r="ED133" s="20">
        <v>9.0909090909090899</v>
      </c>
      <c r="EE133" s="20">
        <v>0</v>
      </c>
    </row>
    <row r="134" spans="1:135" s="20" customFormat="1" ht="13.8" x14ac:dyDescent="0.25">
      <c r="A134" s="3"/>
      <c r="I134" s="2"/>
    </row>
    <row r="135" spans="1:135" s="20" customFormat="1" ht="13.8" x14ac:dyDescent="0.25">
      <c r="A135" s="3">
        <v>24</v>
      </c>
      <c r="B135" s="19" t="s">
        <v>189</v>
      </c>
      <c r="C135" s="19" t="s">
        <v>170</v>
      </c>
      <c r="D135" s="20">
        <f>SUM(E135:H135)</f>
        <v>19713</v>
      </c>
      <c r="E135" s="20">
        <f>SUM(E136,E138,E140,E142)</f>
        <v>10599</v>
      </c>
      <c r="F135" s="20">
        <f t="shared" ref="F135:H135" si="53">SUM(F136,F138,F140,F142)</f>
        <v>3813</v>
      </c>
      <c r="G135" s="20">
        <f t="shared" si="53"/>
        <v>1548</v>
      </c>
      <c r="H135" s="20">
        <f t="shared" si="53"/>
        <v>3753</v>
      </c>
      <c r="I135" s="20">
        <f t="shared" ref="I135" si="54">SUM(I136,I138,I140,I142)</f>
        <v>12729</v>
      </c>
      <c r="J135" s="20">
        <f t="shared" ref="J135" si="55">SUM(J136,J138,J140,J142)</f>
        <v>6697</v>
      </c>
      <c r="K135" s="20">
        <f t="shared" ref="K135" si="56">SUM(K136,K138,K140,K142)</f>
        <v>1811</v>
      </c>
      <c r="L135" s="20">
        <f t="shared" ref="L135" si="57">SUM(L136,L138,L140,L142)</f>
        <v>1199</v>
      </c>
      <c r="M135" s="20">
        <f t="shared" ref="M135" si="58">SUM(M136,M138,M140,M142)</f>
        <v>3022</v>
      </c>
      <c r="N135" s="2"/>
      <c r="O135" s="2">
        <v>180</v>
      </c>
      <c r="P135" s="2">
        <v>204</v>
      </c>
      <c r="Q135" s="2">
        <v>271</v>
      </c>
      <c r="R135" s="2">
        <v>133</v>
      </c>
      <c r="S135" s="2">
        <v>163</v>
      </c>
      <c r="T135" s="2">
        <v>110</v>
      </c>
      <c r="U135" s="2">
        <v>160</v>
      </c>
      <c r="V135" s="2">
        <v>351</v>
      </c>
      <c r="W135" s="2">
        <v>199</v>
      </c>
      <c r="X135" s="2">
        <v>165</v>
      </c>
      <c r="Y135" s="2">
        <v>90</v>
      </c>
      <c r="Z135" s="2">
        <v>133</v>
      </c>
      <c r="AA135" s="2">
        <v>105</v>
      </c>
      <c r="AB135" s="2">
        <v>192</v>
      </c>
      <c r="AC135" s="2">
        <v>140</v>
      </c>
      <c r="AD135" s="2">
        <v>273</v>
      </c>
      <c r="AE135" s="2">
        <v>111</v>
      </c>
      <c r="AF135" s="2">
        <v>159</v>
      </c>
      <c r="AG135" s="2">
        <v>111</v>
      </c>
      <c r="AH135" s="2">
        <v>96</v>
      </c>
      <c r="AI135" s="2">
        <v>196</v>
      </c>
      <c r="AJ135" s="2">
        <v>258</v>
      </c>
      <c r="AK135" s="2">
        <v>432</v>
      </c>
      <c r="AL135" s="2">
        <v>85</v>
      </c>
      <c r="AM135" s="2">
        <v>148</v>
      </c>
      <c r="AN135" s="2">
        <v>164</v>
      </c>
      <c r="AO135" s="2">
        <v>218</v>
      </c>
      <c r="AP135" s="2">
        <v>387</v>
      </c>
      <c r="AQ135" s="2">
        <v>184</v>
      </c>
      <c r="AR135" s="2">
        <v>300</v>
      </c>
      <c r="AS135" s="2">
        <v>317</v>
      </c>
      <c r="AT135" s="2">
        <v>297</v>
      </c>
      <c r="AU135" s="2">
        <v>229</v>
      </c>
      <c r="AV135" s="2">
        <v>227</v>
      </c>
      <c r="AW135" s="2">
        <v>159</v>
      </c>
      <c r="AX135" s="2">
        <v>134</v>
      </c>
      <c r="AY135" s="2">
        <v>79</v>
      </c>
      <c r="AZ135" s="2">
        <v>78</v>
      </c>
      <c r="BA135" s="2">
        <v>130</v>
      </c>
      <c r="BB135" s="2">
        <v>14</v>
      </c>
      <c r="BC135" s="2">
        <v>62</v>
      </c>
      <c r="BD135" s="2">
        <v>66</v>
      </c>
      <c r="BE135" s="2">
        <v>38</v>
      </c>
      <c r="BF135" s="2">
        <v>19</v>
      </c>
      <c r="BG135" s="2">
        <v>59</v>
      </c>
      <c r="BH135" s="2">
        <v>235</v>
      </c>
      <c r="BI135" s="2">
        <v>79</v>
      </c>
      <c r="BJ135" s="2">
        <v>84</v>
      </c>
      <c r="BK135" s="2">
        <v>89</v>
      </c>
      <c r="BL135" s="2">
        <v>96</v>
      </c>
      <c r="BM135" s="2">
        <v>67</v>
      </c>
      <c r="BN135" s="2">
        <v>69</v>
      </c>
      <c r="BO135" s="2">
        <v>91</v>
      </c>
      <c r="BP135" s="2">
        <v>49</v>
      </c>
      <c r="BQ135" s="2">
        <v>48</v>
      </c>
      <c r="BR135" s="2">
        <v>34</v>
      </c>
      <c r="BS135" s="2">
        <v>55</v>
      </c>
      <c r="BT135" s="2">
        <v>95</v>
      </c>
      <c r="BU135" s="2">
        <v>49</v>
      </c>
      <c r="BV135" s="2">
        <v>45</v>
      </c>
      <c r="BW135" s="2">
        <v>69</v>
      </c>
      <c r="BX135" s="2">
        <v>19</v>
      </c>
      <c r="BY135" s="2">
        <v>42</v>
      </c>
      <c r="BZ135" s="2">
        <v>33</v>
      </c>
      <c r="CA135" s="2">
        <v>22</v>
      </c>
      <c r="CB135" s="2">
        <v>16</v>
      </c>
      <c r="CC135" s="2">
        <v>6</v>
      </c>
      <c r="CD135" s="2">
        <v>77</v>
      </c>
      <c r="CE135" s="2">
        <v>61</v>
      </c>
      <c r="CF135" s="2">
        <v>55</v>
      </c>
      <c r="CG135" s="2">
        <v>33</v>
      </c>
      <c r="CH135" s="2">
        <v>77</v>
      </c>
      <c r="CI135" s="2">
        <v>11</v>
      </c>
      <c r="CJ135" s="2">
        <v>2</v>
      </c>
      <c r="CK135" s="2">
        <v>1</v>
      </c>
      <c r="CL135" s="2">
        <v>46</v>
      </c>
      <c r="CM135" s="2">
        <v>30</v>
      </c>
      <c r="CN135" s="2">
        <v>69</v>
      </c>
      <c r="CO135" s="2">
        <v>58</v>
      </c>
      <c r="CP135" s="2">
        <v>53</v>
      </c>
      <c r="CQ135" s="2">
        <v>51</v>
      </c>
      <c r="CR135" s="2">
        <v>54</v>
      </c>
      <c r="CS135" s="2">
        <v>90</v>
      </c>
      <c r="CT135" s="2">
        <v>17</v>
      </c>
      <c r="CU135" s="2">
        <v>28</v>
      </c>
      <c r="CV135" s="2">
        <v>48</v>
      </c>
      <c r="CW135" s="2">
        <v>41</v>
      </c>
      <c r="CX135" s="2">
        <v>77</v>
      </c>
      <c r="CY135" s="2">
        <v>5</v>
      </c>
      <c r="CZ135" s="2">
        <v>119</v>
      </c>
      <c r="DA135" s="2">
        <v>107</v>
      </c>
      <c r="DB135" s="2">
        <v>39</v>
      </c>
      <c r="DC135" s="2">
        <v>74</v>
      </c>
      <c r="DD135" s="2">
        <v>86</v>
      </c>
      <c r="DE135" s="2">
        <v>191</v>
      </c>
      <c r="DF135" s="2">
        <v>35</v>
      </c>
      <c r="DG135" s="2">
        <v>58</v>
      </c>
      <c r="DH135" s="2">
        <v>57</v>
      </c>
      <c r="DI135" s="2">
        <v>91</v>
      </c>
      <c r="DJ135" s="2">
        <v>22</v>
      </c>
      <c r="DK135" s="2">
        <v>152</v>
      </c>
      <c r="DL135" s="2">
        <v>33</v>
      </c>
      <c r="DM135" s="2">
        <v>75</v>
      </c>
      <c r="DN135" s="2">
        <v>84</v>
      </c>
      <c r="DO135" s="2">
        <v>21</v>
      </c>
      <c r="DP135" s="2">
        <v>274</v>
      </c>
      <c r="DQ135" s="2">
        <v>62</v>
      </c>
      <c r="DR135" s="2">
        <v>111</v>
      </c>
      <c r="DS135" s="2">
        <v>233</v>
      </c>
      <c r="DT135" s="2">
        <v>52</v>
      </c>
      <c r="DU135" s="2">
        <v>70</v>
      </c>
      <c r="DV135" s="2">
        <v>171</v>
      </c>
      <c r="DW135" s="2">
        <v>45</v>
      </c>
      <c r="DX135" s="2">
        <v>242</v>
      </c>
      <c r="DY135" s="2">
        <v>54</v>
      </c>
      <c r="DZ135" s="2">
        <v>60</v>
      </c>
      <c r="EA135" s="2">
        <v>133</v>
      </c>
      <c r="EB135" s="2">
        <v>82</v>
      </c>
      <c r="EC135" s="2">
        <v>41</v>
      </c>
      <c r="ED135" s="2">
        <v>11</v>
      </c>
      <c r="EE135" s="2">
        <v>227</v>
      </c>
    </row>
    <row r="136" spans="1:135" s="20" customFormat="1" ht="13.8" x14ac:dyDescent="0.25">
      <c r="A136" s="3"/>
      <c r="B136" s="20" t="s">
        <v>134</v>
      </c>
      <c r="C136" s="19" t="s">
        <v>170</v>
      </c>
      <c r="D136" s="2">
        <f>SUM(E136:H136)</f>
        <v>9631</v>
      </c>
      <c r="E136" s="2">
        <v>5461</v>
      </c>
      <c r="F136" s="2">
        <v>2090</v>
      </c>
      <c r="G136" s="2">
        <v>561</v>
      </c>
      <c r="H136" s="2">
        <v>1519</v>
      </c>
      <c r="I136" s="2">
        <f>SUM(J136:M136)</f>
        <v>6064</v>
      </c>
      <c r="J136" s="2">
        <v>3519</v>
      </c>
      <c r="K136" s="2">
        <v>851</v>
      </c>
      <c r="L136" s="2">
        <v>446</v>
      </c>
      <c r="M136" s="2">
        <v>1248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</row>
    <row r="137" spans="1:135" s="20" customFormat="1" x14ac:dyDescent="0.3">
      <c r="A137"/>
      <c r="C137" s="20" t="s">
        <v>176</v>
      </c>
      <c r="D137" s="20">
        <f>(D136/$D$135)*100</f>
        <v>48.856084817125755</v>
      </c>
      <c r="E137" s="20">
        <f>(E136/$E$135)*100</f>
        <v>51.523728653646572</v>
      </c>
      <c r="F137" s="20">
        <f>(F136/$F$135)*100</f>
        <v>54.812483608707055</v>
      </c>
      <c r="G137" s="20">
        <f>(G136/$G$135)*100</f>
        <v>36.240310077519375</v>
      </c>
      <c r="H137" s="20">
        <f>(H136/$H$135)*100</f>
        <v>40.474287236877167</v>
      </c>
      <c r="I137" s="20">
        <f>(I136/$I$135)*100</f>
        <v>47.639248959069839</v>
      </c>
      <c r="J137" s="20">
        <f>(J136/$J$135)*100</f>
        <v>52.545916081827684</v>
      </c>
      <c r="K137" s="20">
        <f>(K136/$K$135)*100</f>
        <v>46.9906129210381</v>
      </c>
      <c r="L137" s="20">
        <f>(L136/$L$135)*100</f>
        <v>37.1976647206005</v>
      </c>
      <c r="M137" s="20">
        <f>(M136/$M$135)*100</f>
        <v>41.297154202514889</v>
      </c>
      <c r="O137" s="20">
        <v>56.6666666666667</v>
      </c>
      <c r="P137" s="20">
        <v>42.647058823529399</v>
      </c>
      <c r="Q137" s="20">
        <v>66.420664206642101</v>
      </c>
      <c r="R137" s="20">
        <v>57.894736842105303</v>
      </c>
      <c r="S137" s="20">
        <v>35.582822085889603</v>
      </c>
      <c r="T137" s="20">
        <v>73.636363636363598</v>
      </c>
      <c r="U137" s="20">
        <v>35.625</v>
      </c>
      <c r="V137" s="20">
        <v>67.521367521367495</v>
      </c>
      <c r="W137" s="20">
        <v>60.804020100502498</v>
      </c>
      <c r="X137" s="20">
        <v>73.939393939393895</v>
      </c>
      <c r="Y137" s="20">
        <v>61.1111111111111</v>
      </c>
      <c r="Z137" s="20">
        <v>47.368421052631597</v>
      </c>
      <c r="AA137" s="20">
        <v>29.523809523809501</v>
      </c>
      <c r="AB137" s="20">
        <v>62.5</v>
      </c>
      <c r="AC137" s="20">
        <v>42.857142857142897</v>
      </c>
      <c r="AD137" s="20">
        <v>62.271062271062299</v>
      </c>
      <c r="AE137" s="20">
        <v>72.972972972972997</v>
      </c>
      <c r="AF137" s="20">
        <v>9.4339622641509404</v>
      </c>
      <c r="AG137" s="20">
        <v>31.531531531531499</v>
      </c>
      <c r="AH137" s="20">
        <v>60.4166666666667</v>
      </c>
      <c r="AI137" s="20">
        <v>61.224489795918402</v>
      </c>
      <c r="AJ137" s="20">
        <v>31.782945736434101</v>
      </c>
      <c r="AK137" s="20">
        <v>34.259259259259302</v>
      </c>
      <c r="AL137" s="20">
        <v>63.529411764705898</v>
      </c>
      <c r="AM137" s="20">
        <v>39.864864864864899</v>
      </c>
      <c r="AN137" s="20">
        <v>50</v>
      </c>
      <c r="AO137" s="20">
        <v>41.284403669724803</v>
      </c>
      <c r="AP137" s="20">
        <v>37.209302325581397</v>
      </c>
      <c r="AQ137" s="20">
        <v>21.195652173913</v>
      </c>
      <c r="AR137" s="20">
        <v>30.6666666666667</v>
      </c>
      <c r="AS137" s="20">
        <v>54.574132492113598</v>
      </c>
      <c r="AT137" s="20">
        <v>61.952861952862001</v>
      </c>
      <c r="AU137" s="20">
        <v>38.864628820960696</v>
      </c>
      <c r="AV137" s="20">
        <v>58.590308370044099</v>
      </c>
      <c r="AW137" s="20">
        <v>63.522012578616298</v>
      </c>
      <c r="AX137" s="20">
        <v>88.805970149253696</v>
      </c>
      <c r="AY137" s="20">
        <v>27.848101265822802</v>
      </c>
      <c r="AZ137" s="20">
        <v>53.846153846153797</v>
      </c>
      <c r="BA137" s="20">
        <v>59.230769230769198</v>
      </c>
      <c r="BB137" s="20">
        <v>50</v>
      </c>
      <c r="BC137" s="20">
        <v>54.838709677419402</v>
      </c>
      <c r="BD137" s="20">
        <v>19.696969696969699</v>
      </c>
      <c r="BE137" s="20">
        <v>28.947368421052602</v>
      </c>
      <c r="BF137" s="20">
        <v>36.842105263157897</v>
      </c>
      <c r="BG137" s="20">
        <v>28.8135593220339</v>
      </c>
      <c r="BH137" s="20">
        <v>49.361702127659598</v>
      </c>
      <c r="BI137" s="20">
        <v>27.848101265822802</v>
      </c>
      <c r="BJ137" s="20">
        <v>61.904761904761898</v>
      </c>
      <c r="BK137" s="20">
        <v>50.561797752808999</v>
      </c>
      <c r="BL137" s="20">
        <v>54.1666666666667</v>
      </c>
      <c r="BM137" s="20">
        <v>64.179104477611901</v>
      </c>
      <c r="BN137" s="20">
        <v>28.985507246376802</v>
      </c>
      <c r="BO137" s="20">
        <v>82.417582417582395</v>
      </c>
      <c r="BP137" s="20">
        <v>46.938775510204103</v>
      </c>
      <c r="BQ137" s="20">
        <v>14.5833333333333</v>
      </c>
      <c r="BR137" s="20">
        <v>55.882352941176499</v>
      </c>
      <c r="BS137" s="20">
        <v>43.636363636363598</v>
      </c>
      <c r="BT137" s="20">
        <v>37.894736842105303</v>
      </c>
      <c r="BU137" s="20">
        <v>65.306122448979593</v>
      </c>
      <c r="BV137" s="20">
        <v>26.6666666666667</v>
      </c>
      <c r="BW137" s="20">
        <v>62.318840579710098</v>
      </c>
      <c r="BX137" s="20">
        <v>21.052631578947398</v>
      </c>
      <c r="BY137" s="20">
        <v>23.8095238095238</v>
      </c>
      <c r="BZ137" s="20">
        <v>3.0303030303030298</v>
      </c>
      <c r="CA137" s="20">
        <v>40.909090909090899</v>
      </c>
      <c r="CB137" s="20">
        <v>31.25</v>
      </c>
      <c r="CC137" s="20">
        <v>0</v>
      </c>
      <c r="CD137" s="20">
        <v>66.233766233766204</v>
      </c>
      <c r="CE137" s="20">
        <v>32.786885245901601</v>
      </c>
      <c r="CF137" s="20">
        <v>70.909090909090907</v>
      </c>
      <c r="CG137" s="20">
        <v>51.515151515151501</v>
      </c>
      <c r="CH137" s="20">
        <v>0</v>
      </c>
      <c r="CI137" s="20">
        <v>0</v>
      </c>
      <c r="CJ137" s="20">
        <v>100</v>
      </c>
      <c r="CK137" s="20">
        <v>100</v>
      </c>
      <c r="CL137" s="20">
        <v>17.3913043478261</v>
      </c>
      <c r="CM137" s="20">
        <v>63.3333333333333</v>
      </c>
      <c r="CN137" s="20">
        <v>75.362318840579704</v>
      </c>
      <c r="CO137" s="20">
        <v>3.4482758620689702</v>
      </c>
      <c r="CP137" s="20">
        <v>47.169811320754697</v>
      </c>
      <c r="CQ137" s="20">
        <v>52.941176470588204</v>
      </c>
      <c r="CR137" s="20">
        <v>92.592592592592595</v>
      </c>
      <c r="CS137" s="20">
        <v>41.1111111111111</v>
      </c>
      <c r="CT137" s="20">
        <v>17.647058823529399</v>
      </c>
      <c r="CU137" s="20">
        <v>14.285714285714301</v>
      </c>
      <c r="CV137" s="20">
        <v>0</v>
      </c>
      <c r="CW137" s="20">
        <v>85.365853658536594</v>
      </c>
      <c r="CX137" s="20">
        <v>28.571428571428601</v>
      </c>
      <c r="CY137" s="20">
        <v>60</v>
      </c>
      <c r="CZ137" s="20">
        <v>50.420168067226903</v>
      </c>
      <c r="DA137" s="20">
        <v>30.841121495327101</v>
      </c>
      <c r="DB137" s="20">
        <v>30.769230769230798</v>
      </c>
      <c r="DC137" s="20">
        <v>33.783783783783797</v>
      </c>
      <c r="DD137" s="20">
        <v>52.325581395348799</v>
      </c>
      <c r="DE137" s="20">
        <v>52.356020942408399</v>
      </c>
      <c r="DF137" s="20">
        <v>94.285714285714306</v>
      </c>
      <c r="DG137" s="20">
        <v>34.482758620689701</v>
      </c>
      <c r="DH137" s="20">
        <v>59.649122807017498</v>
      </c>
      <c r="DI137" s="20">
        <v>43.956043956043999</v>
      </c>
      <c r="DJ137" s="20">
        <v>59.090909090909101</v>
      </c>
      <c r="DK137" s="20">
        <v>2.6315789473684199</v>
      </c>
      <c r="DL137" s="20">
        <v>51.515151515151501</v>
      </c>
      <c r="DM137" s="20">
        <v>49.3333333333333</v>
      </c>
      <c r="DN137" s="20">
        <v>8.3333333333333304</v>
      </c>
      <c r="DO137" s="20">
        <v>57.142857142857103</v>
      </c>
      <c r="DP137" s="20">
        <v>41.970802919707999</v>
      </c>
      <c r="DQ137" s="20">
        <v>70.9677419354839</v>
      </c>
      <c r="DR137" s="20">
        <v>50.450450450450397</v>
      </c>
      <c r="DS137" s="20">
        <v>36.051502145922697</v>
      </c>
      <c r="DT137" s="20">
        <v>59.615384615384599</v>
      </c>
      <c r="DU137" s="20">
        <v>75.714285714285694</v>
      </c>
      <c r="DV137" s="20">
        <v>31.578947368421101</v>
      </c>
      <c r="DW137" s="20">
        <v>66.6666666666667</v>
      </c>
      <c r="DX137" s="20">
        <v>40.495867768594998</v>
      </c>
      <c r="DY137" s="20">
        <v>50</v>
      </c>
      <c r="DZ137" s="20">
        <v>33.3333333333333</v>
      </c>
      <c r="EA137" s="20">
        <v>41.353383458646597</v>
      </c>
      <c r="EB137" s="20">
        <v>18.292682926829301</v>
      </c>
      <c r="EC137" s="20">
        <v>12.1951219512195</v>
      </c>
      <c r="ED137" s="20">
        <v>81.818181818181799</v>
      </c>
      <c r="EE137" s="20">
        <v>26.431718061674001</v>
      </c>
    </row>
    <row r="138" spans="1:135" s="20" customFormat="1" x14ac:dyDescent="0.3">
      <c r="A138"/>
      <c r="B138" s="20" t="s">
        <v>135</v>
      </c>
      <c r="C138" s="19" t="s">
        <v>170</v>
      </c>
      <c r="D138" s="2">
        <f>SUM(E138:H138)</f>
        <v>7320</v>
      </c>
      <c r="E138" s="20">
        <v>3796</v>
      </c>
      <c r="F138" s="20">
        <v>1241</v>
      </c>
      <c r="G138" s="20">
        <v>533</v>
      </c>
      <c r="H138" s="20">
        <v>1750</v>
      </c>
      <c r="I138" s="2">
        <f>SUM(J138:M138)</f>
        <v>5017</v>
      </c>
      <c r="J138" s="2">
        <v>2493</v>
      </c>
      <c r="K138" s="2">
        <v>663</v>
      </c>
      <c r="L138" s="2">
        <v>386</v>
      </c>
      <c r="M138" s="2">
        <v>1475</v>
      </c>
    </row>
    <row r="139" spans="1:135" s="20" customFormat="1" x14ac:dyDescent="0.3">
      <c r="A139"/>
      <c r="C139" s="20" t="s">
        <v>176</v>
      </c>
      <c r="D139" s="20">
        <f>(D138/$D$135)*100</f>
        <v>37.132856490640691</v>
      </c>
      <c r="E139" s="20">
        <f>(E138/$E$135)*100</f>
        <v>35.814699499952823</v>
      </c>
      <c r="F139" s="20">
        <f>(F138/$F$135)*100</f>
        <v>32.546551271964333</v>
      </c>
      <c r="G139" s="20">
        <f>(G138/$G$135)*100</f>
        <v>34.431524547803619</v>
      </c>
      <c r="H139" s="20">
        <f>(H138/$H$135)*100</f>
        <v>46.629363176125764</v>
      </c>
      <c r="I139" s="20">
        <f>(I138/$I$135)*100</f>
        <v>39.413936680021997</v>
      </c>
      <c r="J139" s="20">
        <f>(J138/$J$135)*100</f>
        <v>37.225623413468718</v>
      </c>
      <c r="K139" s="20">
        <f>(K138/$K$135)*100</f>
        <v>36.609607951408066</v>
      </c>
      <c r="L139" s="20">
        <f>(L138/$L$135)*100</f>
        <v>32.193494578815681</v>
      </c>
      <c r="M139" s="20">
        <f>(M138/$M$135)*100</f>
        <v>48.808735936465922</v>
      </c>
      <c r="O139" s="20">
        <v>41.6666666666667</v>
      </c>
      <c r="P139" s="20">
        <v>13.235294117647101</v>
      </c>
      <c r="Q139" s="20">
        <v>33.210332103321001</v>
      </c>
      <c r="R139" s="20">
        <v>39.097744360902297</v>
      </c>
      <c r="S139" s="20">
        <v>52.760736196319002</v>
      </c>
      <c r="T139" s="20">
        <v>23.636363636363601</v>
      </c>
      <c r="U139" s="20">
        <v>36.875</v>
      </c>
      <c r="V139" s="20">
        <v>19.658119658119698</v>
      </c>
      <c r="W139" s="20">
        <v>38.190954773869301</v>
      </c>
      <c r="X139" s="20">
        <v>25.454545454545499</v>
      </c>
      <c r="Y139" s="20">
        <v>35.5555555555556</v>
      </c>
      <c r="Z139" s="20">
        <v>52.631578947368403</v>
      </c>
      <c r="AA139" s="20">
        <v>69.523809523809504</v>
      </c>
      <c r="AB139" s="20">
        <v>22.9166666666667</v>
      </c>
      <c r="AC139" s="20">
        <v>40</v>
      </c>
      <c r="AD139" s="20">
        <v>23.443223443223399</v>
      </c>
      <c r="AE139" s="20">
        <v>25.225225225225198</v>
      </c>
      <c r="AF139" s="20">
        <v>55.345911949685501</v>
      </c>
      <c r="AG139" s="20">
        <v>62.162162162162197</v>
      </c>
      <c r="AH139" s="20">
        <v>39.5833333333333</v>
      </c>
      <c r="AI139" s="20">
        <v>33.673469387755098</v>
      </c>
      <c r="AJ139" s="20">
        <v>57.364341085271299</v>
      </c>
      <c r="AK139" s="20">
        <v>46.064814814814802</v>
      </c>
      <c r="AL139" s="20">
        <v>18.823529411764699</v>
      </c>
      <c r="AM139" s="20">
        <v>34.459459459459502</v>
      </c>
      <c r="AN139" s="20">
        <v>34.756097560975597</v>
      </c>
      <c r="AO139" s="20">
        <v>46.330275229357802</v>
      </c>
      <c r="AP139" s="20">
        <v>15.762273901808801</v>
      </c>
      <c r="AQ139" s="20">
        <v>23.369565217391301</v>
      </c>
      <c r="AR139" s="20">
        <v>66.3333333333333</v>
      </c>
      <c r="AS139" s="20">
        <v>22.712933753943201</v>
      </c>
      <c r="AT139" s="20">
        <v>33.3333333333333</v>
      </c>
      <c r="AU139" s="20">
        <v>36.681222707423601</v>
      </c>
      <c r="AV139" s="20">
        <v>34.361233480176203</v>
      </c>
      <c r="AW139" s="20">
        <v>25.7861635220126</v>
      </c>
      <c r="AX139" s="20">
        <v>10.4477611940298</v>
      </c>
      <c r="AY139" s="20">
        <v>37.974683544303801</v>
      </c>
      <c r="AZ139" s="20">
        <v>46.153846153846203</v>
      </c>
      <c r="BA139" s="20">
        <v>39.230769230769198</v>
      </c>
      <c r="BB139" s="20">
        <v>50</v>
      </c>
      <c r="BC139" s="20">
        <v>27.419354838709701</v>
      </c>
      <c r="BD139" s="20">
        <v>72.727272727272705</v>
      </c>
      <c r="BE139" s="20">
        <v>36.842105263157897</v>
      </c>
      <c r="BF139" s="20">
        <v>63.157894736842103</v>
      </c>
      <c r="BG139" s="20">
        <v>13.559322033898299</v>
      </c>
      <c r="BH139" s="20">
        <v>39.574468085106403</v>
      </c>
      <c r="BI139" s="20">
        <v>45.569620253164601</v>
      </c>
      <c r="BJ139" s="20">
        <v>28.571428571428601</v>
      </c>
      <c r="BK139" s="20">
        <v>43.820224719101098</v>
      </c>
      <c r="BL139" s="20">
        <v>36.4583333333333</v>
      </c>
      <c r="BM139" s="20">
        <v>31.343283582089601</v>
      </c>
      <c r="BN139" s="20">
        <v>30.434782608695699</v>
      </c>
      <c r="BO139" s="20">
        <v>16.4835164835165</v>
      </c>
      <c r="BP139" s="20">
        <v>34.6938775510204</v>
      </c>
      <c r="BQ139" s="20">
        <v>43.75</v>
      </c>
      <c r="BR139" s="20">
        <v>44.117647058823501</v>
      </c>
      <c r="BS139" s="20">
        <v>43.636363636363598</v>
      </c>
      <c r="BT139" s="20">
        <v>34.7368421052632</v>
      </c>
      <c r="BU139" s="20">
        <v>10.2040816326531</v>
      </c>
      <c r="BV139" s="20">
        <v>33.3333333333333</v>
      </c>
      <c r="BW139" s="20">
        <v>37.681159420289902</v>
      </c>
      <c r="BX139" s="20">
        <v>31.578947368421101</v>
      </c>
      <c r="BY139" s="20">
        <v>28.571428571428601</v>
      </c>
      <c r="BZ139" s="20">
        <v>42.424242424242401</v>
      </c>
      <c r="CA139" s="20">
        <v>9.0909090909090899</v>
      </c>
      <c r="CB139" s="20">
        <v>31.25</v>
      </c>
      <c r="CC139" s="20">
        <v>33.3333333333333</v>
      </c>
      <c r="CD139" s="20">
        <v>33.766233766233803</v>
      </c>
      <c r="CE139" s="20">
        <v>67.213114754098399</v>
      </c>
      <c r="CF139" s="20">
        <v>16.363636363636399</v>
      </c>
      <c r="CG139" s="20">
        <v>45.454545454545503</v>
      </c>
      <c r="CH139" s="20">
        <v>7.7922077922077904</v>
      </c>
      <c r="CI139" s="20">
        <v>36.363636363636402</v>
      </c>
      <c r="CJ139" s="20">
        <v>0</v>
      </c>
      <c r="CK139" s="20">
        <v>0</v>
      </c>
      <c r="CL139" s="20">
        <v>63.043478260869598</v>
      </c>
      <c r="CM139" s="20">
        <v>30</v>
      </c>
      <c r="CN139" s="20">
        <v>24.6376811594203</v>
      </c>
      <c r="CO139" s="20">
        <v>3.4482758620689702</v>
      </c>
      <c r="CP139" s="20">
        <v>43.396226415094297</v>
      </c>
      <c r="CQ139" s="20">
        <v>41.176470588235297</v>
      </c>
      <c r="CR139" s="20">
        <v>5.5555555555555598</v>
      </c>
      <c r="CS139" s="20">
        <v>51.1111111111111</v>
      </c>
      <c r="CT139" s="20">
        <v>41.176470588235297</v>
      </c>
      <c r="CU139" s="20">
        <v>10.714285714285699</v>
      </c>
      <c r="CV139" s="20">
        <v>100</v>
      </c>
      <c r="CW139" s="20">
        <v>14.634146341463399</v>
      </c>
      <c r="CX139" s="20">
        <v>37.662337662337698</v>
      </c>
      <c r="CY139" s="20">
        <v>20</v>
      </c>
      <c r="CZ139" s="20">
        <v>40.336134453781497</v>
      </c>
      <c r="DA139" s="20">
        <v>42.056074766355103</v>
      </c>
      <c r="DB139" s="20">
        <v>41.025641025641001</v>
      </c>
      <c r="DC139" s="20">
        <v>20.270270270270299</v>
      </c>
      <c r="DD139" s="20">
        <v>38.3720930232558</v>
      </c>
      <c r="DE139" s="20">
        <v>34.554973821989499</v>
      </c>
      <c r="DF139" s="20">
        <v>5.71428571428571</v>
      </c>
      <c r="DG139" s="20">
        <v>51.724137931034498</v>
      </c>
      <c r="DH139" s="20">
        <v>40.350877192982502</v>
      </c>
      <c r="DI139" s="20">
        <v>51.648351648351699</v>
      </c>
      <c r="DJ139" s="20">
        <v>13.636363636363599</v>
      </c>
      <c r="DK139" s="20">
        <v>93.421052631578902</v>
      </c>
      <c r="DL139" s="20">
        <v>48.484848484848499</v>
      </c>
      <c r="DM139" s="20">
        <v>34.6666666666667</v>
      </c>
      <c r="DN139" s="20">
        <v>76.190476190476204</v>
      </c>
      <c r="DO139" s="20">
        <v>33.3333333333333</v>
      </c>
      <c r="DP139" s="20">
        <v>57.664233576642303</v>
      </c>
      <c r="DQ139" s="20">
        <v>27.419354838709701</v>
      </c>
      <c r="DR139" s="20">
        <v>36.936936936936902</v>
      </c>
      <c r="DS139" s="20">
        <v>43.776824034334801</v>
      </c>
      <c r="DT139" s="20">
        <v>38.461538461538503</v>
      </c>
      <c r="DU139" s="20">
        <v>15.714285714285699</v>
      </c>
      <c r="DV139" s="20">
        <v>50.2923976608187</v>
      </c>
      <c r="DW139" s="20">
        <v>31.1111111111111</v>
      </c>
      <c r="DX139" s="20">
        <v>36.363636363636402</v>
      </c>
      <c r="DY139" s="20">
        <v>50</v>
      </c>
      <c r="DZ139" s="20">
        <v>13.3333333333333</v>
      </c>
      <c r="EA139" s="20">
        <v>48.872180451127797</v>
      </c>
      <c r="EB139" s="20">
        <v>81.707317073170699</v>
      </c>
      <c r="EC139" s="20">
        <v>53.658536585365901</v>
      </c>
      <c r="ED139" s="20">
        <v>0</v>
      </c>
      <c r="EE139" s="20">
        <v>73.127753303964795</v>
      </c>
    </row>
    <row r="140" spans="1:135" s="20" customFormat="1" x14ac:dyDescent="0.3">
      <c r="A140"/>
      <c r="B140" s="20" t="s">
        <v>151</v>
      </c>
      <c r="C140" s="19" t="s">
        <v>170</v>
      </c>
      <c r="D140" s="2">
        <f>SUM(E140:H140)</f>
        <v>2608</v>
      </c>
      <c r="E140" s="20">
        <v>1305</v>
      </c>
      <c r="F140" s="20">
        <v>464</v>
      </c>
      <c r="G140" s="20">
        <v>367</v>
      </c>
      <c r="H140" s="20">
        <v>472</v>
      </c>
      <c r="I140" s="2">
        <f>SUM(J140:M140)</f>
        <v>1527</v>
      </c>
      <c r="J140" s="2">
        <v>663</v>
      </c>
      <c r="K140" s="2">
        <v>285</v>
      </c>
      <c r="L140" s="2">
        <v>290</v>
      </c>
      <c r="M140" s="2">
        <v>289</v>
      </c>
    </row>
    <row r="141" spans="1:135" s="20" customFormat="1" x14ac:dyDescent="0.3">
      <c r="A141"/>
      <c r="C141" s="20" t="s">
        <v>176</v>
      </c>
      <c r="D141" s="20">
        <f>(D140/$D$135)*100</f>
        <v>13.229848323441384</v>
      </c>
      <c r="E141" s="20">
        <f>(E140/$E$135)*100</f>
        <v>12.312482309651854</v>
      </c>
      <c r="F141" s="20">
        <f>(F140/$F$135)*100</f>
        <v>12.168895882507211</v>
      </c>
      <c r="G141" s="20">
        <f>(G140/$G$135)*100</f>
        <v>23.708010335917312</v>
      </c>
      <c r="H141" s="20">
        <f>(H140/$H$135)*100</f>
        <v>12.576605382360778</v>
      </c>
      <c r="I141" s="20">
        <f>(I140/$I$135)*100</f>
        <v>11.996229083195852</v>
      </c>
      <c r="J141" s="20">
        <f>(J140/$J$135)*100</f>
        <v>9.8999552038226071</v>
      </c>
      <c r="K141" s="20">
        <f>(K140/$K$135)*100</f>
        <v>15.737161789066814</v>
      </c>
      <c r="L141" s="20">
        <f>(L140/$L$135)*100</f>
        <v>24.186822351959965</v>
      </c>
      <c r="M141" s="20">
        <f>(M140/$M$135)*100</f>
        <v>9.5632031767041692</v>
      </c>
      <c r="O141" s="20">
        <v>1.6666666666666701</v>
      </c>
      <c r="P141" s="20">
        <v>44.117647058823501</v>
      </c>
      <c r="Q141" s="20">
        <v>0.36900369003689998</v>
      </c>
      <c r="R141" s="20">
        <v>3.0075187969924801</v>
      </c>
      <c r="S141" s="20">
        <v>11.656441717791401</v>
      </c>
      <c r="T141" s="20">
        <v>2.7272727272727302</v>
      </c>
      <c r="U141" s="20">
        <v>27.5</v>
      </c>
      <c r="V141" s="20">
        <v>12.8205128205128</v>
      </c>
      <c r="W141" s="20">
        <v>1.0050251256281399</v>
      </c>
      <c r="X141" s="20">
        <v>0.60606060606060597</v>
      </c>
      <c r="Y141" s="20">
        <v>3.3333333333333299</v>
      </c>
      <c r="Z141" s="20">
        <v>0</v>
      </c>
      <c r="AA141" s="20">
        <v>0.952380952380952</v>
      </c>
      <c r="AB141" s="20">
        <v>14.5833333333333</v>
      </c>
      <c r="AC141" s="20">
        <v>17.1428571428571</v>
      </c>
      <c r="AD141" s="20">
        <v>14.285714285714301</v>
      </c>
      <c r="AE141" s="20">
        <v>1.8018018018018001</v>
      </c>
      <c r="AF141" s="20">
        <v>35.2201257861635</v>
      </c>
      <c r="AG141" s="20">
        <v>6.3063063063063103</v>
      </c>
      <c r="AH141" s="20">
        <v>0</v>
      </c>
      <c r="AI141" s="20">
        <v>5.1020408163265296</v>
      </c>
      <c r="AJ141" s="20">
        <v>10.8527131782946</v>
      </c>
      <c r="AK141" s="20">
        <v>19.675925925925899</v>
      </c>
      <c r="AL141" s="20">
        <v>17.647058823529399</v>
      </c>
      <c r="AM141" s="20">
        <v>25.675675675675699</v>
      </c>
      <c r="AN141" s="20">
        <v>15.243902439024399</v>
      </c>
      <c r="AO141" s="20">
        <v>12.3853211009174</v>
      </c>
      <c r="AP141" s="20">
        <v>47.028423772609798</v>
      </c>
      <c r="AQ141" s="20">
        <v>55.434782608695699</v>
      </c>
      <c r="AR141" s="20">
        <v>3</v>
      </c>
      <c r="AS141" s="20">
        <v>22.712933753943201</v>
      </c>
      <c r="AT141" s="20">
        <v>4.7138047138047101</v>
      </c>
      <c r="AU141" s="20">
        <v>24.454148471615699</v>
      </c>
      <c r="AV141" s="20">
        <v>7.0484581497797398</v>
      </c>
      <c r="AW141" s="20">
        <v>10.6918238993711</v>
      </c>
      <c r="AX141" s="20">
        <v>0.74626865671641796</v>
      </c>
      <c r="AY141" s="20">
        <v>34.177215189873401</v>
      </c>
      <c r="AZ141" s="20">
        <v>0</v>
      </c>
      <c r="BA141" s="20">
        <v>1.5384615384615401</v>
      </c>
      <c r="BB141" s="20">
        <v>0</v>
      </c>
      <c r="BC141" s="20">
        <v>17.741935483871</v>
      </c>
      <c r="BD141" s="20">
        <v>7.5757575757575797</v>
      </c>
      <c r="BE141" s="20">
        <v>34.210526315789501</v>
      </c>
      <c r="BF141" s="20">
        <v>0</v>
      </c>
      <c r="BG141" s="20">
        <v>57.627118644067799</v>
      </c>
      <c r="BH141" s="20">
        <v>11.063829787234001</v>
      </c>
      <c r="BI141" s="20">
        <v>26.5822784810127</v>
      </c>
      <c r="BJ141" s="20">
        <v>9.5238095238095202</v>
      </c>
      <c r="BK141" s="20">
        <v>5.6179775280898898</v>
      </c>
      <c r="BL141" s="20">
        <v>9.375</v>
      </c>
      <c r="BM141" s="20">
        <v>4.4776119402985097</v>
      </c>
      <c r="BN141" s="20">
        <v>40.579710144927503</v>
      </c>
      <c r="BO141" s="20">
        <v>1.0989010989011001</v>
      </c>
      <c r="BP141" s="20">
        <v>18.367346938775501</v>
      </c>
      <c r="BQ141" s="20">
        <v>41.6666666666667</v>
      </c>
      <c r="BR141" s="20">
        <v>0</v>
      </c>
      <c r="BS141" s="20">
        <v>12.7272727272727</v>
      </c>
      <c r="BT141" s="20">
        <v>27.3684210526316</v>
      </c>
      <c r="BU141" s="20">
        <v>24.4897959183673</v>
      </c>
      <c r="BV141" s="20">
        <v>40</v>
      </c>
      <c r="BW141" s="20">
        <v>0</v>
      </c>
      <c r="BX141" s="20">
        <v>47.368421052631597</v>
      </c>
      <c r="BY141" s="20">
        <v>47.619047619047599</v>
      </c>
      <c r="BZ141" s="20">
        <v>54.545454545454497</v>
      </c>
      <c r="CA141" s="20">
        <v>50</v>
      </c>
      <c r="CB141" s="20">
        <v>37.5</v>
      </c>
      <c r="CC141" s="20">
        <v>66.6666666666667</v>
      </c>
      <c r="CD141" s="20">
        <v>0</v>
      </c>
      <c r="CE141" s="20">
        <v>0</v>
      </c>
      <c r="CF141" s="20">
        <v>12.7272727272727</v>
      </c>
      <c r="CG141" s="20">
        <v>3.0303030303030298</v>
      </c>
      <c r="CH141" s="20">
        <v>92.207792207792195</v>
      </c>
      <c r="CI141" s="20">
        <v>63.636363636363598</v>
      </c>
      <c r="CJ141" s="20">
        <v>0</v>
      </c>
      <c r="CK141" s="20">
        <v>0</v>
      </c>
      <c r="CL141" s="20">
        <v>19.565217391304301</v>
      </c>
      <c r="CM141" s="20">
        <v>6.6666666666666696</v>
      </c>
      <c r="CN141" s="20">
        <v>0</v>
      </c>
      <c r="CO141" s="20">
        <v>93.103448275862107</v>
      </c>
      <c r="CP141" s="20">
        <v>9.4339622641509404</v>
      </c>
      <c r="CQ141" s="20">
        <v>5.8823529411764701</v>
      </c>
      <c r="CR141" s="20">
        <v>1.8518518518518501</v>
      </c>
      <c r="CS141" s="20">
        <v>7.7777777777777803</v>
      </c>
      <c r="CT141" s="20">
        <v>41.176470588235297</v>
      </c>
      <c r="CU141" s="20">
        <v>75</v>
      </c>
      <c r="CV141" s="20">
        <v>0</v>
      </c>
      <c r="CW141" s="20">
        <v>0</v>
      </c>
      <c r="CX141" s="20">
        <v>33.766233766233803</v>
      </c>
      <c r="CY141" s="20">
        <v>20</v>
      </c>
      <c r="CZ141" s="20">
        <v>9.2436974789915993</v>
      </c>
      <c r="DA141" s="20">
        <v>27.1028037383178</v>
      </c>
      <c r="DB141" s="20">
        <v>28.205128205128201</v>
      </c>
      <c r="DC141" s="20">
        <v>45.945945945946001</v>
      </c>
      <c r="DD141" s="20">
        <v>9.3023255813953494</v>
      </c>
      <c r="DE141" s="20">
        <v>13.0890052356021</v>
      </c>
      <c r="DF141" s="20">
        <v>0</v>
      </c>
      <c r="DG141" s="20">
        <v>13.7931034482759</v>
      </c>
      <c r="DH141" s="20">
        <v>0</v>
      </c>
      <c r="DI141" s="20">
        <v>4.3956043956044004</v>
      </c>
      <c r="DJ141" s="20">
        <v>27.272727272727298</v>
      </c>
      <c r="DK141" s="20">
        <v>3.9473684210526301</v>
      </c>
      <c r="DL141" s="20">
        <v>0</v>
      </c>
      <c r="DM141" s="20">
        <v>16</v>
      </c>
      <c r="DN141" s="20">
        <v>15.476190476190499</v>
      </c>
      <c r="DO141" s="20">
        <v>9.5238095238095202</v>
      </c>
      <c r="DP141" s="20">
        <v>0.36496350364963498</v>
      </c>
      <c r="DQ141" s="20">
        <v>1.61290322580645</v>
      </c>
      <c r="DR141" s="20">
        <v>12.612612612612599</v>
      </c>
      <c r="DS141" s="20">
        <v>20.171673819742502</v>
      </c>
      <c r="DT141" s="20">
        <v>1.92307692307692</v>
      </c>
      <c r="DU141" s="20">
        <v>8.5714285714285694</v>
      </c>
      <c r="DV141" s="20">
        <v>18.128654970760198</v>
      </c>
      <c r="DW141" s="20">
        <v>2.2222222222222201</v>
      </c>
      <c r="DX141" s="20">
        <v>23.1404958677686</v>
      </c>
      <c r="DY141" s="20">
        <v>0</v>
      </c>
      <c r="DZ141" s="20">
        <v>53.3333333333333</v>
      </c>
      <c r="EA141" s="20">
        <v>9.77443609022556</v>
      </c>
      <c r="EB141" s="20">
        <v>0</v>
      </c>
      <c r="EC141" s="20">
        <v>34.146341463414601</v>
      </c>
      <c r="ED141" s="20">
        <v>18.181818181818201</v>
      </c>
      <c r="EE141" s="20">
        <v>0.44052863436123402</v>
      </c>
    </row>
    <row r="142" spans="1:135" s="20" customFormat="1" x14ac:dyDescent="0.3">
      <c r="A142"/>
      <c r="B142" s="20" t="s">
        <v>137</v>
      </c>
      <c r="C142" s="20" t="s">
        <v>170</v>
      </c>
      <c r="D142" s="2">
        <f>SUM(E142:H142)</f>
        <v>154</v>
      </c>
      <c r="E142" s="20">
        <v>37</v>
      </c>
      <c r="F142" s="20">
        <v>18</v>
      </c>
      <c r="G142" s="20">
        <v>87</v>
      </c>
      <c r="H142" s="20">
        <v>12</v>
      </c>
      <c r="I142" s="2">
        <f>SUM(J142:M142)</f>
        <v>121</v>
      </c>
      <c r="J142" s="2">
        <v>22</v>
      </c>
      <c r="K142" s="2">
        <v>12</v>
      </c>
      <c r="L142" s="2">
        <v>77</v>
      </c>
      <c r="M142" s="2">
        <v>10</v>
      </c>
    </row>
    <row r="143" spans="1:135" s="20" customFormat="1" x14ac:dyDescent="0.3">
      <c r="A143"/>
      <c r="C143" s="20" t="s">
        <v>176</v>
      </c>
      <c r="D143" s="20">
        <f>(D142/$D$135)*100</f>
        <v>0.78121036879216765</v>
      </c>
      <c r="E143" s="20">
        <v>0.35</v>
      </c>
      <c r="F143" s="20">
        <v>0.47399999999999998</v>
      </c>
      <c r="G143" s="20">
        <f>(G142/$G$135)*100</f>
        <v>5.6201550387596901</v>
      </c>
      <c r="H143" s="20">
        <f>(H142/$H$135)*100</f>
        <v>0.31974420463629094</v>
      </c>
      <c r="I143" s="20">
        <f>(I142/$I$135)*100</f>
        <v>0.95058527771231038</v>
      </c>
      <c r="J143" s="20">
        <f>(J142/$J$135)*100</f>
        <v>0.3285053008809915</v>
      </c>
      <c r="K143" s="20">
        <f>(K142/$K$135)*100</f>
        <v>0.66261733848702375</v>
      </c>
      <c r="L143" s="20">
        <f>(L142/$L$135)*100</f>
        <v>6.4220183486238538</v>
      </c>
      <c r="M143" s="20">
        <f>(M142/$M$135)*100</f>
        <v>0.33090668431502318</v>
      </c>
      <c r="O143" s="20">
        <v>0</v>
      </c>
      <c r="P143" s="20">
        <v>2.4509803921568598</v>
      </c>
      <c r="Q143" s="20">
        <v>0</v>
      </c>
      <c r="R143" s="20">
        <v>0</v>
      </c>
      <c r="S143" s="20">
        <v>0</v>
      </c>
      <c r="T143" s="20">
        <v>0</v>
      </c>
      <c r="U143" s="20">
        <v>1.25</v>
      </c>
      <c r="V143" s="20">
        <v>0.56980056980057003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1.0416666666666701</v>
      </c>
      <c r="AC143" s="20">
        <v>1.4285714285714299</v>
      </c>
      <c r="AD143" s="20">
        <v>0.366300366300366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0.23148148148148101</v>
      </c>
      <c r="AL143" s="20">
        <v>0</v>
      </c>
      <c r="AM143" s="20">
        <v>0</v>
      </c>
      <c r="AN143" s="20">
        <v>0.60975609756097604</v>
      </c>
      <c r="AO143" s="20">
        <v>0</v>
      </c>
      <c r="AP143" s="20">
        <v>0</v>
      </c>
      <c r="AQ143" s="20">
        <v>0.54347826086956497</v>
      </c>
      <c r="AR143" s="20">
        <v>0.66666666666666696</v>
      </c>
      <c r="AS143" s="20">
        <v>0</v>
      </c>
      <c r="AT143" s="20">
        <v>0</v>
      </c>
      <c r="AU143" s="20">
        <v>0.87336244541484698</v>
      </c>
      <c r="AV143" s="20">
        <v>0.44052863436123402</v>
      </c>
      <c r="AW143" s="20">
        <v>0</v>
      </c>
      <c r="AX143" s="20">
        <v>0</v>
      </c>
      <c r="AY143" s="20">
        <v>6.3291139240506302</v>
      </c>
      <c r="AZ143" s="20">
        <v>0</v>
      </c>
      <c r="BA143" s="20">
        <v>1.5384615384615401</v>
      </c>
      <c r="BB143" s="20">
        <v>0</v>
      </c>
      <c r="BC143" s="20">
        <v>1.61290322580645</v>
      </c>
      <c r="BD143" s="20">
        <v>1.51515151515152</v>
      </c>
      <c r="BE143" s="20">
        <v>0</v>
      </c>
      <c r="BF143" s="20">
        <v>0</v>
      </c>
      <c r="BG143" s="20">
        <v>0</v>
      </c>
      <c r="BH143" s="20">
        <v>0</v>
      </c>
      <c r="BI143" s="20">
        <v>1.26582278481013</v>
      </c>
      <c r="BJ143" s="20">
        <v>0</v>
      </c>
      <c r="BK143" s="20">
        <v>1.1235955056179801</v>
      </c>
      <c r="BL143" s="20">
        <v>0</v>
      </c>
      <c r="BM143" s="20">
        <v>0</v>
      </c>
      <c r="BN143" s="20">
        <v>0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1.0526315789473699</v>
      </c>
      <c r="BU143" s="20">
        <v>0</v>
      </c>
      <c r="BV143" s="20">
        <v>0</v>
      </c>
      <c r="BW143" s="20">
        <v>0</v>
      </c>
      <c r="BX143" s="20">
        <v>0</v>
      </c>
      <c r="BY143" s="20">
        <v>0</v>
      </c>
      <c r="BZ143" s="20">
        <v>0</v>
      </c>
      <c r="CA143" s="20">
        <v>0</v>
      </c>
      <c r="CB143" s="20">
        <v>0</v>
      </c>
      <c r="CC143" s="20">
        <v>0</v>
      </c>
      <c r="CD143" s="20">
        <v>1.2987012987013</v>
      </c>
      <c r="CE143" s="20">
        <v>0</v>
      </c>
      <c r="CF143" s="20">
        <v>0</v>
      </c>
      <c r="CG143" s="20">
        <v>0</v>
      </c>
      <c r="CH143" s="20">
        <v>53.246753246753201</v>
      </c>
      <c r="CI143" s="20">
        <v>0</v>
      </c>
      <c r="CJ143" s="20">
        <v>0</v>
      </c>
      <c r="CK143" s="20">
        <v>0</v>
      </c>
      <c r="CL143" s="20">
        <v>0</v>
      </c>
      <c r="CM143" s="20">
        <v>0</v>
      </c>
      <c r="CN143" s="20">
        <v>0</v>
      </c>
      <c r="CO143" s="20">
        <v>56.8965517241379</v>
      </c>
      <c r="CP143" s="20">
        <v>0</v>
      </c>
      <c r="CQ143" s="20">
        <v>0</v>
      </c>
      <c r="CR143" s="20">
        <v>0</v>
      </c>
      <c r="CS143" s="20">
        <v>2.2222222222222201</v>
      </c>
      <c r="CT143" s="20">
        <v>0</v>
      </c>
      <c r="CU143" s="20">
        <v>0</v>
      </c>
      <c r="CV143" s="20">
        <v>0</v>
      </c>
      <c r="CW143" s="20">
        <v>0</v>
      </c>
      <c r="CX143" s="20">
        <v>0</v>
      </c>
      <c r="CY143" s="20">
        <v>0</v>
      </c>
      <c r="CZ143" s="20">
        <v>2.52100840336134</v>
      </c>
      <c r="DA143" s="20">
        <v>0</v>
      </c>
      <c r="DB143" s="20">
        <v>2.5641025641025599</v>
      </c>
      <c r="DC143" s="20">
        <v>0</v>
      </c>
      <c r="DD143" s="20">
        <v>0</v>
      </c>
      <c r="DE143" s="20">
        <v>0</v>
      </c>
      <c r="DF143" s="20">
        <v>5.71428571428571</v>
      </c>
      <c r="DG143" s="20">
        <v>0</v>
      </c>
      <c r="DH143" s="20">
        <v>0</v>
      </c>
      <c r="DI143" s="20">
        <v>0</v>
      </c>
      <c r="DJ143" s="20">
        <v>0</v>
      </c>
      <c r="DK143" s="20">
        <v>0</v>
      </c>
      <c r="DL143" s="20">
        <v>0</v>
      </c>
      <c r="DM143" s="20">
        <v>0</v>
      </c>
      <c r="DN143" s="20">
        <v>0</v>
      </c>
      <c r="DO143" s="20">
        <v>0</v>
      </c>
      <c r="DP143" s="20">
        <v>0</v>
      </c>
      <c r="DQ143" s="20">
        <v>0</v>
      </c>
      <c r="DR143" s="20">
        <v>0.90090090090090102</v>
      </c>
      <c r="DS143" s="20">
        <v>0</v>
      </c>
      <c r="DT143" s="20">
        <v>0</v>
      </c>
      <c r="DU143" s="20">
        <v>0</v>
      </c>
      <c r="DV143" s="20">
        <v>1.16959064327485</v>
      </c>
      <c r="DW143" s="20">
        <v>0</v>
      </c>
      <c r="DX143" s="20">
        <v>0</v>
      </c>
      <c r="DY143" s="20">
        <v>0</v>
      </c>
      <c r="DZ143" s="20">
        <v>0</v>
      </c>
      <c r="EA143" s="20">
        <v>0</v>
      </c>
      <c r="EB143" s="20">
        <v>1.2195121951219501</v>
      </c>
      <c r="EC143" s="20">
        <v>0</v>
      </c>
      <c r="ED143" s="20">
        <v>0</v>
      </c>
      <c r="EE143" s="20">
        <v>0</v>
      </c>
    </row>
    <row r="144" spans="1:135" s="20" customFormat="1" x14ac:dyDescent="0.3">
      <c r="A144"/>
    </row>
    <row r="145" spans="1:135" s="20" customFormat="1" ht="15.6" x14ac:dyDescent="0.3">
      <c r="A145" s="3">
        <v>25</v>
      </c>
      <c r="B145" s="27" t="s">
        <v>160</v>
      </c>
      <c r="C145" s="19"/>
      <c r="D145" s="2"/>
      <c r="E145" s="2"/>
      <c r="F145" s="2"/>
      <c r="G145" s="2"/>
      <c r="H145" s="3"/>
      <c r="I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</row>
    <row r="146" spans="1:135" s="20" customFormat="1" ht="13.8" x14ac:dyDescent="0.25">
      <c r="A146" s="3"/>
      <c r="B146" s="20" t="s">
        <v>169</v>
      </c>
      <c r="C146" s="19" t="s">
        <v>170</v>
      </c>
      <c r="D146" s="2">
        <f>SUM(E146:H146)</f>
        <v>52639</v>
      </c>
      <c r="E146" s="2">
        <v>24774</v>
      </c>
      <c r="F146" s="2">
        <v>9660</v>
      </c>
      <c r="G146" s="2">
        <v>6670</v>
      </c>
      <c r="H146" s="2">
        <v>11535</v>
      </c>
      <c r="I146" s="2">
        <f>SUM(J146:M146)</f>
        <v>47480</v>
      </c>
      <c r="J146" s="2">
        <v>22642</v>
      </c>
      <c r="K146" s="2">
        <v>7873</v>
      </c>
      <c r="L146" s="2">
        <v>6025</v>
      </c>
      <c r="M146" s="2">
        <v>10940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</row>
    <row r="147" spans="1:135" s="20" customFormat="1" ht="13.8" x14ac:dyDescent="0.25">
      <c r="A147" s="3"/>
      <c r="C147" s="19" t="s">
        <v>170</v>
      </c>
      <c r="D147" s="2">
        <f>(D148/100)*D146</f>
        <v>33534</v>
      </c>
      <c r="E147" s="29">
        <f t="shared" ref="E147:M147" si="59">(E148/100)*E146</f>
        <v>17673.7716</v>
      </c>
      <c r="F147" s="29">
        <f t="shared" si="59"/>
        <v>6236.496000000001</v>
      </c>
      <c r="G147" s="29">
        <f t="shared" si="59"/>
        <v>2425.8789999999999</v>
      </c>
      <c r="H147" s="29">
        <f t="shared" si="59"/>
        <v>7196.6864999999998</v>
      </c>
      <c r="I147" s="29">
        <f t="shared" si="59"/>
        <v>29795</v>
      </c>
      <c r="J147" s="29">
        <f t="shared" si="59"/>
        <v>16064.499</v>
      </c>
      <c r="K147" s="29">
        <f t="shared" si="59"/>
        <v>4838.7458000000006</v>
      </c>
      <c r="L147" s="29">
        <f t="shared" si="59"/>
        <v>2150.9250000000002</v>
      </c>
      <c r="M147" s="29">
        <f t="shared" si="59"/>
        <v>6741.0004479999989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</row>
    <row r="148" spans="1:135" s="20" customFormat="1" ht="13.8" x14ac:dyDescent="0.25">
      <c r="A148" s="3"/>
      <c r="B148" s="19" t="s">
        <v>184</v>
      </c>
      <c r="C148" s="20" t="s">
        <v>176</v>
      </c>
      <c r="D148" s="20">
        <f>(17674+6237+2426+7197)/(24774 + 9660 + 6670 + 11535)*100</f>
        <v>63.705617507931379</v>
      </c>
      <c r="E148" s="20">
        <v>71.34</v>
      </c>
      <c r="F148" s="20">
        <v>64.56</v>
      </c>
      <c r="G148" s="20">
        <v>36.369999999999997</v>
      </c>
      <c r="H148" s="20">
        <v>62.39</v>
      </c>
      <c r="I148" s="20">
        <f>(16064+4839+2151+6741)/(22642+7873+6025+10940)*100</f>
        <v>62.752737994945242</v>
      </c>
      <c r="J148" s="20">
        <v>70.95</v>
      </c>
      <c r="K148" s="20">
        <v>61.46</v>
      </c>
      <c r="L148" s="20">
        <v>35.700000000000003</v>
      </c>
      <c r="M148" s="20">
        <v>61.617919999999998</v>
      </c>
      <c r="O148" s="20">
        <v>90.537084398977001</v>
      </c>
      <c r="P148" s="20">
        <v>76.619099890230501</v>
      </c>
      <c r="Q148" s="20">
        <v>56.7811934900542</v>
      </c>
      <c r="R148" s="20">
        <v>44.259567387687198</v>
      </c>
      <c r="S148" s="20">
        <v>77.704194260485707</v>
      </c>
      <c r="T148" s="20">
        <v>84.890656063618295</v>
      </c>
      <c r="U148" s="20">
        <v>94.869215291750507</v>
      </c>
      <c r="V148" s="20">
        <v>73.935617860851494</v>
      </c>
      <c r="W148" s="20">
        <v>71.125265392781301</v>
      </c>
      <c r="X148" s="20">
        <v>55.035128805620602</v>
      </c>
      <c r="Y148" s="20">
        <v>85.4368932038835</v>
      </c>
      <c r="Z148" s="20">
        <v>91.891891891891902</v>
      </c>
      <c r="AA148" s="20">
        <v>68.181818181818201</v>
      </c>
      <c r="AB148" s="20">
        <v>77.209302325581405</v>
      </c>
      <c r="AC148" s="20">
        <v>81.756756756756801</v>
      </c>
      <c r="AD148" s="20">
        <v>71.908396946564906</v>
      </c>
      <c r="AE148" s="20">
        <v>38.443396226415103</v>
      </c>
      <c r="AF148" s="20">
        <v>33.448275862069003</v>
      </c>
      <c r="AG148" s="20">
        <v>83.126110124333906</v>
      </c>
      <c r="AH148" s="20">
        <v>25.78125</v>
      </c>
      <c r="AI148" s="20">
        <v>57.205240174672497</v>
      </c>
      <c r="AJ148" s="20">
        <v>75.771604938271594</v>
      </c>
      <c r="AK148" s="20">
        <v>43.536280233527897</v>
      </c>
      <c r="AL148" s="20">
        <v>92.96875</v>
      </c>
      <c r="AM148" s="20">
        <v>85.361552028218696</v>
      </c>
      <c r="AN148" s="20">
        <v>96.176821983273598</v>
      </c>
      <c r="AO148" s="20">
        <v>86.776859504132204</v>
      </c>
      <c r="AP148" s="20">
        <v>64.913957934990407</v>
      </c>
      <c r="AQ148" s="20">
        <v>48.620689655172399</v>
      </c>
      <c r="AR148" s="20">
        <v>85.092127303182593</v>
      </c>
      <c r="AS148" s="20">
        <v>74.941451990632302</v>
      </c>
      <c r="AT148" s="20">
        <v>47.166186359269901</v>
      </c>
      <c r="AU148" s="20">
        <v>73.279352226720604</v>
      </c>
      <c r="AV148" s="20">
        <v>88.362068965517196</v>
      </c>
      <c r="AW148" s="20">
        <v>73.92</v>
      </c>
      <c r="AX148" s="20">
        <v>90</v>
      </c>
      <c r="AY148" s="20">
        <v>43.729903536977503</v>
      </c>
      <c r="AZ148" s="20">
        <v>42.914979757085</v>
      </c>
      <c r="BA148" s="20">
        <v>89.254385964912302</v>
      </c>
      <c r="BB148" s="20">
        <v>82.456140350877206</v>
      </c>
      <c r="BC148" s="20">
        <v>67.012987012986997</v>
      </c>
      <c r="BD148" s="20">
        <v>65.402843601895697</v>
      </c>
      <c r="BE148" s="20">
        <v>97.647058823529406</v>
      </c>
      <c r="BF148" s="20" t="s">
        <v>133</v>
      </c>
      <c r="BG148" s="20">
        <v>51.008645533141198</v>
      </c>
      <c r="BH148" s="20">
        <v>73.423423423423401</v>
      </c>
      <c r="BI148" s="20">
        <v>74.346405228758201</v>
      </c>
      <c r="BJ148" s="20">
        <v>59.633027522935798</v>
      </c>
      <c r="BK148" s="20">
        <v>35.471698113207502</v>
      </c>
      <c r="BL148" s="20">
        <v>45.7013574660633</v>
      </c>
      <c r="BM148" s="20">
        <v>58.909853249475901</v>
      </c>
      <c r="BN148" s="20">
        <v>50.175438596491198</v>
      </c>
      <c r="BO148" s="20">
        <v>39.591836734693899</v>
      </c>
      <c r="BP148" s="20">
        <v>69.767441860465098</v>
      </c>
      <c r="BQ148" s="20">
        <v>47.619047619047599</v>
      </c>
      <c r="BR148" s="20">
        <v>87.373737373737399</v>
      </c>
      <c r="BS148" s="20">
        <v>61.791044776119399</v>
      </c>
      <c r="BT148" s="20">
        <v>66.9546436285097</v>
      </c>
      <c r="BU148" s="20">
        <v>50</v>
      </c>
      <c r="BV148" s="20">
        <v>76.875</v>
      </c>
      <c r="BW148" s="20">
        <v>66.824644549762994</v>
      </c>
      <c r="BX148" s="20">
        <v>0</v>
      </c>
      <c r="BY148" s="20">
        <v>55.5555555555556</v>
      </c>
      <c r="BZ148" s="20">
        <v>13.092550790067699</v>
      </c>
      <c r="CA148" s="20">
        <v>0</v>
      </c>
      <c r="CB148" s="20">
        <v>92.592592592592595</v>
      </c>
      <c r="CC148" s="20">
        <v>91.935483870967701</v>
      </c>
      <c r="CD148" s="20">
        <v>43.693693693693703</v>
      </c>
      <c r="CE148" s="20">
        <v>73.790322580645196</v>
      </c>
      <c r="CF148" s="20">
        <v>71.186440677966104</v>
      </c>
      <c r="CG148" s="20">
        <v>87.426900584795305</v>
      </c>
      <c r="CH148" s="20">
        <v>4.1322314049586799</v>
      </c>
      <c r="CI148" s="20">
        <v>3.9113428943937398</v>
      </c>
      <c r="CJ148" s="20">
        <v>66.6666666666667</v>
      </c>
      <c r="CK148" s="20">
        <v>93.548387096774206</v>
      </c>
      <c r="CL148" s="20">
        <v>21.428571428571399</v>
      </c>
      <c r="CM148" s="20">
        <v>73.731343283582106</v>
      </c>
      <c r="CN148" s="20">
        <v>33.3333333333333</v>
      </c>
      <c r="CO148" s="20">
        <v>33.8192419825073</v>
      </c>
      <c r="CP148" s="20">
        <v>23.076923076923102</v>
      </c>
      <c r="CQ148" s="20">
        <v>45.238095238095198</v>
      </c>
      <c r="CR148" s="20">
        <v>28.113879003558701</v>
      </c>
      <c r="CS148" s="20">
        <v>52.631578947368403</v>
      </c>
      <c r="CT148" s="20">
        <v>70.430107526881699</v>
      </c>
      <c r="CU148" s="20">
        <v>0</v>
      </c>
      <c r="CV148" s="20">
        <v>52.040816326530603</v>
      </c>
      <c r="CW148" s="20">
        <v>33.3333333333333</v>
      </c>
      <c r="CX148" s="20">
        <v>43.013698630137</v>
      </c>
      <c r="CY148" s="20">
        <v>40.384615384615401</v>
      </c>
      <c r="CZ148" s="20">
        <v>59.385665529010197</v>
      </c>
      <c r="DA148" s="20">
        <v>64.071856287425106</v>
      </c>
      <c r="DB148" s="20">
        <v>73.039215686274503</v>
      </c>
      <c r="DC148" s="20">
        <v>43.3333333333333</v>
      </c>
      <c r="DD148" s="20">
        <v>79.403794037940401</v>
      </c>
      <c r="DE148" s="20">
        <v>70.134874759152197</v>
      </c>
      <c r="DF148" s="20">
        <v>45.957446808510603</v>
      </c>
      <c r="DG148" s="20">
        <v>70.447761194029894</v>
      </c>
      <c r="DH148" s="20">
        <v>68.556701030927798</v>
      </c>
      <c r="DI148" s="20">
        <v>62.626262626262601</v>
      </c>
      <c r="DJ148" s="20">
        <v>84.090909090909093</v>
      </c>
      <c r="DK148" s="20">
        <v>95.059288537549406</v>
      </c>
      <c r="DL148" s="20">
        <v>72</v>
      </c>
      <c r="DM148" s="20">
        <v>30.727272727272702</v>
      </c>
      <c r="DN148" s="20">
        <v>45.625</v>
      </c>
      <c r="DO148" s="20">
        <v>76.209677419354804</v>
      </c>
      <c r="DP148" s="20">
        <v>58.3333333333333</v>
      </c>
      <c r="DQ148" s="20">
        <v>58.095238095238102</v>
      </c>
      <c r="DR148" s="20">
        <v>63.516068052930102</v>
      </c>
      <c r="DS148" s="20">
        <v>79.491525423728802</v>
      </c>
      <c r="DT148" s="20">
        <v>50</v>
      </c>
      <c r="DU148" s="20">
        <v>14.285714285714301</v>
      </c>
      <c r="DV148" s="20">
        <v>48.979591836734699</v>
      </c>
      <c r="DW148" s="20">
        <v>36.057692307692299</v>
      </c>
      <c r="DX148" s="20">
        <v>75.135869565217405</v>
      </c>
      <c r="DY148" s="20">
        <v>64.545454545454504</v>
      </c>
      <c r="DZ148" s="20">
        <v>21.518987341772199</v>
      </c>
      <c r="EA148" s="20">
        <v>66.028708133971307</v>
      </c>
      <c r="EB148" s="20">
        <v>61.077844311377198</v>
      </c>
      <c r="EC148" s="20">
        <v>65.131578947368396</v>
      </c>
      <c r="ED148" s="20">
        <v>45.7943925233645</v>
      </c>
      <c r="EE148" s="20">
        <v>42.184154175588901</v>
      </c>
    </row>
    <row r="149" spans="1:135" s="20" customFormat="1" ht="13.8" x14ac:dyDescent="0.25">
      <c r="A149" s="3"/>
      <c r="B149" s="20" t="s">
        <v>161</v>
      </c>
      <c r="C149" s="20" t="s">
        <v>170</v>
      </c>
      <c r="D149" s="2">
        <f>SUM(E149:I149)</f>
        <v>233660</v>
      </c>
      <c r="E149" s="2">
        <v>72257</v>
      </c>
      <c r="F149" s="2">
        <v>31795</v>
      </c>
      <c r="G149" s="2">
        <v>13464</v>
      </c>
      <c r="H149" s="2">
        <v>26753</v>
      </c>
      <c r="I149" s="2">
        <f>SUM(J149:M149)</f>
        <v>89391</v>
      </c>
      <c r="J149" s="2">
        <v>48725</v>
      </c>
      <c r="K149" s="2">
        <v>15126</v>
      </c>
      <c r="L149" s="2">
        <v>2151</v>
      </c>
      <c r="M149" s="2">
        <v>23389</v>
      </c>
    </row>
    <row r="150" spans="1:135" s="20" customFormat="1" ht="13.8" x14ac:dyDescent="0.25">
      <c r="A150" s="3"/>
      <c r="C150" s="20" t="s">
        <v>170</v>
      </c>
      <c r="D150" s="29">
        <f>(D151/100)*D149</f>
        <v>201460.46676694232</v>
      </c>
      <c r="E150" s="29">
        <f t="shared" ref="E150:M150" si="60">(E151/100)*E149</f>
        <v>66389.731599999999</v>
      </c>
      <c r="F150" s="29">
        <f t="shared" si="60"/>
        <v>27502.674999999999</v>
      </c>
      <c r="G150" s="29">
        <f t="shared" si="60"/>
        <v>7928.9495999999999</v>
      </c>
      <c r="H150" s="29">
        <f t="shared" si="60"/>
        <v>22566.155499999997</v>
      </c>
      <c r="I150" s="29">
        <f t="shared" si="60"/>
        <v>83253</v>
      </c>
      <c r="J150" s="29">
        <f t="shared" si="60"/>
        <v>44846.490000000005</v>
      </c>
      <c r="K150" s="29">
        <f t="shared" si="60"/>
        <v>12634.747800000001</v>
      </c>
      <c r="L150" s="29">
        <f t="shared" si="60"/>
        <v>1207.42083</v>
      </c>
      <c r="M150" s="29">
        <f t="shared" si="60"/>
        <v>19604.659799999998</v>
      </c>
    </row>
    <row r="151" spans="1:135" x14ac:dyDescent="0.3">
      <c r="A151" s="3"/>
      <c r="B151" s="19" t="s">
        <v>185</v>
      </c>
      <c r="C151" s="20" t="s">
        <v>176</v>
      </c>
      <c r="D151" s="20">
        <f>(66390+27504+7929+22565)/(72257+31795+13464+26753)*100</f>
        <v>86.219492753120903</v>
      </c>
      <c r="E151" s="20">
        <v>91.88</v>
      </c>
      <c r="F151" s="20">
        <v>86.5</v>
      </c>
      <c r="G151" s="20">
        <v>58.89</v>
      </c>
      <c r="H151" s="20">
        <v>84.35</v>
      </c>
      <c r="I151" s="20">
        <f>(44874+12635+6139+19605)/(48725+15126+2151+23389)*100</f>
        <v>93.133536933248322</v>
      </c>
      <c r="J151" s="20">
        <v>92.04</v>
      </c>
      <c r="K151" s="20">
        <v>83.53</v>
      </c>
      <c r="L151" s="20">
        <v>56.133000000000003</v>
      </c>
      <c r="M151" s="20">
        <v>83.82</v>
      </c>
      <c r="N151" s="20"/>
      <c r="O151" s="20">
        <v>96.392939370682996</v>
      </c>
      <c r="P151" s="20">
        <v>82.870107770845195</v>
      </c>
      <c r="Q151" s="20">
        <v>86.737266767524005</v>
      </c>
      <c r="R151" s="20">
        <v>94.904458598726094</v>
      </c>
      <c r="S151" s="20">
        <v>90.849134377576306</v>
      </c>
      <c r="T151" s="20">
        <v>96.4360587002096</v>
      </c>
      <c r="U151" s="20">
        <v>95.496323529411796</v>
      </c>
      <c r="V151" s="20">
        <v>93.963254593175805</v>
      </c>
      <c r="W151" s="20">
        <v>90.371991247264802</v>
      </c>
      <c r="X151" s="20">
        <v>96.433566433566398</v>
      </c>
      <c r="Y151" s="20">
        <v>94.379391100702605</v>
      </c>
      <c r="Z151" s="20">
        <v>95.936139332365698</v>
      </c>
      <c r="AA151" s="20">
        <v>91.641490433031194</v>
      </c>
      <c r="AB151" s="20">
        <v>85.559322033898297</v>
      </c>
      <c r="AC151" s="20">
        <v>87.535092644581695</v>
      </c>
      <c r="AD151" s="20">
        <v>89.811320754717002</v>
      </c>
      <c r="AE151" s="20">
        <v>92.203742203742195</v>
      </c>
      <c r="AF151" s="20">
        <v>97.368421052631604</v>
      </c>
      <c r="AG151" s="20">
        <v>96.361848574237996</v>
      </c>
      <c r="AH151" s="20">
        <v>94.137168141592895</v>
      </c>
      <c r="AI151" s="20">
        <v>73.146473779385204</v>
      </c>
      <c r="AJ151" s="20">
        <v>96.069587628866003</v>
      </c>
      <c r="AK151" s="20">
        <v>89.743589743589794</v>
      </c>
      <c r="AL151" s="20">
        <v>96.086956521739097</v>
      </c>
      <c r="AM151" s="20">
        <v>93.128536782538404</v>
      </c>
      <c r="AN151" s="20">
        <v>97.373358348968097</v>
      </c>
      <c r="AO151" s="20">
        <v>94.579945799458002</v>
      </c>
      <c r="AP151" s="20">
        <v>88.764783180026299</v>
      </c>
      <c r="AQ151" s="20">
        <v>97.857838364167506</v>
      </c>
      <c r="AR151" s="20">
        <v>95.576756287944505</v>
      </c>
      <c r="AS151" s="20">
        <v>90.7127429805616</v>
      </c>
      <c r="AT151" s="20">
        <v>91.926417986714398</v>
      </c>
      <c r="AU151" s="20">
        <v>94.265033407572403</v>
      </c>
      <c r="AV151" s="20">
        <v>97.942386831275698</v>
      </c>
      <c r="AW151" s="20">
        <v>90.421139554087503</v>
      </c>
      <c r="AX151" s="20">
        <v>91.761827079934704</v>
      </c>
      <c r="AY151" s="20">
        <v>80</v>
      </c>
      <c r="AZ151" s="20">
        <v>75.321888412017202</v>
      </c>
      <c r="BA151" s="20">
        <v>90.106007067137796</v>
      </c>
      <c r="BB151" s="20">
        <v>97.584541062801904</v>
      </c>
      <c r="BC151" s="20">
        <v>92.398648648648603</v>
      </c>
      <c r="BD151" s="20">
        <v>83.775811209439496</v>
      </c>
      <c r="BE151" s="20">
        <v>94.541910331384003</v>
      </c>
      <c r="BF151" s="20">
        <v>84.269662921348299</v>
      </c>
      <c r="BG151" s="20">
        <v>87.116564417177898</v>
      </c>
      <c r="BH151" s="20">
        <v>75.813177648039996</v>
      </c>
      <c r="BI151" s="20">
        <v>89.090909090909093</v>
      </c>
      <c r="BJ151" s="20">
        <v>73.799126637554593</v>
      </c>
      <c r="BK151" s="20">
        <v>92.695214105793497</v>
      </c>
      <c r="BL151" s="20">
        <v>95.912806539509504</v>
      </c>
      <c r="BM151" s="20">
        <v>84.116022099447505</v>
      </c>
      <c r="BN151" s="20">
        <v>96.584440227703993</v>
      </c>
      <c r="BO151" s="20">
        <v>82.545931758530202</v>
      </c>
      <c r="BP151" s="20">
        <v>47.058823529411796</v>
      </c>
      <c r="BQ151" s="20">
        <v>71.153846153846203</v>
      </c>
      <c r="BR151" s="20">
        <v>83.823529411764696</v>
      </c>
      <c r="BS151" s="20">
        <v>74.832962138084596</v>
      </c>
      <c r="BT151" s="20">
        <v>70.466321243523296</v>
      </c>
      <c r="BU151" s="20">
        <v>94.694694694694704</v>
      </c>
      <c r="BV151" s="20">
        <v>76.397515527950304</v>
      </c>
      <c r="BW151" s="20">
        <v>97.4093264248705</v>
      </c>
      <c r="BX151" s="20">
        <v>0</v>
      </c>
      <c r="BY151" s="20">
        <v>82.862903225806406</v>
      </c>
      <c r="BZ151" s="20">
        <v>15.681818181818199</v>
      </c>
      <c r="CA151" s="20">
        <v>0</v>
      </c>
      <c r="CB151" s="20">
        <v>49.315068493150697</v>
      </c>
      <c r="CC151" s="20">
        <v>88.532110091743107</v>
      </c>
      <c r="CD151" s="20">
        <v>69.736842105263193</v>
      </c>
      <c r="CE151" s="20">
        <v>58.944954128440401</v>
      </c>
      <c r="CF151" s="20">
        <v>83.629893238434207</v>
      </c>
      <c r="CG151" s="20">
        <v>87.350427350427395</v>
      </c>
      <c r="CH151" s="20">
        <v>32.857142857142897</v>
      </c>
      <c r="CI151" s="20">
        <v>2.8683181225554102</v>
      </c>
      <c r="CJ151" s="20">
        <v>73.170731707317103</v>
      </c>
      <c r="CK151" s="20">
        <v>88.7931034482759</v>
      </c>
      <c r="CL151" s="20">
        <v>51.674641148325399</v>
      </c>
      <c r="CM151" s="20">
        <v>80.243902439024396</v>
      </c>
      <c r="CN151" s="20">
        <v>57.826086956521699</v>
      </c>
      <c r="CO151" s="20">
        <v>93.371757925072004</v>
      </c>
      <c r="CP151" s="20">
        <v>45.661450924608801</v>
      </c>
      <c r="CQ151" s="20">
        <v>69.080779944289702</v>
      </c>
      <c r="CR151" s="20">
        <v>22.669491525423702</v>
      </c>
      <c r="CS151" s="20">
        <v>73.584905660377402</v>
      </c>
      <c r="CT151" s="20">
        <v>67.841409691630005</v>
      </c>
      <c r="CU151" s="20">
        <v>0</v>
      </c>
      <c r="CV151" s="20">
        <v>92.842105263157904</v>
      </c>
      <c r="CW151" s="20">
        <v>88.826815642458101</v>
      </c>
      <c r="CX151" s="20">
        <v>62.471395881006899</v>
      </c>
      <c r="CY151" s="20">
        <v>79.921259842519703</v>
      </c>
      <c r="CZ151" s="20">
        <v>76.557191392978496</v>
      </c>
      <c r="DA151" s="20">
        <v>71.428571428571402</v>
      </c>
      <c r="DB151" s="20">
        <v>86.6760168302945</v>
      </c>
      <c r="DC151" s="20">
        <v>70.256410256410206</v>
      </c>
      <c r="DD151" s="20">
        <v>93.856655290102395</v>
      </c>
      <c r="DE151" s="20">
        <v>84.885931558935397</v>
      </c>
      <c r="DF151" s="20">
        <v>91.935483870967701</v>
      </c>
      <c r="DG151" s="20">
        <v>75.568181818181799</v>
      </c>
      <c r="DH151" s="20">
        <v>75.0902527075812</v>
      </c>
      <c r="DI151" s="20">
        <v>73.940677966101703</v>
      </c>
      <c r="DJ151" s="20">
        <v>93.548387096774206</v>
      </c>
      <c r="DK151" s="20">
        <v>93.927125506072898</v>
      </c>
      <c r="DL151" s="20">
        <v>79.586563307493506</v>
      </c>
      <c r="DM151" s="20">
        <v>81.763698630137</v>
      </c>
      <c r="DN151" s="20">
        <v>81.818181818181799</v>
      </c>
      <c r="DO151" s="20">
        <v>89.542483660130699</v>
      </c>
      <c r="DP151" s="20">
        <v>82.592313489073106</v>
      </c>
      <c r="DQ151" s="20">
        <v>95.936794582392807</v>
      </c>
      <c r="DR151" s="20">
        <v>90.334572490706293</v>
      </c>
      <c r="DS151" s="20">
        <v>93.185689948892701</v>
      </c>
      <c r="DT151" s="20">
        <v>82.134570765661294</v>
      </c>
      <c r="DU151" s="20">
        <v>84.079601990049795</v>
      </c>
      <c r="DV151" s="20">
        <v>89.301310043668096</v>
      </c>
      <c r="DW151" s="20">
        <v>83.682983682983703</v>
      </c>
      <c r="DX151" s="20">
        <v>88.375350140056</v>
      </c>
      <c r="DY151" s="20">
        <v>80.042462845010604</v>
      </c>
      <c r="DZ151" s="20">
        <v>36.986301369863</v>
      </c>
      <c r="EA151" s="20">
        <v>87.476280834914604</v>
      </c>
      <c r="EB151" s="20">
        <v>97.956403269754801</v>
      </c>
      <c r="EC151" s="20">
        <v>82.206405693950202</v>
      </c>
      <c r="ED151" s="20">
        <v>83.023255813953497</v>
      </c>
      <c r="EE151" s="20">
        <v>83.531746031745996</v>
      </c>
    </row>
    <row r="152" spans="1:135" x14ac:dyDescent="0.3">
      <c r="A152" s="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</row>
    <row r="153" spans="1:135" x14ac:dyDescent="0.3">
      <c r="A153" s="3"/>
      <c r="B153" s="20"/>
      <c r="C153" s="20"/>
      <c r="D153" s="20"/>
      <c r="E153" s="20"/>
      <c r="F153" s="20"/>
      <c r="G153" s="20"/>
      <c r="H153" s="20"/>
      <c r="I153" s="2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</row>
    <row r="154" spans="1:135" s="20" customFormat="1" ht="13.8" x14ac:dyDescent="0.25">
      <c r="A154" s="3">
        <v>26</v>
      </c>
      <c r="B154" s="19" t="s">
        <v>190</v>
      </c>
      <c r="C154" s="19" t="s">
        <v>170</v>
      </c>
      <c r="D154" s="2">
        <v>59906</v>
      </c>
      <c r="E154" s="2">
        <v>27338</v>
      </c>
      <c r="F154" s="2">
        <v>13673</v>
      </c>
      <c r="G154" s="2">
        <v>4083</v>
      </c>
      <c r="H154" s="2">
        <v>14812</v>
      </c>
      <c r="I154" s="2">
        <f>SUM(J154:M154)</f>
        <v>40553</v>
      </c>
      <c r="J154" s="2">
        <v>18364</v>
      </c>
      <c r="K154" s="2">
        <v>6306</v>
      </c>
      <c r="L154" s="2">
        <v>3184</v>
      </c>
      <c r="M154" s="2">
        <v>12699</v>
      </c>
      <c r="N154" s="2"/>
      <c r="O154" s="2">
        <v>231</v>
      </c>
      <c r="P154" s="2">
        <v>855</v>
      </c>
      <c r="Q154" s="2">
        <v>1201</v>
      </c>
      <c r="R154" s="2">
        <v>450</v>
      </c>
      <c r="S154" s="2">
        <v>330</v>
      </c>
      <c r="T154" s="2">
        <v>436</v>
      </c>
      <c r="U154" s="2">
        <v>588</v>
      </c>
      <c r="V154" s="2">
        <v>1275</v>
      </c>
      <c r="W154" s="2">
        <v>606</v>
      </c>
      <c r="X154" s="2">
        <v>513</v>
      </c>
      <c r="Y154" s="2">
        <v>231</v>
      </c>
      <c r="Z154" s="2">
        <v>194</v>
      </c>
      <c r="AA154" s="2">
        <v>283</v>
      </c>
      <c r="AB154" s="2">
        <v>894</v>
      </c>
      <c r="AC154" s="2">
        <v>633</v>
      </c>
      <c r="AD154" s="2">
        <v>332</v>
      </c>
      <c r="AE154" s="2">
        <v>537</v>
      </c>
      <c r="AF154" s="2">
        <v>339</v>
      </c>
      <c r="AG154" s="2">
        <v>336</v>
      </c>
      <c r="AH154" s="2">
        <v>275</v>
      </c>
      <c r="AI154" s="2">
        <v>289</v>
      </c>
      <c r="AJ154" s="2">
        <v>372</v>
      </c>
      <c r="AK154" s="2">
        <v>467</v>
      </c>
      <c r="AL154" s="2">
        <v>234</v>
      </c>
      <c r="AM154" s="2">
        <v>311</v>
      </c>
      <c r="AN154" s="2">
        <v>403</v>
      </c>
      <c r="AO154" s="2">
        <v>406</v>
      </c>
      <c r="AP154" s="2">
        <v>666</v>
      </c>
      <c r="AQ154" s="2">
        <v>487</v>
      </c>
      <c r="AR154" s="2">
        <v>597</v>
      </c>
      <c r="AS154" s="2">
        <v>521</v>
      </c>
      <c r="AT154" s="2">
        <v>996</v>
      </c>
      <c r="AU154" s="2">
        <v>869</v>
      </c>
      <c r="AV154" s="2">
        <v>243</v>
      </c>
      <c r="AW154" s="2">
        <v>776</v>
      </c>
      <c r="AX154" s="2">
        <v>188</v>
      </c>
      <c r="AY154" s="2">
        <v>307</v>
      </c>
      <c r="AZ154" s="2">
        <v>6</v>
      </c>
      <c r="BA154" s="2">
        <v>545</v>
      </c>
      <c r="BB154" s="2">
        <v>122</v>
      </c>
      <c r="BC154" s="2">
        <v>63</v>
      </c>
      <c r="BD154" s="2">
        <v>119</v>
      </c>
      <c r="BE154" s="2">
        <v>158</v>
      </c>
      <c r="BF154" s="2">
        <v>57</v>
      </c>
      <c r="BG154" s="2">
        <v>251</v>
      </c>
      <c r="BH154" s="2">
        <v>318</v>
      </c>
      <c r="BI154" s="2">
        <v>795</v>
      </c>
      <c r="BJ154" s="2">
        <v>271</v>
      </c>
      <c r="BK154" s="2">
        <v>120</v>
      </c>
      <c r="BL154" s="2">
        <v>303</v>
      </c>
      <c r="BM154" s="2">
        <v>220</v>
      </c>
      <c r="BN154" s="2">
        <v>716</v>
      </c>
      <c r="BO154" s="2">
        <v>186</v>
      </c>
      <c r="BP154" s="2">
        <v>70</v>
      </c>
      <c r="BQ154" s="2">
        <v>271</v>
      </c>
      <c r="BR154" s="2">
        <v>190</v>
      </c>
      <c r="BS154" s="2">
        <v>213</v>
      </c>
      <c r="BT154" s="2">
        <v>364</v>
      </c>
      <c r="BU154" s="2">
        <v>180</v>
      </c>
      <c r="BV154" s="2">
        <v>380</v>
      </c>
      <c r="BW154" s="2">
        <v>81</v>
      </c>
      <c r="BX154" s="2">
        <v>0</v>
      </c>
      <c r="BY154" s="2">
        <v>258</v>
      </c>
      <c r="BZ154" s="2">
        <v>50</v>
      </c>
      <c r="CA154" s="2">
        <v>143</v>
      </c>
      <c r="CB154" s="2">
        <v>85</v>
      </c>
      <c r="CC154" s="2">
        <v>16</v>
      </c>
      <c r="CD154" s="2">
        <v>107</v>
      </c>
      <c r="CE154" s="2">
        <v>248</v>
      </c>
      <c r="CF154" s="2">
        <v>172</v>
      </c>
      <c r="CG154" s="2">
        <v>220</v>
      </c>
      <c r="CH154" s="2">
        <v>147</v>
      </c>
      <c r="CI154" s="2">
        <v>5</v>
      </c>
      <c r="CJ154" s="2">
        <v>24</v>
      </c>
      <c r="CK154" s="2">
        <v>52</v>
      </c>
      <c r="CL154" s="2">
        <v>136</v>
      </c>
      <c r="CM154" s="2">
        <v>92</v>
      </c>
      <c r="CN154" s="2">
        <v>97</v>
      </c>
      <c r="CO154" s="2">
        <v>81</v>
      </c>
      <c r="CP154" s="2">
        <v>247</v>
      </c>
      <c r="CQ154" s="2">
        <v>176</v>
      </c>
      <c r="CR154" s="2">
        <v>31</v>
      </c>
      <c r="CS154" s="2">
        <v>208</v>
      </c>
      <c r="CT154" s="2">
        <v>108</v>
      </c>
      <c r="CU154" s="2">
        <v>57</v>
      </c>
      <c r="CV154" s="2">
        <v>98</v>
      </c>
      <c r="CW154" s="2">
        <v>84</v>
      </c>
      <c r="CX154" s="2">
        <v>208</v>
      </c>
      <c r="CY154" s="2">
        <v>34</v>
      </c>
      <c r="CZ154" s="2">
        <v>405</v>
      </c>
      <c r="DA154" s="2">
        <v>279</v>
      </c>
      <c r="DB154" s="2">
        <v>577</v>
      </c>
      <c r="DC154" s="2">
        <v>310</v>
      </c>
      <c r="DD154" s="2">
        <v>612</v>
      </c>
      <c r="DE154" s="2">
        <v>946</v>
      </c>
      <c r="DF154" s="2">
        <v>128</v>
      </c>
      <c r="DG154" s="2">
        <v>209</v>
      </c>
      <c r="DH154" s="2">
        <v>476</v>
      </c>
      <c r="DI154" s="2">
        <v>367</v>
      </c>
      <c r="DJ154" s="2">
        <v>188</v>
      </c>
      <c r="DK154" s="2">
        <v>189</v>
      </c>
      <c r="DL154" s="2">
        <v>212</v>
      </c>
      <c r="DM154" s="2">
        <v>669</v>
      </c>
      <c r="DN154" s="2">
        <v>290</v>
      </c>
      <c r="DO154" s="2">
        <v>350</v>
      </c>
      <c r="DP154" s="2">
        <v>360</v>
      </c>
      <c r="DQ154" s="2">
        <v>245</v>
      </c>
      <c r="DR154" s="2">
        <v>254</v>
      </c>
      <c r="DS154" s="2">
        <v>1072</v>
      </c>
      <c r="DT154" s="2">
        <v>325</v>
      </c>
      <c r="DU154" s="2">
        <v>354</v>
      </c>
      <c r="DV154" s="2">
        <v>707</v>
      </c>
      <c r="DW154" s="2">
        <v>387</v>
      </c>
      <c r="DX154" s="2">
        <v>990</v>
      </c>
      <c r="DY154" s="2">
        <v>218</v>
      </c>
      <c r="DZ154" s="2">
        <v>218</v>
      </c>
      <c r="EA154" s="2">
        <v>536</v>
      </c>
      <c r="EB154" s="2">
        <v>153</v>
      </c>
      <c r="EC154" s="2">
        <v>108</v>
      </c>
      <c r="ED154" s="2">
        <v>149</v>
      </c>
      <c r="EE154" s="2">
        <v>416</v>
      </c>
    </row>
    <row r="155" spans="1:135" s="20" customFormat="1" ht="13.8" x14ac:dyDescent="0.25">
      <c r="A155" s="3"/>
      <c r="B155" s="20" t="s">
        <v>162</v>
      </c>
      <c r="C155" s="19" t="s">
        <v>170</v>
      </c>
      <c r="D155" s="2">
        <f>SUM(E155:H155)</f>
        <v>45828</v>
      </c>
      <c r="E155" s="2">
        <v>21782</v>
      </c>
      <c r="F155" s="2">
        <v>10664</v>
      </c>
      <c r="G155" s="2">
        <v>2461</v>
      </c>
      <c r="H155" s="2">
        <v>10921</v>
      </c>
      <c r="I155" s="2">
        <f>SUM(J155:M155)</f>
        <v>30275</v>
      </c>
      <c r="J155" s="2">
        <v>14372</v>
      </c>
      <c r="K155" s="2">
        <v>4882</v>
      </c>
      <c r="L155" s="2">
        <v>1898</v>
      </c>
      <c r="M155" s="2">
        <v>9123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</row>
    <row r="156" spans="1:135" s="20" customFormat="1" ht="13.8" x14ac:dyDescent="0.25">
      <c r="A156" s="3"/>
      <c r="C156" s="20" t="s">
        <v>176</v>
      </c>
      <c r="D156" s="20">
        <f>(D155/$D$154)*100</f>
        <v>76.49984976463125</v>
      </c>
      <c r="E156" s="20">
        <v>79.7</v>
      </c>
      <c r="F156" s="20">
        <v>78</v>
      </c>
      <c r="G156" s="20">
        <v>60.3</v>
      </c>
      <c r="H156" s="20">
        <v>73.7</v>
      </c>
      <c r="I156" s="20">
        <f>(I155/$I$154)*100</f>
        <v>74.65538924370577</v>
      </c>
      <c r="J156" s="20">
        <v>78.3</v>
      </c>
      <c r="K156" s="20">
        <v>77.400000000000006</v>
      </c>
      <c r="L156" s="20">
        <v>59.6</v>
      </c>
      <c r="M156" s="20">
        <v>71.8</v>
      </c>
      <c r="O156" s="20">
        <v>84.415584415584405</v>
      </c>
      <c r="P156" s="20">
        <v>61.988304093567301</v>
      </c>
      <c r="Q156" s="20">
        <v>87.010824313072405</v>
      </c>
      <c r="R156" s="20">
        <v>68.4444444444444</v>
      </c>
      <c r="S156" s="20">
        <v>74.545454545454504</v>
      </c>
      <c r="T156" s="20">
        <v>93.119266055045898</v>
      </c>
      <c r="U156" s="20">
        <v>88.435374149659907</v>
      </c>
      <c r="V156" s="20">
        <v>79.921568627450995</v>
      </c>
      <c r="W156" s="20">
        <v>80.858085808580896</v>
      </c>
      <c r="X156" s="20">
        <v>86.354775828460006</v>
      </c>
      <c r="Y156" s="20">
        <v>88.3116883116883</v>
      </c>
      <c r="Z156" s="20">
        <v>83.505154639175302</v>
      </c>
      <c r="AA156" s="20">
        <v>68.904593639576007</v>
      </c>
      <c r="AB156" s="20">
        <v>70.357941834451907</v>
      </c>
      <c r="AC156" s="20">
        <v>79.304897314376007</v>
      </c>
      <c r="AD156" s="20">
        <v>73.493975903614498</v>
      </c>
      <c r="AE156" s="20">
        <v>77.467411545623804</v>
      </c>
      <c r="AF156" s="20">
        <v>81.120943952802406</v>
      </c>
      <c r="AG156" s="20">
        <v>80.059523809523796</v>
      </c>
      <c r="AH156" s="20">
        <v>87.636363636363598</v>
      </c>
      <c r="AI156" s="20">
        <v>76.124567474048405</v>
      </c>
      <c r="AJ156" s="20">
        <v>75.806451612903203</v>
      </c>
      <c r="AK156" s="20">
        <v>75.588865096359797</v>
      </c>
      <c r="AL156" s="20">
        <v>90.598290598290603</v>
      </c>
      <c r="AM156" s="20">
        <v>71.061093247588403</v>
      </c>
      <c r="AN156" s="20">
        <v>77.1712158808933</v>
      </c>
      <c r="AO156" s="20">
        <v>74.384236453202007</v>
      </c>
      <c r="AP156" s="20">
        <v>60.960960960961003</v>
      </c>
      <c r="AQ156" s="20">
        <v>92.813141683778198</v>
      </c>
      <c r="AR156" s="20">
        <v>73.199329983249598</v>
      </c>
      <c r="AS156" s="20">
        <v>70.441458733205394</v>
      </c>
      <c r="AT156" s="20">
        <v>71.184738955823306</v>
      </c>
      <c r="AU156" s="20">
        <v>92.635212888377495</v>
      </c>
      <c r="AV156" s="20">
        <v>76.954732510288096</v>
      </c>
      <c r="AW156" s="20">
        <v>76.288659793814404</v>
      </c>
      <c r="AX156" s="20">
        <v>94.148936170212806</v>
      </c>
      <c r="AY156" s="20">
        <v>63.517915309446302</v>
      </c>
      <c r="AZ156" s="20">
        <v>100</v>
      </c>
      <c r="BA156" s="20">
        <v>92.660550458715605</v>
      </c>
      <c r="BB156" s="20">
        <v>63.934426229508198</v>
      </c>
      <c r="BC156" s="20">
        <v>84.126984126984098</v>
      </c>
      <c r="BD156" s="20">
        <v>63.865546218487403</v>
      </c>
      <c r="BE156" s="20">
        <v>89.873417721519004</v>
      </c>
      <c r="BF156" s="20">
        <v>56.140350877193001</v>
      </c>
      <c r="BG156" s="20">
        <v>87.250996015936295</v>
      </c>
      <c r="BH156" s="20">
        <v>76.415094339622598</v>
      </c>
      <c r="BI156" s="20">
        <v>91.069182389937097</v>
      </c>
      <c r="BJ156" s="20">
        <v>69.003690036900394</v>
      </c>
      <c r="BK156" s="20">
        <v>90.8333333333333</v>
      </c>
      <c r="BL156" s="20">
        <v>63.036303630363001</v>
      </c>
      <c r="BM156" s="20">
        <v>87.727272727272705</v>
      </c>
      <c r="BN156" s="20">
        <v>91.201117318435706</v>
      </c>
      <c r="BO156" s="20">
        <v>79.0322580645161</v>
      </c>
      <c r="BP156" s="20">
        <v>62.857142857142897</v>
      </c>
      <c r="BQ156" s="20">
        <v>49.815498154981597</v>
      </c>
      <c r="BR156" s="20">
        <v>82.631578947368396</v>
      </c>
      <c r="BS156" s="20">
        <v>51.643192488262898</v>
      </c>
      <c r="BT156" s="20">
        <v>64.285714285714306</v>
      </c>
      <c r="BU156" s="20">
        <v>95.5555555555556</v>
      </c>
      <c r="BV156" s="20">
        <v>54.473684210526301</v>
      </c>
      <c r="BW156" s="20">
        <v>86.419753086419703</v>
      </c>
      <c r="BX156" s="20" t="s">
        <v>133</v>
      </c>
      <c r="BY156" s="20">
        <v>92.635658914728694</v>
      </c>
      <c r="BZ156" s="20">
        <v>12</v>
      </c>
      <c r="CA156" s="20">
        <v>0.69930069930069905</v>
      </c>
      <c r="CB156" s="20">
        <v>89.411764705882405</v>
      </c>
      <c r="CC156" s="20">
        <v>87.5</v>
      </c>
      <c r="CD156" s="20">
        <v>57.009345794392502</v>
      </c>
      <c r="CE156" s="20">
        <v>65.725806451612897</v>
      </c>
      <c r="CF156" s="20">
        <v>88.3720930232558</v>
      </c>
      <c r="CG156" s="20">
        <v>73.636363636363598</v>
      </c>
      <c r="CH156" s="20">
        <v>20.408163265306101</v>
      </c>
      <c r="CI156" s="20">
        <v>60</v>
      </c>
      <c r="CJ156" s="20">
        <v>70.8333333333333</v>
      </c>
      <c r="CK156" s="20">
        <v>71.153846153846203</v>
      </c>
      <c r="CL156" s="20">
        <v>63.235294117647101</v>
      </c>
      <c r="CM156" s="20">
        <v>89.130434782608702</v>
      </c>
      <c r="CN156" s="20">
        <v>47.422680412371101</v>
      </c>
      <c r="CO156" s="20">
        <v>20.987654320987701</v>
      </c>
      <c r="CP156" s="20">
        <v>42.105263157894697</v>
      </c>
      <c r="CQ156" s="20">
        <v>69.886363636363598</v>
      </c>
      <c r="CR156" s="20">
        <v>35.4838709677419</v>
      </c>
      <c r="CS156" s="20">
        <v>63.942307692307701</v>
      </c>
      <c r="CT156" s="20">
        <v>64.814814814814795</v>
      </c>
      <c r="CU156" s="20">
        <v>1.7543859649122799</v>
      </c>
      <c r="CV156" s="20">
        <v>87.755102040816297</v>
      </c>
      <c r="CW156" s="20">
        <v>61.904761904761898</v>
      </c>
      <c r="CX156" s="20">
        <v>50.480769230769198</v>
      </c>
      <c r="CY156" s="20">
        <v>61.764705882352899</v>
      </c>
      <c r="CZ156" s="20">
        <v>67.160493827160494</v>
      </c>
      <c r="DA156" s="20">
        <v>44.4444444444444</v>
      </c>
      <c r="DB156" s="20">
        <v>64.818024263431496</v>
      </c>
      <c r="DC156" s="20">
        <v>34.838709677419402</v>
      </c>
      <c r="DD156" s="20">
        <v>91.993464052287607</v>
      </c>
      <c r="DE156" s="20">
        <v>81.501057082452405</v>
      </c>
      <c r="DF156" s="20">
        <v>60.9375</v>
      </c>
      <c r="DG156" s="20">
        <v>78.4688995215311</v>
      </c>
      <c r="DH156" s="20">
        <v>77.731092436974805</v>
      </c>
      <c r="DI156" s="20">
        <v>40.599455040871902</v>
      </c>
      <c r="DJ156" s="20">
        <v>75</v>
      </c>
      <c r="DK156" s="20">
        <v>65.608465608465593</v>
      </c>
      <c r="DL156" s="20">
        <v>68.396226415094304</v>
      </c>
      <c r="DM156" s="20">
        <v>61.584454409566497</v>
      </c>
      <c r="DN156" s="20">
        <v>72.758620689655203</v>
      </c>
      <c r="DO156" s="20">
        <v>68</v>
      </c>
      <c r="DP156" s="20">
        <v>76.3888888888889</v>
      </c>
      <c r="DQ156" s="20">
        <v>66.938775510204096</v>
      </c>
      <c r="DR156" s="20">
        <v>81.496062992125999</v>
      </c>
      <c r="DS156" s="20">
        <v>84.235074626865696</v>
      </c>
      <c r="DT156" s="20">
        <v>77.846153846153797</v>
      </c>
      <c r="DU156" s="20">
        <v>46.610169491525397</v>
      </c>
      <c r="DV156" s="20">
        <v>89.674681753889701</v>
      </c>
      <c r="DW156" s="20">
        <v>74.418604651162795</v>
      </c>
      <c r="DX156" s="20">
        <v>79.090909090909093</v>
      </c>
      <c r="DY156" s="20">
        <v>52.293577981651403</v>
      </c>
      <c r="DZ156" s="20">
        <v>74.311926605504595</v>
      </c>
      <c r="EA156" s="20">
        <v>61.753731343283597</v>
      </c>
      <c r="EB156" s="20">
        <v>74.509803921568604</v>
      </c>
      <c r="EC156" s="20">
        <v>75</v>
      </c>
      <c r="ED156" s="20">
        <v>81.879194630872504</v>
      </c>
      <c r="EE156" s="20">
        <v>68.028846153846203</v>
      </c>
    </row>
    <row r="157" spans="1:135" s="20" customFormat="1" ht="13.8" x14ac:dyDescent="0.25">
      <c r="A157" s="3"/>
      <c r="B157" s="20" t="s">
        <v>163</v>
      </c>
      <c r="C157" s="20" t="s">
        <v>170</v>
      </c>
      <c r="D157" s="2">
        <f>SUM(E157:H157)</f>
        <v>2228</v>
      </c>
      <c r="E157" s="2">
        <v>653</v>
      </c>
      <c r="F157" s="2">
        <v>478</v>
      </c>
      <c r="G157" s="2">
        <v>360</v>
      </c>
      <c r="H157" s="2">
        <v>737</v>
      </c>
      <c r="I157" s="2">
        <f>SUM(J157:M157)</f>
        <v>1638</v>
      </c>
      <c r="J157" s="2">
        <v>416</v>
      </c>
      <c r="K157" s="2">
        <v>245</v>
      </c>
      <c r="L157" s="2">
        <v>303</v>
      </c>
      <c r="M157" s="2">
        <v>674</v>
      </c>
    </row>
    <row r="158" spans="1:135" s="20" customFormat="1" ht="13.8" x14ac:dyDescent="0.25">
      <c r="A158" s="3"/>
      <c r="C158" s="20" t="s">
        <v>176</v>
      </c>
      <c r="D158" s="20">
        <v>3.72</v>
      </c>
      <c r="E158" s="20">
        <v>2.39</v>
      </c>
      <c r="F158" s="20">
        <v>3.5</v>
      </c>
      <c r="G158" s="20">
        <v>8.82</v>
      </c>
      <c r="H158" s="20">
        <v>4.9800000000000004</v>
      </c>
      <c r="I158" s="20">
        <f>(I157/$I$154)*100</f>
        <v>4.039158631913792</v>
      </c>
      <c r="J158" s="20">
        <v>2.27</v>
      </c>
      <c r="K158" s="20">
        <v>3.89</v>
      </c>
      <c r="L158" s="20">
        <v>9.52</v>
      </c>
      <c r="M158" s="20">
        <v>5.31</v>
      </c>
      <c r="O158" s="20">
        <v>3.8961038961039001</v>
      </c>
      <c r="P158" s="20">
        <v>3.6257309941520499</v>
      </c>
      <c r="Q158" s="20">
        <v>8.3263946711074094E-2</v>
      </c>
      <c r="R158" s="20">
        <v>0.44444444444444398</v>
      </c>
      <c r="S158" s="20">
        <v>2.1212121212121202</v>
      </c>
      <c r="T158" s="20">
        <v>1.6055045871559599</v>
      </c>
      <c r="U158" s="20">
        <v>3.40136054421769</v>
      </c>
      <c r="V158" s="20">
        <v>2.1176470588235299</v>
      </c>
      <c r="W158" s="20">
        <v>1.8151815181518201</v>
      </c>
      <c r="X158" s="20">
        <v>2.53411306042885</v>
      </c>
      <c r="Y158" s="20">
        <v>2.16450216450216</v>
      </c>
      <c r="Z158" s="20">
        <v>1.0309278350515501</v>
      </c>
      <c r="AA158" s="20">
        <v>3.18021201413428</v>
      </c>
      <c r="AB158" s="20">
        <v>0.78299776286353495</v>
      </c>
      <c r="AC158" s="20">
        <v>1.7377567140600301</v>
      </c>
      <c r="AD158" s="20">
        <v>3.6144578313253</v>
      </c>
      <c r="AE158" s="20">
        <v>0.55865921787709505</v>
      </c>
      <c r="AF158" s="20">
        <v>0.58997050147492602</v>
      </c>
      <c r="AG158" s="20">
        <v>2.0833333333333299</v>
      </c>
      <c r="AH158" s="20">
        <v>1.8181818181818199</v>
      </c>
      <c r="AI158" s="20">
        <v>3.8062283737024201</v>
      </c>
      <c r="AJ158" s="20">
        <v>2.4193548387096802</v>
      </c>
      <c r="AK158" s="20">
        <v>10.2783725910064</v>
      </c>
      <c r="AL158" s="20">
        <v>2.5641025641025599</v>
      </c>
      <c r="AM158" s="20">
        <v>0.96463022508038598</v>
      </c>
      <c r="AN158" s="20">
        <v>3.2258064516128999</v>
      </c>
      <c r="AO158" s="20">
        <v>5.4187192118226601</v>
      </c>
      <c r="AP158" s="20">
        <v>0.75075075075075104</v>
      </c>
      <c r="AQ158" s="20">
        <v>2.0533880903490802</v>
      </c>
      <c r="AR158" s="20">
        <v>2.3450586264656601</v>
      </c>
      <c r="AS158" s="20">
        <v>6.7178502879078703</v>
      </c>
      <c r="AT158" s="20">
        <v>1.50602409638554</v>
      </c>
      <c r="AU158" s="20">
        <v>2.4165707710011501</v>
      </c>
      <c r="AV158" s="20">
        <v>1.2345679012345701</v>
      </c>
      <c r="AW158" s="20">
        <v>0.902061855670103</v>
      </c>
      <c r="AX158" s="20">
        <v>1.59574468085106</v>
      </c>
      <c r="AY158" s="20">
        <v>6.5146579804560298</v>
      </c>
      <c r="AZ158" s="20">
        <v>0</v>
      </c>
      <c r="BA158" s="20">
        <v>1.8348623853210999</v>
      </c>
      <c r="BB158" s="20">
        <v>4.9180327868852496</v>
      </c>
      <c r="BC158" s="20">
        <v>4.7619047619047601</v>
      </c>
      <c r="BD158" s="20">
        <v>11.764705882352899</v>
      </c>
      <c r="BE158" s="20">
        <v>0.632911392405063</v>
      </c>
      <c r="BF158" s="20">
        <v>14.0350877192982</v>
      </c>
      <c r="BG158" s="20">
        <v>5.9760956175298796</v>
      </c>
      <c r="BH158" s="20">
        <v>0.94339622641509402</v>
      </c>
      <c r="BI158" s="20">
        <v>3.3962264150943402</v>
      </c>
      <c r="BJ158" s="20">
        <v>7.3800738007380096</v>
      </c>
      <c r="BK158" s="20">
        <v>1.6666666666666701</v>
      </c>
      <c r="BL158" s="20">
        <v>1.98019801980198</v>
      </c>
      <c r="BM158" s="20">
        <v>0.45454545454545497</v>
      </c>
      <c r="BN158" s="20">
        <v>0.41899441340782101</v>
      </c>
      <c r="BO158" s="20">
        <v>3.2258064516128999</v>
      </c>
      <c r="BP158" s="20">
        <v>0</v>
      </c>
      <c r="BQ158" s="20">
        <v>9.5940959409594093</v>
      </c>
      <c r="BR158" s="20">
        <v>2.1052631578947398</v>
      </c>
      <c r="BS158" s="20">
        <v>9.3896713615023497</v>
      </c>
      <c r="BT158" s="20">
        <v>6.0439560439560402</v>
      </c>
      <c r="BU158" s="20">
        <v>0</v>
      </c>
      <c r="BV158" s="20">
        <v>7.3684210526315796</v>
      </c>
      <c r="BW158" s="20">
        <v>0</v>
      </c>
      <c r="BX158" s="20" t="s">
        <v>133</v>
      </c>
      <c r="BY158" s="20">
        <v>4.2635658914728696</v>
      </c>
      <c r="BZ158" s="20">
        <v>60</v>
      </c>
      <c r="CA158" s="20">
        <v>27.972027972027998</v>
      </c>
      <c r="CB158" s="20">
        <v>1.1764705882352899</v>
      </c>
      <c r="CC158" s="20">
        <v>0</v>
      </c>
      <c r="CD158" s="20">
        <v>11.214953271028</v>
      </c>
      <c r="CE158" s="20">
        <v>5.2419354838709697</v>
      </c>
      <c r="CF158" s="20">
        <v>4.6511627906976702</v>
      </c>
      <c r="CG158" s="20">
        <v>4.5454545454545503</v>
      </c>
      <c r="CH158" s="20">
        <v>31.292517006802701</v>
      </c>
      <c r="CI158" s="20">
        <v>20</v>
      </c>
      <c r="CJ158" s="20">
        <v>20.8333333333333</v>
      </c>
      <c r="CK158" s="20">
        <v>1.92307692307692</v>
      </c>
      <c r="CL158" s="20">
        <v>8.0882352941176503</v>
      </c>
      <c r="CM158" s="20">
        <v>4.3478260869565197</v>
      </c>
      <c r="CN158" s="20">
        <v>4.1237113402061896</v>
      </c>
      <c r="CO158" s="20">
        <v>14.814814814814801</v>
      </c>
      <c r="CP158" s="20">
        <v>4.0485829959514197</v>
      </c>
      <c r="CQ158" s="20">
        <v>9.0909090909090899</v>
      </c>
      <c r="CR158" s="20">
        <v>3.2258064516128999</v>
      </c>
      <c r="CS158" s="20">
        <v>2.4038461538461502</v>
      </c>
      <c r="CT158" s="20">
        <v>17.592592592592599</v>
      </c>
      <c r="CU158" s="20">
        <v>26.315789473684202</v>
      </c>
      <c r="CV158" s="20">
        <v>4.0816326530612201</v>
      </c>
      <c r="CW158" s="20">
        <v>11.9047619047619</v>
      </c>
      <c r="CX158" s="20">
        <v>5.2884615384615401</v>
      </c>
      <c r="CY158" s="20">
        <v>8.8235294117647101</v>
      </c>
      <c r="CZ158" s="20">
        <v>2.7160493827160499</v>
      </c>
      <c r="DA158" s="20">
        <v>8.2437275985663092</v>
      </c>
      <c r="DB158" s="20">
        <v>3.6395147313691498</v>
      </c>
      <c r="DC158" s="20">
        <v>3.2258064516128999</v>
      </c>
      <c r="DD158" s="20">
        <v>4.2483660130718999</v>
      </c>
      <c r="DE158" s="20">
        <v>3.8054968287526401</v>
      </c>
      <c r="DF158" s="20">
        <v>27.34375</v>
      </c>
      <c r="DG158" s="20">
        <v>4.7846889952153102</v>
      </c>
      <c r="DH158" s="20">
        <v>0.630252100840336</v>
      </c>
      <c r="DI158" s="20">
        <v>3.5422343324250698</v>
      </c>
      <c r="DJ158" s="20">
        <v>1.0638297872340401</v>
      </c>
      <c r="DK158" s="20">
        <v>1.5873015873015901</v>
      </c>
      <c r="DL158" s="20">
        <v>1.4150943396226401</v>
      </c>
      <c r="DM158" s="20">
        <v>3.8863976083707001</v>
      </c>
      <c r="DN158" s="20">
        <v>11.034482758620699</v>
      </c>
      <c r="DO158" s="20">
        <v>2.28571428571429</v>
      </c>
      <c r="DP158" s="20">
        <v>8.0555555555555607</v>
      </c>
      <c r="DQ158" s="20">
        <v>7.3469387755102096</v>
      </c>
      <c r="DR158" s="20">
        <v>5.5118110236220499</v>
      </c>
      <c r="DS158" s="20">
        <v>1.21268656716418</v>
      </c>
      <c r="DT158" s="20">
        <v>4.6153846153846203</v>
      </c>
      <c r="DU158" s="20">
        <v>1.6949152542372901</v>
      </c>
      <c r="DV158" s="20">
        <v>3.3946251768033902</v>
      </c>
      <c r="DW158" s="20">
        <v>8.0103359173126591</v>
      </c>
      <c r="DX158" s="20">
        <v>4.5454545454545503</v>
      </c>
      <c r="DY158" s="20">
        <v>4.1284403669724803</v>
      </c>
      <c r="DZ158" s="20">
        <v>22.4770642201835</v>
      </c>
      <c r="EA158" s="20">
        <v>12.5</v>
      </c>
      <c r="EB158" s="20">
        <v>6.5359477124182996</v>
      </c>
      <c r="EC158" s="20">
        <v>9.2592592592592595</v>
      </c>
      <c r="ED158" s="20">
        <v>5.3691275167785202</v>
      </c>
      <c r="EE158" s="20">
        <v>15.384615384615399</v>
      </c>
    </row>
    <row r="159" spans="1:135" s="20" customFormat="1" ht="13.8" x14ac:dyDescent="0.25">
      <c r="A159" s="3"/>
      <c r="B159" s="20" t="s">
        <v>137</v>
      </c>
      <c r="C159" s="20" t="s">
        <v>170</v>
      </c>
      <c r="D159" s="2">
        <f>SUM(E159:H159)</f>
        <v>11850</v>
      </c>
      <c r="E159" s="2">
        <v>4903</v>
      </c>
      <c r="F159" s="2">
        <v>2531</v>
      </c>
      <c r="G159" s="2">
        <v>1262</v>
      </c>
      <c r="H159" s="2">
        <v>3154</v>
      </c>
      <c r="I159" s="2">
        <f>SUM(J159:M159)</f>
        <v>8640</v>
      </c>
      <c r="J159" s="2">
        <v>3576</v>
      </c>
      <c r="K159" s="2">
        <v>1179</v>
      </c>
      <c r="L159" s="2">
        <v>983</v>
      </c>
      <c r="M159" s="2">
        <v>2902</v>
      </c>
    </row>
    <row r="160" spans="1:135" s="20" customFormat="1" ht="13.8" x14ac:dyDescent="0.25">
      <c r="A160" s="3"/>
      <c r="C160" s="20" t="s">
        <v>176</v>
      </c>
      <c r="D160" s="20">
        <v>19.78</v>
      </c>
      <c r="E160" s="20">
        <v>17.899999999999999</v>
      </c>
      <c r="F160" s="20">
        <v>18.5</v>
      </c>
      <c r="G160" s="20">
        <v>30.9</v>
      </c>
      <c r="H160" s="20">
        <v>21.3</v>
      </c>
      <c r="I160" s="20">
        <f>(I159/$I$154)*100</f>
        <v>21.305452124380441</v>
      </c>
      <c r="J160" s="20">
        <v>19.5</v>
      </c>
      <c r="K160" s="20">
        <v>18.7</v>
      </c>
      <c r="L160" s="20">
        <v>30.9</v>
      </c>
      <c r="M160" s="20">
        <v>22.9</v>
      </c>
      <c r="O160" s="20">
        <v>11.6883116883117</v>
      </c>
      <c r="P160" s="20">
        <v>34.385964912280699</v>
      </c>
      <c r="Q160" s="20">
        <v>12.905911740216499</v>
      </c>
      <c r="R160" s="20">
        <v>31.1111111111111</v>
      </c>
      <c r="S160" s="20">
        <v>23.3333333333333</v>
      </c>
      <c r="T160" s="20">
        <v>5.2752293577981701</v>
      </c>
      <c r="U160" s="20">
        <v>8.1632653061224492</v>
      </c>
      <c r="V160" s="20">
        <v>17.960784313725501</v>
      </c>
      <c r="W160" s="20">
        <v>17.326732673267301</v>
      </c>
      <c r="X160" s="20">
        <v>11.1111111111111</v>
      </c>
      <c r="Y160" s="20">
        <v>9.5238095238095202</v>
      </c>
      <c r="Z160" s="20">
        <v>15.4639175257732</v>
      </c>
      <c r="AA160" s="20">
        <v>27.915194346289798</v>
      </c>
      <c r="AB160" s="20">
        <v>28.859060402684602</v>
      </c>
      <c r="AC160" s="20">
        <v>18.957345971563999</v>
      </c>
      <c r="AD160" s="20">
        <v>22.891566265060199</v>
      </c>
      <c r="AE160" s="20">
        <v>21.973929236499099</v>
      </c>
      <c r="AF160" s="20">
        <v>18.289085545722699</v>
      </c>
      <c r="AG160" s="20">
        <v>17.8571428571429</v>
      </c>
      <c r="AH160" s="20">
        <v>10.545454545454501</v>
      </c>
      <c r="AI160" s="20">
        <v>20.0692041522491</v>
      </c>
      <c r="AJ160" s="20">
        <v>21.7741935483871</v>
      </c>
      <c r="AK160" s="20">
        <v>14.132762312633799</v>
      </c>
      <c r="AL160" s="20">
        <v>6.83760683760684</v>
      </c>
      <c r="AM160" s="20">
        <v>27.974276527331199</v>
      </c>
      <c r="AN160" s="20">
        <v>19.6029776674938</v>
      </c>
      <c r="AO160" s="20">
        <v>20.197044334975399</v>
      </c>
      <c r="AP160" s="20">
        <v>38.2882882882883</v>
      </c>
      <c r="AQ160" s="20">
        <v>5.1334702258726903</v>
      </c>
      <c r="AR160" s="20">
        <v>24.455611390284801</v>
      </c>
      <c r="AS160" s="20">
        <v>22.840690978886801</v>
      </c>
      <c r="AT160" s="20">
        <v>27.309236947791199</v>
      </c>
      <c r="AU160" s="20">
        <v>4.9482163406213999</v>
      </c>
      <c r="AV160" s="20">
        <v>21.810699588477402</v>
      </c>
      <c r="AW160" s="20">
        <v>22.809278350515498</v>
      </c>
      <c r="AX160" s="20">
        <v>4.2553191489361701</v>
      </c>
      <c r="AY160" s="20">
        <v>29.967426710097701</v>
      </c>
      <c r="AZ160" s="20">
        <v>0</v>
      </c>
      <c r="BA160" s="20">
        <v>5.5045871559632999</v>
      </c>
      <c r="BB160" s="20">
        <v>31.1475409836066</v>
      </c>
      <c r="BC160" s="20">
        <v>11.1111111111111</v>
      </c>
      <c r="BD160" s="20">
        <v>24.369747899159702</v>
      </c>
      <c r="BE160" s="20">
        <v>9.4936708860759502</v>
      </c>
      <c r="BF160" s="20">
        <v>29.824561403508799</v>
      </c>
      <c r="BG160" s="20">
        <v>6.7729083665338603</v>
      </c>
      <c r="BH160" s="20">
        <v>22.641509433962302</v>
      </c>
      <c r="BI160" s="20">
        <v>5.5345911949685496</v>
      </c>
      <c r="BJ160" s="20">
        <v>23.616236162361599</v>
      </c>
      <c r="BK160" s="20">
        <v>7.5</v>
      </c>
      <c r="BL160" s="20">
        <v>34.983498349835003</v>
      </c>
      <c r="BM160" s="20">
        <v>11.818181818181801</v>
      </c>
      <c r="BN160" s="20">
        <v>8.3798882681564208</v>
      </c>
      <c r="BO160" s="20">
        <v>17.741935483871</v>
      </c>
      <c r="BP160" s="20">
        <v>37.142857142857103</v>
      </c>
      <c r="BQ160" s="20">
        <v>40.590405904058997</v>
      </c>
      <c r="BR160" s="20">
        <v>15.2631578947368</v>
      </c>
      <c r="BS160" s="20">
        <v>38.967136150234701</v>
      </c>
      <c r="BT160" s="20">
        <v>29.6703296703297</v>
      </c>
      <c r="BU160" s="20">
        <v>4.4444444444444402</v>
      </c>
      <c r="BV160" s="20">
        <v>38.157894736842103</v>
      </c>
      <c r="BW160" s="20">
        <v>13.580246913580201</v>
      </c>
      <c r="BX160" s="20" t="s">
        <v>133</v>
      </c>
      <c r="BY160" s="20">
        <v>3.1007751937984498</v>
      </c>
      <c r="BZ160" s="20">
        <v>28</v>
      </c>
      <c r="CA160" s="20">
        <v>71.328671328671305</v>
      </c>
      <c r="CB160" s="20">
        <v>9.4117647058823497</v>
      </c>
      <c r="CC160" s="20">
        <v>12.5</v>
      </c>
      <c r="CD160" s="20">
        <v>31.775700934579401</v>
      </c>
      <c r="CE160" s="20">
        <v>29.0322580645161</v>
      </c>
      <c r="CF160" s="20">
        <v>6.9767441860465098</v>
      </c>
      <c r="CG160" s="20">
        <v>21.818181818181799</v>
      </c>
      <c r="CH160" s="20">
        <v>48.299319727891202</v>
      </c>
      <c r="CI160" s="20">
        <v>20</v>
      </c>
      <c r="CJ160" s="20">
        <v>8.3333333333333304</v>
      </c>
      <c r="CK160" s="20">
        <v>26.923076923076898</v>
      </c>
      <c r="CL160" s="20">
        <v>28.676470588235301</v>
      </c>
      <c r="CM160" s="20">
        <v>6.5217391304347796</v>
      </c>
      <c r="CN160" s="20">
        <v>48.4536082474227</v>
      </c>
      <c r="CO160" s="20">
        <v>64.197530864197503</v>
      </c>
      <c r="CP160" s="20">
        <v>53.846153846153797</v>
      </c>
      <c r="CQ160" s="20">
        <v>21.022727272727298</v>
      </c>
      <c r="CR160" s="20">
        <v>61.290322580645203</v>
      </c>
      <c r="CS160" s="20">
        <v>33.653846153846203</v>
      </c>
      <c r="CT160" s="20">
        <v>17.592592592592599</v>
      </c>
      <c r="CU160" s="20">
        <v>71.929824561403507</v>
      </c>
      <c r="CV160" s="20">
        <v>8.1632653061224492</v>
      </c>
      <c r="CW160" s="20">
        <v>26.1904761904762</v>
      </c>
      <c r="CX160" s="20">
        <v>44.230769230769198</v>
      </c>
      <c r="CY160" s="20">
        <v>29.411764705882401</v>
      </c>
      <c r="CZ160" s="20">
        <v>30.123456790123502</v>
      </c>
      <c r="DA160" s="20">
        <v>47.311827956989198</v>
      </c>
      <c r="DB160" s="20">
        <v>31.5424610051993</v>
      </c>
      <c r="DC160" s="20">
        <v>61.935483870967701</v>
      </c>
      <c r="DD160" s="20">
        <v>3.7581699346405202</v>
      </c>
      <c r="DE160" s="20">
        <v>14.6934460887949</v>
      </c>
      <c r="DF160" s="20">
        <v>11.71875</v>
      </c>
      <c r="DG160" s="20">
        <v>16.746411483253599</v>
      </c>
      <c r="DH160" s="20">
        <v>21.6386554621849</v>
      </c>
      <c r="DI160" s="20">
        <v>55.858310626703002</v>
      </c>
      <c r="DJ160" s="20">
        <v>23.936170212766001</v>
      </c>
      <c r="DK160" s="20">
        <v>32.804232804232797</v>
      </c>
      <c r="DL160" s="20">
        <v>30.188679245283002</v>
      </c>
      <c r="DM160" s="20">
        <v>34.529147982062803</v>
      </c>
      <c r="DN160" s="20">
        <v>16.2068965517241</v>
      </c>
      <c r="DO160" s="20">
        <v>29.714285714285701</v>
      </c>
      <c r="DP160" s="20">
        <v>15.5555555555556</v>
      </c>
      <c r="DQ160" s="20">
        <v>25.714285714285701</v>
      </c>
      <c r="DR160" s="20">
        <v>12.992125984252</v>
      </c>
      <c r="DS160" s="20">
        <v>14.5522388059702</v>
      </c>
      <c r="DT160" s="20">
        <v>17.538461538461501</v>
      </c>
      <c r="DU160" s="20">
        <v>51.694915254237301</v>
      </c>
      <c r="DV160" s="20">
        <v>6.9306930693069297</v>
      </c>
      <c r="DW160" s="20">
        <v>17.5710594315245</v>
      </c>
      <c r="DX160" s="20">
        <v>16.363636363636399</v>
      </c>
      <c r="DY160" s="20">
        <v>43.577981651376099</v>
      </c>
      <c r="DZ160" s="20">
        <v>3.21100917431193</v>
      </c>
      <c r="EA160" s="20">
        <v>25.746268656716399</v>
      </c>
      <c r="EB160" s="20">
        <v>18.9542483660131</v>
      </c>
      <c r="EC160" s="20">
        <v>15.7407407407407</v>
      </c>
      <c r="ED160" s="20">
        <v>12.751677852348999</v>
      </c>
      <c r="EE160" s="20">
        <v>16.586538461538499</v>
      </c>
    </row>
    <row r="161" spans="1:135" x14ac:dyDescent="0.3">
      <c r="A161" s="3"/>
      <c r="B161" s="20"/>
      <c r="C161" s="20"/>
      <c r="D161" s="20"/>
      <c r="E161" s="20"/>
      <c r="F161" s="20"/>
      <c r="G161" s="20"/>
      <c r="H161" s="20"/>
      <c r="I161" s="2"/>
      <c r="J161" s="20"/>
      <c r="K161" s="20"/>
      <c r="L161" s="20"/>
      <c r="M161" s="20"/>
      <c r="N161" s="20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</row>
    <row r="162" spans="1:135" x14ac:dyDescent="0.3">
      <c r="A162" s="3">
        <v>27</v>
      </c>
      <c r="B162" s="19" t="s">
        <v>164</v>
      </c>
      <c r="C162" s="19"/>
      <c r="D162" s="20"/>
      <c r="E162" s="20"/>
      <c r="F162" s="20"/>
      <c r="G162" s="20"/>
      <c r="H162" s="20"/>
      <c r="I162" s="2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1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</row>
    <row r="163" spans="1:135" x14ac:dyDescent="0.3">
      <c r="A163" s="3"/>
      <c r="B163" s="19" t="s">
        <v>191</v>
      </c>
      <c r="C163" s="19" t="s">
        <v>170</v>
      </c>
      <c r="D163" s="2">
        <f>SUM(E163:H163)</f>
        <v>52639</v>
      </c>
      <c r="E163" s="2">
        <v>24774</v>
      </c>
      <c r="F163" s="2">
        <v>9660</v>
      </c>
      <c r="G163" s="2">
        <v>6670</v>
      </c>
      <c r="H163" s="2">
        <v>11535</v>
      </c>
      <c r="I163" s="2">
        <f>SUM(J163:M163)</f>
        <v>47480</v>
      </c>
      <c r="J163" s="2">
        <v>22642</v>
      </c>
      <c r="K163" s="2">
        <v>7873</v>
      </c>
      <c r="L163" s="2">
        <v>6025</v>
      </c>
      <c r="M163" s="2">
        <v>10940</v>
      </c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1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</row>
    <row r="164" spans="1:135" x14ac:dyDescent="0.3">
      <c r="A164" s="3"/>
      <c r="B164" s="20" t="s">
        <v>165</v>
      </c>
      <c r="C164" s="19" t="s">
        <v>170</v>
      </c>
      <c r="D164" s="29">
        <f>(D165/100)*$D$163</f>
        <v>30314.800100000004</v>
      </c>
      <c r="E164" s="29">
        <f>(E165/100)*$E$163</f>
        <v>14162.999999999995</v>
      </c>
      <c r="F164" s="29">
        <f>(F165/100)*$F$163</f>
        <v>5314.9999999999982</v>
      </c>
      <c r="G164" s="29">
        <f>(G165/100)*$G$163</f>
        <v>3462.9999999999923</v>
      </c>
      <c r="H164" s="29">
        <f>(H165/100)*$H$163</f>
        <v>7372.9999999999964</v>
      </c>
      <c r="I164" s="29">
        <f>SUM(J164:M164)</f>
        <v>25900.999999999978</v>
      </c>
      <c r="J164" s="29">
        <f>(J165/100)*$J$163</f>
        <v>12325.999999999991</v>
      </c>
      <c r="K164" s="29">
        <f>(K165/100)*$K$163</f>
        <v>3807.9999999999986</v>
      </c>
      <c r="L164" s="29">
        <f>(L165/100)*$L$163</f>
        <v>2876.0000000000005</v>
      </c>
      <c r="M164" s="29">
        <f>(M165/100)*$M$163</f>
        <v>6890.9999999999882</v>
      </c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1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</row>
    <row r="165" spans="1:135" x14ac:dyDescent="0.3">
      <c r="A165" s="3"/>
      <c r="B165" s="23"/>
      <c r="C165" s="20" t="s">
        <v>176</v>
      </c>
      <c r="D165" s="20">
        <v>57.59</v>
      </c>
      <c r="E165" s="20">
        <v>57.168806006296904</v>
      </c>
      <c r="F165" s="20">
        <v>55.020703933747399</v>
      </c>
      <c r="G165" s="20">
        <v>51.91904047976</v>
      </c>
      <c r="H165" s="20">
        <v>63.918508885999103</v>
      </c>
      <c r="I165" s="20">
        <f>(I164/$I$163)*100</f>
        <v>54.551390058972146</v>
      </c>
      <c r="J165" s="20">
        <v>54.438653829166995</v>
      </c>
      <c r="K165" s="20">
        <v>48.3678394512892</v>
      </c>
      <c r="L165" s="20">
        <v>47.734439834024904</v>
      </c>
      <c r="M165" s="20">
        <v>62.989031078610495</v>
      </c>
      <c r="N165" s="20"/>
      <c r="O165" s="20">
        <v>68.286445012787794</v>
      </c>
      <c r="P165" s="20">
        <v>46.103183315038358</v>
      </c>
      <c r="Q165" s="20">
        <v>48.824593128390582</v>
      </c>
      <c r="R165" s="20">
        <v>49.417637271214602</v>
      </c>
      <c r="S165" s="20">
        <v>36.20309050772628</v>
      </c>
      <c r="T165" s="20">
        <v>56.063618290258397</v>
      </c>
      <c r="U165" s="20">
        <v>35.311871227364243</v>
      </c>
      <c r="V165" s="20">
        <v>79.750778816199301</v>
      </c>
      <c r="W165" s="20">
        <v>87.473460721868406</v>
      </c>
      <c r="X165" s="20">
        <v>74.941451990632302</v>
      </c>
      <c r="Y165" s="20">
        <v>70.226537216828504</v>
      </c>
      <c r="Z165" s="20">
        <v>97.297297297297291</v>
      </c>
      <c r="AA165" s="20">
        <v>52.447552447552454</v>
      </c>
      <c r="AB165" s="20">
        <v>57.984496124030997</v>
      </c>
      <c r="AC165" s="20">
        <v>64.527027027027003</v>
      </c>
      <c r="AD165" s="20">
        <v>64.885496183206044</v>
      </c>
      <c r="AE165" s="20">
        <v>66.2735849056604</v>
      </c>
      <c r="AF165" s="20">
        <v>26.896551724137918</v>
      </c>
      <c r="AG165" s="20">
        <v>57.548845470692669</v>
      </c>
      <c r="AH165" s="20">
        <v>71.09375</v>
      </c>
      <c r="AI165" s="20">
        <v>58.951965065502208</v>
      </c>
      <c r="AJ165" s="20">
        <v>63.580246913580297</v>
      </c>
      <c r="AK165" s="20">
        <v>50.041701417848174</v>
      </c>
      <c r="AL165" s="20">
        <v>89.84375</v>
      </c>
      <c r="AM165" s="20">
        <v>70.899470899470899</v>
      </c>
      <c r="AN165" s="20">
        <v>69.53405017921142</v>
      </c>
      <c r="AO165" s="20">
        <v>30.106257378984658</v>
      </c>
      <c r="AP165" s="20">
        <v>35.564053537284835</v>
      </c>
      <c r="AQ165" s="20">
        <v>31.379310344827601</v>
      </c>
      <c r="AR165" s="20">
        <v>59.2964824120603</v>
      </c>
      <c r="AS165" s="20">
        <v>54.800936768149825</v>
      </c>
      <c r="AT165" s="20">
        <v>68.587896253602409</v>
      </c>
      <c r="AU165" s="20">
        <v>60.728744939271294</v>
      </c>
      <c r="AV165" s="20">
        <v>85.34482758620689</v>
      </c>
      <c r="AW165" s="20">
        <v>42.72</v>
      </c>
      <c r="AX165" s="20">
        <v>25.321100917431192</v>
      </c>
      <c r="AY165" s="20">
        <v>35.36977491961418</v>
      </c>
      <c r="AZ165" s="20">
        <v>68.016194331983826</v>
      </c>
      <c r="BA165" s="20">
        <v>55.482456140350877</v>
      </c>
      <c r="BB165" s="20">
        <v>71.49122807017541</v>
      </c>
      <c r="BC165" s="20">
        <v>48.051948051948003</v>
      </c>
      <c r="BD165" s="20">
        <v>38.3886255924171</v>
      </c>
      <c r="BE165" s="20">
        <v>64.705882352941188</v>
      </c>
      <c r="BF165" s="20">
        <v>0</v>
      </c>
      <c r="BG165" s="20">
        <v>17.579250720461069</v>
      </c>
      <c r="BH165" s="20">
        <v>50</v>
      </c>
      <c r="BI165" s="20">
        <v>50.326797385620971</v>
      </c>
      <c r="BJ165" s="20">
        <v>43.119266055045827</v>
      </c>
      <c r="BK165" s="20">
        <v>44.528301886792505</v>
      </c>
      <c r="BL165" s="20">
        <v>52.488687782805442</v>
      </c>
      <c r="BM165" s="20">
        <v>42.138364779874259</v>
      </c>
      <c r="BN165" s="20">
        <v>68.771929824561397</v>
      </c>
      <c r="BO165" s="20">
        <v>51.22448979591838</v>
      </c>
      <c r="BP165" s="20">
        <v>73.255813953488328</v>
      </c>
      <c r="BQ165" s="20">
        <v>50.595238095238201</v>
      </c>
      <c r="BR165" s="20">
        <v>45.454545454545396</v>
      </c>
      <c r="BS165" s="20">
        <v>77.31343283582089</v>
      </c>
      <c r="BT165" s="20">
        <v>39.740820734341249</v>
      </c>
      <c r="BU165" s="20">
        <v>36.280487804878057</v>
      </c>
      <c r="BV165" s="20">
        <v>65.625</v>
      </c>
      <c r="BW165" s="20">
        <v>25.118483412322302</v>
      </c>
      <c r="BX165" s="20">
        <v>0</v>
      </c>
      <c r="BY165" s="20">
        <v>38.888888888888857</v>
      </c>
      <c r="BZ165" s="20">
        <v>27.990970654627581</v>
      </c>
      <c r="CA165" s="20">
        <v>18.47133757961787</v>
      </c>
      <c r="CB165" s="20">
        <v>77.7777777777777</v>
      </c>
      <c r="CC165" s="20">
        <v>90.32258064516131</v>
      </c>
      <c r="CD165" s="20">
        <v>31.081081081081109</v>
      </c>
      <c r="CE165" s="20">
        <v>75.806451612903203</v>
      </c>
      <c r="CF165" s="20">
        <v>66.666666666666643</v>
      </c>
      <c r="CG165" s="20">
        <v>92.397660818713405</v>
      </c>
      <c r="CH165" s="20">
        <v>51.446280991735556</v>
      </c>
      <c r="CI165" s="20">
        <v>17.07953063885266</v>
      </c>
      <c r="CJ165" s="20">
        <v>66.6666666666667</v>
      </c>
      <c r="CK165" s="20">
        <v>96.774193548387089</v>
      </c>
      <c r="CL165" s="20">
        <v>53.571428571428562</v>
      </c>
      <c r="CM165" s="20">
        <v>48.059701492537286</v>
      </c>
      <c r="CN165" s="20">
        <v>11.728395061728399</v>
      </c>
      <c r="CO165" s="20">
        <v>64.139941690962132</v>
      </c>
      <c r="CP165" s="20">
        <v>61.538461538461448</v>
      </c>
      <c r="CQ165" s="20">
        <v>77.7777777777778</v>
      </c>
      <c r="CR165" s="20">
        <v>55.8718861209964</v>
      </c>
      <c r="CS165" s="20">
        <v>78.947368421052687</v>
      </c>
      <c r="CT165" s="20">
        <v>83.333333333333357</v>
      </c>
      <c r="CU165" s="20">
        <v>0</v>
      </c>
      <c r="CV165" s="20">
        <v>91.836734693877602</v>
      </c>
      <c r="CW165" s="20">
        <v>15.81920903954798</v>
      </c>
      <c r="CX165" s="20">
        <v>63.013698630137</v>
      </c>
      <c r="CY165" s="20">
        <v>59.615384615384613</v>
      </c>
      <c r="CZ165" s="20">
        <v>66.552901023890826</v>
      </c>
      <c r="DA165" s="20">
        <v>62.874251497005915</v>
      </c>
      <c r="DB165" s="20">
        <v>81.372549019607803</v>
      </c>
      <c r="DC165" s="20">
        <v>71.6666666666666</v>
      </c>
      <c r="DD165" s="20">
        <v>52.574525745257404</v>
      </c>
      <c r="DE165" s="20">
        <v>80.924855491329495</v>
      </c>
      <c r="DF165" s="20">
        <v>75.319148936170194</v>
      </c>
      <c r="DG165" s="20">
        <v>96.417910447761201</v>
      </c>
      <c r="DH165" s="20">
        <v>62.886597938144419</v>
      </c>
      <c r="DI165" s="20">
        <v>70.202020202020108</v>
      </c>
      <c r="DJ165" s="20">
        <v>38.636363636363591</v>
      </c>
      <c r="DK165" s="20">
        <v>46.442687747035578</v>
      </c>
      <c r="DL165" s="20">
        <v>73.3333333333333</v>
      </c>
      <c r="DM165" s="20">
        <v>31.090909090909079</v>
      </c>
      <c r="DN165" s="20">
        <v>45</v>
      </c>
      <c r="DO165" s="20">
        <v>78.225806451612897</v>
      </c>
      <c r="DP165" s="20">
        <v>53.459119496855322</v>
      </c>
      <c r="DQ165" s="20">
        <v>55.714285714285694</v>
      </c>
      <c r="DR165" s="20">
        <v>39.319470699432884</v>
      </c>
      <c r="DS165" s="20">
        <v>73.389830508474603</v>
      </c>
      <c r="DT165" s="20">
        <v>50.555555555555586</v>
      </c>
      <c r="DU165" s="20">
        <v>57.142857142857203</v>
      </c>
      <c r="DV165" s="20">
        <v>91.609977324262999</v>
      </c>
      <c r="DW165" s="20">
        <v>73.076923076923094</v>
      </c>
      <c r="DX165" s="20">
        <v>76.902173913043498</v>
      </c>
      <c r="DY165" s="20">
        <v>99.090909090909093</v>
      </c>
      <c r="DZ165" s="20">
        <v>35.443037974683584</v>
      </c>
      <c r="EA165" s="20">
        <v>87.878787878787804</v>
      </c>
      <c r="EB165" s="20">
        <v>64.970059880239532</v>
      </c>
      <c r="EC165" s="20">
        <v>65.131578947368439</v>
      </c>
      <c r="ED165" s="20">
        <v>48.598130841121502</v>
      </c>
      <c r="EE165" s="20">
        <v>18.629550321199147</v>
      </c>
    </row>
    <row r="166" spans="1:135" x14ac:dyDescent="0.3">
      <c r="A166" s="3"/>
      <c r="B166" s="20" t="s">
        <v>166</v>
      </c>
      <c r="C166" s="20" t="s">
        <v>170</v>
      </c>
      <c r="D166" s="29">
        <f>(D167/100)*$D$163</f>
        <v>12280.678699999999</v>
      </c>
      <c r="E166" s="29">
        <f>(E167/100)*$E$163</f>
        <v>6712.9999999999955</v>
      </c>
      <c r="F166" s="29">
        <f>(F167/100)*$F$163</f>
        <v>2424.0000000000045</v>
      </c>
      <c r="G166" s="29">
        <f>(G167/100)*$G$163</f>
        <v>982.00000000000193</v>
      </c>
      <c r="H166" s="29">
        <f>(H167/100)*$H$163</f>
        <v>2160.0000000000009</v>
      </c>
      <c r="I166" s="29">
        <f>SUM(J166:M166)</f>
        <v>11723.000000000011</v>
      </c>
      <c r="J166" s="29">
        <f>(J167/100)*$J$163</f>
        <v>6514.00000000001</v>
      </c>
      <c r="K166" s="29">
        <f>(K167/100)*$K$163</f>
        <v>2220.0000000000009</v>
      </c>
      <c r="L166" s="29">
        <f>(L167/100)*$L$163</f>
        <v>930.99999999999704</v>
      </c>
      <c r="M166" s="29">
        <f>(M167/100)*$M$163</f>
        <v>2058.0000000000045</v>
      </c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</row>
    <row r="167" spans="1:135" x14ac:dyDescent="0.3">
      <c r="A167" s="3"/>
      <c r="B167" s="23"/>
      <c r="C167" s="20" t="s">
        <v>176</v>
      </c>
      <c r="D167" s="20">
        <v>23.33</v>
      </c>
      <c r="E167" s="20">
        <v>27.096956486639201</v>
      </c>
      <c r="F167" s="20">
        <v>25.093167701863401</v>
      </c>
      <c r="G167" s="20">
        <v>14.722638680659699</v>
      </c>
      <c r="H167" s="20">
        <v>18.7256176853056</v>
      </c>
      <c r="I167" s="20">
        <f>(I166/$I$163)*100</f>
        <v>24.690395956192106</v>
      </c>
      <c r="J167" s="20">
        <v>28.769543326561301</v>
      </c>
      <c r="K167" s="20">
        <v>28.197637495236901</v>
      </c>
      <c r="L167" s="20">
        <v>15.452282157676301</v>
      </c>
      <c r="M167" s="20">
        <v>18.8117001828154</v>
      </c>
      <c r="N167" s="20"/>
      <c r="O167" s="20">
        <v>24.040920716112499</v>
      </c>
      <c r="P167" s="20">
        <v>35.894621295279897</v>
      </c>
      <c r="Q167" s="20">
        <v>40.1446654611212</v>
      </c>
      <c r="R167" s="20">
        <v>22.296173044925101</v>
      </c>
      <c r="S167" s="20">
        <v>39.293598233995603</v>
      </c>
      <c r="T167" s="20">
        <v>22.266401590457299</v>
      </c>
      <c r="U167" s="20">
        <v>28.672032193159001</v>
      </c>
      <c r="V167" s="20">
        <v>14.2263759086189</v>
      </c>
      <c r="W167" s="20">
        <v>10.4033970276008</v>
      </c>
      <c r="X167" s="20">
        <v>17.096018735363</v>
      </c>
      <c r="Y167" s="20">
        <v>18.446601941747598</v>
      </c>
      <c r="Z167" s="20">
        <v>0</v>
      </c>
      <c r="AA167" s="20">
        <v>39.860139860139903</v>
      </c>
      <c r="AB167" s="20">
        <v>25.8914728682171</v>
      </c>
      <c r="AC167" s="20">
        <v>30.0675675675676</v>
      </c>
      <c r="AD167" s="20">
        <v>30.839694656488501</v>
      </c>
      <c r="AE167" s="20">
        <v>23.349056603773601</v>
      </c>
      <c r="AF167" s="20">
        <v>52.413793103448299</v>
      </c>
      <c r="AG167" s="20">
        <v>38.188277087033697</v>
      </c>
      <c r="AH167" s="20">
        <v>24.609375</v>
      </c>
      <c r="AI167" s="20">
        <v>20.960698689956299</v>
      </c>
      <c r="AJ167" s="20">
        <v>29.938271604938301</v>
      </c>
      <c r="AK167" s="20">
        <v>23.686405337781501</v>
      </c>
      <c r="AL167" s="20">
        <v>7.03125</v>
      </c>
      <c r="AM167" s="20">
        <v>9.8765432098765409</v>
      </c>
      <c r="AN167" s="20">
        <v>23.058542413381101</v>
      </c>
      <c r="AO167" s="20">
        <v>50.295159386068498</v>
      </c>
      <c r="AP167" s="20">
        <v>41.013384321223697</v>
      </c>
      <c r="AQ167" s="20">
        <v>20.919540229885101</v>
      </c>
      <c r="AR167" s="20">
        <v>32.663316582914597</v>
      </c>
      <c r="AS167" s="20">
        <v>32.786885245901601</v>
      </c>
      <c r="AT167" s="20">
        <v>24.687800192122999</v>
      </c>
      <c r="AU167" s="20">
        <v>23.076923076923102</v>
      </c>
      <c r="AV167" s="20">
        <v>10.1293103448276</v>
      </c>
      <c r="AW167" s="20">
        <v>49.76</v>
      </c>
      <c r="AX167" s="20">
        <v>33.119266055045898</v>
      </c>
      <c r="AY167" s="20">
        <v>31.6720257234727</v>
      </c>
      <c r="AZ167" s="20">
        <v>25.101214574898801</v>
      </c>
      <c r="BA167" s="20">
        <v>40.789473684210499</v>
      </c>
      <c r="BB167" s="20">
        <v>12.280701754386</v>
      </c>
      <c r="BC167" s="20">
        <v>26.7532467532467</v>
      </c>
      <c r="BD167" s="20">
        <v>26.066350710900501</v>
      </c>
      <c r="BE167" s="20">
        <v>15.294117647058799</v>
      </c>
      <c r="BF167" s="20" t="s">
        <v>133</v>
      </c>
      <c r="BG167" s="20">
        <v>34.293948126801197</v>
      </c>
      <c r="BH167" s="20">
        <v>25.675675675675699</v>
      </c>
      <c r="BI167" s="20">
        <v>39.542483660130699</v>
      </c>
      <c r="BJ167" s="20">
        <v>27.5229357798165</v>
      </c>
      <c r="BK167" s="20">
        <v>21.8867924528302</v>
      </c>
      <c r="BL167" s="20">
        <v>43.438914027149302</v>
      </c>
      <c r="BM167" s="20">
        <v>29.979035639412999</v>
      </c>
      <c r="BN167" s="20">
        <v>12.6315789473684</v>
      </c>
      <c r="BO167" s="20">
        <v>28.163265306122401</v>
      </c>
      <c r="BP167" s="20">
        <v>25.581395348837201</v>
      </c>
      <c r="BQ167" s="20">
        <v>30.952380952380999</v>
      </c>
      <c r="BR167" s="20">
        <v>19.191919191919201</v>
      </c>
      <c r="BS167" s="20">
        <v>17.313432835820901</v>
      </c>
      <c r="BT167" s="20">
        <v>56.587473002159797</v>
      </c>
      <c r="BU167" s="20">
        <v>0.91463414634146301</v>
      </c>
      <c r="BV167" s="20">
        <v>12.5</v>
      </c>
      <c r="BW167" s="20">
        <v>13.270142180094799</v>
      </c>
      <c r="BX167" s="20">
        <v>33.3333333333333</v>
      </c>
      <c r="BY167" s="20">
        <v>33.3333333333333</v>
      </c>
      <c r="BZ167" s="20">
        <v>0.90293453724605</v>
      </c>
      <c r="CA167" s="20">
        <v>48.407643312101897</v>
      </c>
      <c r="CB167" s="20">
        <v>0</v>
      </c>
      <c r="CC167" s="20">
        <v>6.4516129032258096</v>
      </c>
      <c r="CD167" s="20">
        <v>37.837837837837803</v>
      </c>
      <c r="CE167" s="20">
        <v>14.5161290322581</v>
      </c>
      <c r="CF167" s="20">
        <v>10.1694915254237</v>
      </c>
      <c r="CG167" s="20">
        <v>7.3099415204678397</v>
      </c>
      <c r="CH167" s="20">
        <v>37.809917355371901</v>
      </c>
      <c r="CI167" s="20">
        <v>5.8670143415906102</v>
      </c>
      <c r="CJ167" s="20">
        <v>0</v>
      </c>
      <c r="CK167" s="20">
        <v>3.2258064516128999</v>
      </c>
      <c r="CL167" s="20">
        <v>8.9285714285714306</v>
      </c>
      <c r="CM167" s="20">
        <v>1.7910447761193999</v>
      </c>
      <c r="CN167" s="20">
        <v>13.580246913580201</v>
      </c>
      <c r="CO167" s="20">
        <v>15.7434402332362</v>
      </c>
      <c r="CP167" s="20">
        <v>38.461538461538503</v>
      </c>
      <c r="CQ167" s="20">
        <v>18.253968253968299</v>
      </c>
      <c r="CR167" s="20">
        <v>6.04982206405694</v>
      </c>
      <c r="CS167" s="20">
        <v>21.052631578947398</v>
      </c>
      <c r="CT167" s="20">
        <v>12.9032258064516</v>
      </c>
      <c r="CU167" s="20">
        <v>28.1553398058252</v>
      </c>
      <c r="CV167" s="20">
        <v>6.6326530612244898</v>
      </c>
      <c r="CW167" s="20">
        <v>17.514124293785301</v>
      </c>
      <c r="CX167" s="20">
        <v>7.9452054794520599</v>
      </c>
      <c r="CY167" s="20">
        <v>34.615384615384599</v>
      </c>
      <c r="CZ167" s="20">
        <v>15.0170648464164</v>
      </c>
      <c r="DA167" s="20">
        <v>20.758483033932102</v>
      </c>
      <c r="DB167" s="20">
        <v>18.137254901960802</v>
      </c>
      <c r="DC167" s="20">
        <v>6.6666666666666696</v>
      </c>
      <c r="DD167" s="20">
        <v>17.344173441734402</v>
      </c>
      <c r="DE167" s="20">
        <v>17.148362235067399</v>
      </c>
      <c r="DF167" s="20">
        <v>9.7872340425531892</v>
      </c>
      <c r="DG167" s="20">
        <v>0.59701492537313405</v>
      </c>
      <c r="DH167" s="20">
        <v>35.051546391752602</v>
      </c>
      <c r="DI167" s="20">
        <v>18.686868686868699</v>
      </c>
      <c r="DJ167" s="20">
        <v>51.136363636363598</v>
      </c>
      <c r="DK167" s="20">
        <v>23.320158102766801</v>
      </c>
      <c r="DL167" s="20">
        <v>26.6666666666667</v>
      </c>
      <c r="DM167" s="20">
        <v>21.636363636363601</v>
      </c>
      <c r="DN167" s="20">
        <v>30</v>
      </c>
      <c r="DO167" s="20">
        <v>12.5</v>
      </c>
      <c r="DP167" s="20">
        <v>26.100628930817599</v>
      </c>
      <c r="DQ167" s="20">
        <v>41.904761904761898</v>
      </c>
      <c r="DR167" s="20">
        <v>20.4158790170132</v>
      </c>
      <c r="DS167" s="20">
        <v>22.7118644067797</v>
      </c>
      <c r="DT167" s="20">
        <v>18.8888888888889</v>
      </c>
      <c r="DU167" s="20">
        <v>14.285714285714301</v>
      </c>
      <c r="DV167" s="20">
        <v>4.5351473922902503</v>
      </c>
      <c r="DW167" s="20">
        <v>21.634615384615401</v>
      </c>
      <c r="DX167" s="20">
        <v>21.875</v>
      </c>
      <c r="DY167" s="20">
        <v>0.90909090909090895</v>
      </c>
      <c r="DZ167" s="20">
        <v>34.177215189873401</v>
      </c>
      <c r="EA167" s="20">
        <v>11.4832535885167</v>
      </c>
      <c r="EB167" s="20">
        <v>13.473053892215599</v>
      </c>
      <c r="EC167" s="20">
        <v>0</v>
      </c>
      <c r="ED167" s="20">
        <v>0.31152647975077902</v>
      </c>
      <c r="EE167" s="20">
        <v>35.760171306209799</v>
      </c>
    </row>
    <row r="168" spans="1:135" x14ac:dyDescent="0.3">
      <c r="A168" s="3"/>
      <c r="B168" s="20" t="s">
        <v>167</v>
      </c>
      <c r="C168" s="20" t="s">
        <v>170</v>
      </c>
      <c r="D168" s="29">
        <f>(D169/100)*$D$163</f>
        <v>10043.521199999999</v>
      </c>
      <c r="E168" s="29">
        <f>(E169/100)*$E$163</f>
        <v>3898.0000000000105</v>
      </c>
      <c r="F168" s="29">
        <f>(F169/100)*$F$163</f>
        <v>1920.9999999999966</v>
      </c>
      <c r="G168" s="29">
        <f>(G169/100)*$G$163</f>
        <v>2224.9999999999995</v>
      </c>
      <c r="H168" s="29">
        <f>(H169/100)*$H$163</f>
        <v>2002.000000000003</v>
      </c>
      <c r="I168" s="29">
        <f>SUM(J168:M168)</f>
        <v>9855.9999999999964</v>
      </c>
      <c r="J168" s="29">
        <f>(J169/100)*$J$163</f>
        <v>3801.9999999999982</v>
      </c>
      <c r="K168" s="29">
        <f>(K169/100)*$K$163</f>
        <v>1845</v>
      </c>
      <c r="L168" s="29">
        <f>(L169/100)*$L$163</f>
        <v>2218.0000000000027</v>
      </c>
      <c r="M168" s="29">
        <f>(M169/100)*$M$163</f>
        <v>1990.9999999999955</v>
      </c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</row>
    <row r="169" spans="1:135" x14ac:dyDescent="0.3">
      <c r="A169" s="3"/>
      <c r="B169" s="23"/>
      <c r="C169" s="20" t="s">
        <v>176</v>
      </c>
      <c r="D169" s="20">
        <v>19.079999999999998</v>
      </c>
      <c r="E169" s="20">
        <v>15.7342375070639</v>
      </c>
      <c r="F169" s="20">
        <v>19.886128364389201</v>
      </c>
      <c r="G169" s="20">
        <v>33.358320839580202</v>
      </c>
      <c r="H169" s="20">
        <v>17.3558734286953</v>
      </c>
      <c r="I169" s="20">
        <f>(I168/$I$163)*100</f>
        <v>20.758213984835713</v>
      </c>
      <c r="J169" s="20">
        <v>16.7918028442717</v>
      </c>
      <c r="K169" s="20">
        <v>23.4345230534739</v>
      </c>
      <c r="L169" s="20">
        <v>36.813278008298802</v>
      </c>
      <c r="M169" s="20">
        <v>18.199268738573998</v>
      </c>
      <c r="N169" s="20"/>
      <c r="O169" s="20">
        <v>7.6726342710997404</v>
      </c>
      <c r="P169" s="20">
        <v>18.002195389681699</v>
      </c>
      <c r="Q169" s="20">
        <v>11.030741410488201</v>
      </c>
      <c r="R169" s="20">
        <v>28.286189683860201</v>
      </c>
      <c r="S169" s="20">
        <v>24.503311258278099</v>
      </c>
      <c r="T169" s="20">
        <v>21.6699801192843</v>
      </c>
      <c r="U169" s="20">
        <v>36.016096579476901</v>
      </c>
      <c r="V169" s="20">
        <v>6.0228452751817203</v>
      </c>
      <c r="W169" s="20">
        <v>2.12314225053079</v>
      </c>
      <c r="X169" s="20">
        <v>7.9625292740046802</v>
      </c>
      <c r="Y169" s="20">
        <v>11.326860841423899</v>
      </c>
      <c r="Z169" s="20">
        <v>2.7027027027027</v>
      </c>
      <c r="AA169" s="20">
        <v>7.6923076923076898</v>
      </c>
      <c r="AB169" s="20">
        <v>16.124031007751899</v>
      </c>
      <c r="AC169" s="20">
        <v>5.4054054054054097</v>
      </c>
      <c r="AD169" s="20">
        <v>4.27480916030534</v>
      </c>
      <c r="AE169" s="20">
        <v>10.377358490565999</v>
      </c>
      <c r="AF169" s="20">
        <v>20.689655172413801</v>
      </c>
      <c r="AG169" s="20">
        <v>4.2628774422735303</v>
      </c>
      <c r="AH169" s="20">
        <v>4.296875</v>
      </c>
      <c r="AI169" s="20">
        <v>20.0873362445415</v>
      </c>
      <c r="AJ169" s="20">
        <v>6.4814814814814801</v>
      </c>
      <c r="AK169" s="20">
        <v>26.2718932443703</v>
      </c>
      <c r="AL169" s="20">
        <v>3.125</v>
      </c>
      <c r="AM169" s="20">
        <v>19.2239858906526</v>
      </c>
      <c r="AN169" s="20">
        <v>7.4074074074074101</v>
      </c>
      <c r="AO169" s="20">
        <v>19.598583234946901</v>
      </c>
      <c r="AP169" s="20">
        <v>23.422562141491401</v>
      </c>
      <c r="AQ169" s="20">
        <v>47.701149425287397</v>
      </c>
      <c r="AR169" s="20">
        <v>8.0402010050251196</v>
      </c>
      <c r="AS169" s="20">
        <v>12.4121779859485</v>
      </c>
      <c r="AT169" s="20">
        <v>6.7243035542747398</v>
      </c>
      <c r="AU169" s="20">
        <v>16.1943319838057</v>
      </c>
      <c r="AV169" s="20">
        <v>4.5258620689655196</v>
      </c>
      <c r="AW169" s="20">
        <v>7.52</v>
      </c>
      <c r="AX169" s="20">
        <v>41.559633027522899</v>
      </c>
      <c r="AY169" s="20">
        <v>32.958199356913198</v>
      </c>
      <c r="AZ169" s="20">
        <v>6.8825910931174104</v>
      </c>
      <c r="BA169" s="20">
        <v>3.7280701754385999</v>
      </c>
      <c r="BB169" s="20">
        <v>16.228070175438599</v>
      </c>
      <c r="BC169" s="20">
        <v>25.194805194805198</v>
      </c>
      <c r="BD169" s="20">
        <v>35.545023696682499</v>
      </c>
      <c r="BE169" s="20">
        <v>20</v>
      </c>
      <c r="BF169" s="20" t="s">
        <v>133</v>
      </c>
      <c r="BG169" s="20">
        <v>48.126801152737798</v>
      </c>
      <c r="BH169" s="20">
        <v>24.324324324324301</v>
      </c>
      <c r="BI169" s="20">
        <v>10.130718954248399</v>
      </c>
      <c r="BJ169" s="20">
        <v>29.357798165137599</v>
      </c>
      <c r="BK169" s="20">
        <v>33.584905660377402</v>
      </c>
      <c r="BL169" s="20">
        <v>4.0723981900452504</v>
      </c>
      <c r="BM169" s="20">
        <v>27.8825995807128</v>
      </c>
      <c r="BN169" s="20">
        <v>18.596491228070199</v>
      </c>
      <c r="BO169" s="20">
        <v>20.612244897959201</v>
      </c>
      <c r="BP169" s="20">
        <v>1.16279069767442</v>
      </c>
      <c r="BQ169" s="20">
        <v>18.452380952380999</v>
      </c>
      <c r="BR169" s="20">
        <v>35.353535353535399</v>
      </c>
      <c r="BS169" s="20">
        <v>5.3731343283582103</v>
      </c>
      <c r="BT169" s="20">
        <v>3.6717062634989199</v>
      </c>
      <c r="BU169" s="20">
        <v>62.804878048780502</v>
      </c>
      <c r="BV169" s="20">
        <v>21.875</v>
      </c>
      <c r="BW169" s="20">
        <v>61.6113744075829</v>
      </c>
      <c r="BX169" s="20">
        <v>66.6666666666667</v>
      </c>
      <c r="BY169" s="20">
        <v>27.7777777777778</v>
      </c>
      <c r="BZ169" s="20">
        <v>71.1060948081264</v>
      </c>
      <c r="CA169" s="20">
        <v>33.121019108280301</v>
      </c>
      <c r="CB169" s="20">
        <v>22.2222222222222</v>
      </c>
      <c r="CC169" s="20">
        <v>3.2258064516128999</v>
      </c>
      <c r="CD169" s="20">
        <v>31.081081081081098</v>
      </c>
      <c r="CE169" s="20">
        <v>9.67741935483871</v>
      </c>
      <c r="CF169" s="20">
        <v>23.163841807909598</v>
      </c>
      <c r="CG169" s="20">
        <v>0.29239766081871299</v>
      </c>
      <c r="CH169" s="20">
        <v>10.7438016528926</v>
      </c>
      <c r="CI169" s="20">
        <v>77.053455019556694</v>
      </c>
      <c r="CJ169" s="20">
        <v>33.3333333333333</v>
      </c>
      <c r="CK169" s="20">
        <v>0</v>
      </c>
      <c r="CL169" s="20">
        <v>37.5</v>
      </c>
      <c r="CM169" s="20">
        <v>50.1492537313433</v>
      </c>
      <c r="CN169" s="20">
        <v>74.691358024691397</v>
      </c>
      <c r="CO169" s="20">
        <v>20.1166180758017</v>
      </c>
      <c r="CP169" s="20">
        <v>0</v>
      </c>
      <c r="CQ169" s="20">
        <v>3.9682539682539701</v>
      </c>
      <c r="CR169" s="20">
        <v>38.078291814946603</v>
      </c>
      <c r="CS169" s="20">
        <v>0</v>
      </c>
      <c r="CT169" s="20">
        <v>3.76344086021505</v>
      </c>
      <c r="CU169" s="20">
        <v>71.844660194174807</v>
      </c>
      <c r="CV169" s="20">
        <v>1.53061224489796</v>
      </c>
      <c r="CW169" s="20">
        <v>66.6666666666667</v>
      </c>
      <c r="CX169" s="20">
        <v>29.041095890411</v>
      </c>
      <c r="CY169" s="20">
        <v>5.7692307692307701</v>
      </c>
      <c r="CZ169" s="20">
        <v>18.4300341296928</v>
      </c>
      <c r="DA169" s="20">
        <v>16.367265469061898</v>
      </c>
      <c r="DB169" s="20">
        <v>0.49019607843137297</v>
      </c>
      <c r="DC169" s="20">
        <v>21.6666666666667</v>
      </c>
      <c r="DD169" s="20">
        <v>30.081300813008099</v>
      </c>
      <c r="DE169" s="20">
        <v>1.92678227360308</v>
      </c>
      <c r="DF169" s="20">
        <v>14.893617021276601</v>
      </c>
      <c r="DG169" s="20">
        <v>2.98507462686567</v>
      </c>
      <c r="DH169" s="20">
        <v>2.0618556701030899</v>
      </c>
      <c r="DI169" s="20">
        <v>11.1111111111111</v>
      </c>
      <c r="DJ169" s="20">
        <v>10.2272727272727</v>
      </c>
      <c r="DK169" s="20">
        <v>30.2371541501976</v>
      </c>
      <c r="DL169" s="20">
        <v>0</v>
      </c>
      <c r="DM169" s="20">
        <v>47.272727272727302</v>
      </c>
      <c r="DN169" s="20">
        <v>25</v>
      </c>
      <c r="DO169" s="20">
        <v>9.2741935483870996</v>
      </c>
      <c r="DP169" s="20">
        <v>20.440251572327</v>
      </c>
      <c r="DQ169" s="20">
        <v>2.38095238095238</v>
      </c>
      <c r="DR169" s="20">
        <v>40.264650283553898</v>
      </c>
      <c r="DS169" s="20">
        <v>3.8983050847457599</v>
      </c>
      <c r="DT169" s="20">
        <v>30.5555555555556</v>
      </c>
      <c r="DU169" s="20">
        <v>28.571428571428601</v>
      </c>
      <c r="DV169" s="20">
        <v>3.8548752834467099</v>
      </c>
      <c r="DW169" s="20">
        <v>5.2884615384615401</v>
      </c>
      <c r="DX169" s="20">
        <v>1.22282608695652</v>
      </c>
      <c r="DY169" s="20">
        <v>0</v>
      </c>
      <c r="DZ169" s="20">
        <v>30.379746835443001</v>
      </c>
      <c r="EA169" s="20">
        <v>0.63795853269537495</v>
      </c>
      <c r="EB169" s="20">
        <v>21.556886227544901</v>
      </c>
      <c r="EC169" s="20">
        <v>34.868421052631597</v>
      </c>
      <c r="ED169" s="20">
        <v>51.090342679127701</v>
      </c>
      <c r="EE169" s="20">
        <v>45.610278372590997</v>
      </c>
    </row>
    <row r="170" spans="1:135" x14ac:dyDescent="0.3">
      <c r="A170" s="3"/>
      <c r="B170" s="20"/>
      <c r="C170" s="20"/>
      <c r="D170" s="20"/>
      <c r="E170" s="20"/>
      <c r="F170" s="20"/>
      <c r="G170" s="20"/>
      <c r="H170" s="20"/>
      <c r="I170" s="2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</row>
    <row r="171" spans="1:135" x14ac:dyDescent="0.3">
      <c r="A171" s="3">
        <v>28</v>
      </c>
      <c r="B171" s="19" t="s">
        <v>192</v>
      </c>
      <c r="C171" s="19" t="s">
        <v>170</v>
      </c>
      <c r="D171" s="2">
        <f>SUM(E171:H171)</f>
        <v>144451</v>
      </c>
      <c r="E171" s="2">
        <v>72257</v>
      </c>
      <c r="F171" s="2">
        <v>31795</v>
      </c>
      <c r="G171" s="2">
        <v>13646</v>
      </c>
      <c r="H171" s="2">
        <v>26753</v>
      </c>
      <c r="I171" s="2">
        <f>SUM(J171:M171)</f>
        <v>89391</v>
      </c>
      <c r="J171" s="2">
        <v>48725</v>
      </c>
      <c r="K171" s="2">
        <v>15126</v>
      </c>
      <c r="L171" s="2">
        <v>2151</v>
      </c>
      <c r="M171" s="2">
        <v>23389</v>
      </c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</row>
    <row r="172" spans="1:135" x14ac:dyDescent="0.3">
      <c r="A172" s="3"/>
      <c r="B172" s="20" t="s">
        <v>165</v>
      </c>
      <c r="C172" s="19" t="s">
        <v>170</v>
      </c>
      <c r="D172" s="29">
        <f>(D173/100)*$D$171</f>
        <v>69004.94228143261</v>
      </c>
      <c r="E172" s="29">
        <f>(E173/100)*$E$171</f>
        <v>37272.999999999978</v>
      </c>
      <c r="F172" s="29">
        <f>(F173/100)*$F$171</f>
        <v>19446.999999999989</v>
      </c>
      <c r="G172" s="29">
        <f>(G173/100)*$G$171</f>
        <v>4454.4095365418834</v>
      </c>
      <c r="H172" s="29">
        <f>(H173/100)*$H$171</f>
        <v>7802.9999999999955</v>
      </c>
      <c r="I172" s="29">
        <f>SUM(J172:M172)</f>
        <v>32350.806711163928</v>
      </c>
      <c r="J172" s="29">
        <f>(J173/100)*$J$171</f>
        <v>20559.999999999975</v>
      </c>
      <c r="K172" s="29">
        <f>(K173/100)*$K$171</f>
        <v>5451.0000000000055</v>
      </c>
      <c r="L172" s="29">
        <f>(L173/100)*$L$171</f>
        <v>507.80671116393904</v>
      </c>
      <c r="M172" s="29">
        <f>(M173/100)*$M$171</f>
        <v>5832.0000000000109</v>
      </c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</row>
    <row r="173" spans="1:135" x14ac:dyDescent="0.3">
      <c r="A173" s="3"/>
      <c r="B173" s="23"/>
      <c r="C173" s="20" t="s">
        <v>176</v>
      </c>
      <c r="D173" s="20">
        <v>47.770484303627256</v>
      </c>
      <c r="E173" s="20">
        <v>51.583929584676895</v>
      </c>
      <c r="F173" s="20">
        <v>61.163704985060505</v>
      </c>
      <c r="G173" s="20">
        <v>32.642602495543628</v>
      </c>
      <c r="H173" s="20">
        <v>29.166822412439711</v>
      </c>
      <c r="I173" s="20">
        <f>(I172/$I$171)*100</f>
        <v>36.190227999646417</v>
      </c>
      <c r="J173" s="20">
        <v>42.195997947665418</v>
      </c>
      <c r="K173" s="20">
        <v>36.03728679095601</v>
      </c>
      <c r="L173" s="20">
        <v>23.607936362805162</v>
      </c>
      <c r="M173" s="20">
        <v>24.93479840950879</v>
      </c>
      <c r="N173" s="20"/>
      <c r="O173" s="20">
        <v>26.09363008442055</v>
      </c>
      <c r="P173" s="20">
        <v>31.253545093590489</v>
      </c>
      <c r="Q173" s="20">
        <v>29.399899142713029</v>
      </c>
      <c r="R173" s="20">
        <v>4.6974522292993655</v>
      </c>
      <c r="S173" s="20">
        <v>28.606760098928312</v>
      </c>
      <c r="T173" s="20">
        <v>46.540880503144678</v>
      </c>
      <c r="U173" s="20">
        <v>26.194852941176521</v>
      </c>
      <c r="V173" s="20">
        <v>56.69291338582677</v>
      </c>
      <c r="W173" s="20">
        <v>63.603209336250906</v>
      </c>
      <c r="X173" s="20">
        <v>63.286713286713336</v>
      </c>
      <c r="Y173" s="20">
        <v>47.072599531615971</v>
      </c>
      <c r="Z173" s="20">
        <v>39.332365747460109</v>
      </c>
      <c r="AA173" s="20">
        <v>21.550855991943592</v>
      </c>
      <c r="AB173" s="20">
        <v>32.677966101694899</v>
      </c>
      <c r="AC173" s="20">
        <v>43.627175743964003</v>
      </c>
      <c r="AD173" s="20">
        <v>43.710691823899353</v>
      </c>
      <c r="AE173" s="20">
        <v>42.723492723492669</v>
      </c>
      <c r="AF173" s="20">
        <v>12.145748987854251</v>
      </c>
      <c r="AG173" s="20">
        <v>44.73942969518199</v>
      </c>
      <c r="AH173" s="20">
        <v>54.535398230088532</v>
      </c>
      <c r="AI173" s="20">
        <v>12.38698010849909</v>
      </c>
      <c r="AJ173" s="20">
        <v>37.435567010309327</v>
      </c>
      <c r="AK173" s="20">
        <v>38.331160365058679</v>
      </c>
      <c r="AL173" s="20">
        <v>60.000000000000014</v>
      </c>
      <c r="AM173" s="20">
        <v>82.215036378334702</v>
      </c>
      <c r="AN173" s="20">
        <v>66.791744840525297</v>
      </c>
      <c r="AO173" s="20">
        <v>66.937669376693719</v>
      </c>
      <c r="AP173" s="20">
        <v>16.885676741130091</v>
      </c>
      <c r="AQ173" s="20">
        <v>22.687439143135379</v>
      </c>
      <c r="AR173" s="20">
        <v>36.5134431916739</v>
      </c>
      <c r="AS173" s="20">
        <v>62.634989200863998</v>
      </c>
      <c r="AT173" s="20">
        <v>47.8794072560041</v>
      </c>
      <c r="AU173" s="20">
        <v>58.184855233853</v>
      </c>
      <c r="AV173" s="20">
        <v>71.028806584362201</v>
      </c>
      <c r="AW173" s="20">
        <v>26.754748142031382</v>
      </c>
      <c r="AX173" s="20">
        <v>33.360522022838538</v>
      </c>
      <c r="AY173" s="20">
        <v>28.609271523178819</v>
      </c>
      <c r="AZ173" s="20">
        <v>16.309012875536492</v>
      </c>
      <c r="BA173" s="20">
        <v>38.427561837455812</v>
      </c>
      <c r="BB173" s="20">
        <v>51.207729468599084</v>
      </c>
      <c r="BC173" s="20">
        <v>25.8445945945946</v>
      </c>
      <c r="BD173" s="20">
        <v>18.28908554572272</v>
      </c>
      <c r="BE173" s="20">
        <v>86.549707602339097</v>
      </c>
      <c r="BF173" s="20">
        <v>76.404494382022506</v>
      </c>
      <c r="BG173" s="20">
        <v>9.4069529652351704</v>
      </c>
      <c r="BH173" s="20">
        <v>45.954962468723998</v>
      </c>
      <c r="BI173" s="20">
        <v>29.87012987012983</v>
      </c>
      <c r="BJ173" s="20">
        <v>44.759825327510853</v>
      </c>
      <c r="BK173" s="20">
        <v>52.392947103274551</v>
      </c>
      <c r="BL173" s="20">
        <v>17.166212534059952</v>
      </c>
      <c r="BM173" s="20">
        <v>16.298342541436469</v>
      </c>
      <c r="BN173" s="20">
        <v>43.8330170777989</v>
      </c>
      <c r="BO173" s="20">
        <v>13.254593175852975</v>
      </c>
      <c r="BP173" s="20">
        <v>37.556561085972859</v>
      </c>
      <c r="BQ173" s="20">
        <v>38.811188811188785</v>
      </c>
      <c r="BR173" s="20">
        <v>43.487394957983284</v>
      </c>
      <c r="BS173" s="20">
        <v>46.993318485523346</v>
      </c>
      <c r="BT173" s="20">
        <v>28.151986183074257</v>
      </c>
      <c r="BU173" s="20">
        <v>31.131131131131113</v>
      </c>
      <c r="BV173" s="20">
        <v>35.559006211180112</v>
      </c>
      <c r="BW173" s="20">
        <v>67.357512953367888</v>
      </c>
      <c r="BX173" s="20">
        <v>0.99667774086378702</v>
      </c>
      <c r="BY173" s="20">
        <v>5.8467741935483861</v>
      </c>
      <c r="BZ173" s="20">
        <v>21.590909090909108</v>
      </c>
      <c r="CA173" s="20">
        <v>11.363636363636379</v>
      </c>
      <c r="CB173" s="20">
        <v>26.484018264840131</v>
      </c>
      <c r="CC173" s="20">
        <v>24.311926605504581</v>
      </c>
      <c r="CD173" s="20">
        <v>11.578947368421046</v>
      </c>
      <c r="CE173" s="20">
        <v>5.9633027522935729</v>
      </c>
      <c r="CF173" s="20">
        <v>56.761565836298999</v>
      </c>
      <c r="CG173" s="20">
        <v>82.735042735042697</v>
      </c>
      <c r="CH173" s="20">
        <v>15.30612244897959</v>
      </c>
      <c r="CI173" s="20">
        <v>4.4328552803129071</v>
      </c>
      <c r="CJ173" s="20">
        <v>29.268292682926802</v>
      </c>
      <c r="CK173" s="20">
        <v>0.86206896551724099</v>
      </c>
      <c r="CL173" s="20">
        <v>24.641148325358813</v>
      </c>
      <c r="CM173" s="20">
        <v>31.707317073170699</v>
      </c>
      <c r="CN173" s="20">
        <v>10.434782608695654</v>
      </c>
      <c r="CO173" s="20">
        <v>18.73198847262249</v>
      </c>
      <c r="CP173" s="20">
        <v>10.099573257468</v>
      </c>
      <c r="CQ173" s="20">
        <v>48.189415041782766</v>
      </c>
      <c r="CR173" s="20">
        <v>19.491525423728771</v>
      </c>
      <c r="CS173" s="20">
        <v>27.358490566037702</v>
      </c>
      <c r="CT173" s="20">
        <v>52.863436123347967</v>
      </c>
      <c r="CU173" s="20">
        <v>0</v>
      </c>
      <c r="CV173" s="20">
        <v>18.105263157894729</v>
      </c>
      <c r="CW173" s="20">
        <v>15.08379888268156</v>
      </c>
      <c r="CX173" s="20">
        <v>47.368421052631561</v>
      </c>
      <c r="CY173" s="20">
        <v>4.3307086614173249</v>
      </c>
      <c r="CZ173" s="20">
        <v>18.120045300113262</v>
      </c>
      <c r="DA173" s="20">
        <v>34.467120181405861</v>
      </c>
      <c r="DB173" s="20">
        <v>21.037868162692853</v>
      </c>
      <c r="DC173" s="20">
        <v>34.700854700854705</v>
      </c>
      <c r="DD173" s="20">
        <v>16.89419795221843</v>
      </c>
      <c r="DE173" s="20">
        <v>21.863117870722434</v>
      </c>
      <c r="DF173" s="20">
        <v>34.229390681003558</v>
      </c>
      <c r="DG173" s="20">
        <v>21.780303030303038</v>
      </c>
      <c r="DH173" s="20">
        <v>16.064981949458485</v>
      </c>
      <c r="DI173" s="20">
        <v>25.4237288135593</v>
      </c>
      <c r="DJ173" s="20">
        <v>14.990512333965849</v>
      </c>
      <c r="DK173" s="20">
        <v>50.337381916329292</v>
      </c>
      <c r="DL173" s="20">
        <v>49.354005167958647</v>
      </c>
      <c r="DM173" s="20">
        <v>18.750000000000043</v>
      </c>
      <c r="DN173" s="20">
        <v>24.505928853754952</v>
      </c>
      <c r="DO173" s="20">
        <v>22.875816993464028</v>
      </c>
      <c r="DP173" s="20">
        <v>25.697061039939712</v>
      </c>
      <c r="DQ173" s="20">
        <v>31.376975169300248</v>
      </c>
      <c r="DR173" s="20">
        <v>14.312267657992569</v>
      </c>
      <c r="DS173" s="20">
        <v>18.654173764906297</v>
      </c>
      <c r="DT173" s="20">
        <v>6.4965197215777266</v>
      </c>
      <c r="DU173" s="20">
        <v>2.8192371475953601</v>
      </c>
      <c r="DV173" s="20">
        <v>25.545851528384311</v>
      </c>
      <c r="DW173" s="20">
        <v>42.890442890442934</v>
      </c>
      <c r="DX173" s="20">
        <v>22.759103641456583</v>
      </c>
      <c r="DY173" s="20">
        <v>83.651804670912895</v>
      </c>
      <c r="DZ173" s="20">
        <v>37.769080234833595</v>
      </c>
      <c r="EA173" s="20">
        <v>37.191650853889961</v>
      </c>
      <c r="EB173" s="20">
        <v>15.122615803814716</v>
      </c>
      <c r="EC173" s="20">
        <v>9.2526690391459017</v>
      </c>
      <c r="ED173" s="20">
        <v>27.441860465116271</v>
      </c>
      <c r="EE173" s="20">
        <v>8.4325396825396854</v>
      </c>
    </row>
    <row r="174" spans="1:135" x14ac:dyDescent="0.3">
      <c r="A174" s="3"/>
      <c r="B174" s="20" t="s">
        <v>166</v>
      </c>
      <c r="C174" s="20" t="s">
        <v>170</v>
      </c>
      <c r="D174" s="29">
        <f>(D175/100)*$D$171</f>
        <v>26557.460882102183</v>
      </c>
      <c r="E174" s="29">
        <f>(E175/100)*$E$171</f>
        <v>13502.999999999998</v>
      </c>
      <c r="F174" s="29">
        <f>(F175/100)*$F$171</f>
        <v>5432.0000000000009</v>
      </c>
      <c r="G174" s="29">
        <f>(G175/100)*$G$171</f>
        <v>2035.1431966726041</v>
      </c>
      <c r="H174" s="29">
        <f>(H175/100)*$H$171</f>
        <v>5580.9999999999936</v>
      </c>
      <c r="I174" s="29">
        <f>SUM(J174:M174)</f>
        <v>17196.971472981626</v>
      </c>
      <c r="J174" s="29">
        <f>(J175/100)*$J$171</f>
        <v>8553.0000000000218</v>
      </c>
      <c r="K174" s="29">
        <f>(K175/100)*$K$171</f>
        <v>3754.9999999999959</v>
      </c>
      <c r="L174" s="29">
        <f>(L175/100)*$L$171</f>
        <v>308.97147298162139</v>
      </c>
      <c r="M174" s="29">
        <f>(M175/100)*$M$171</f>
        <v>4579.9999999999891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</row>
    <row r="175" spans="1:135" x14ac:dyDescent="0.3">
      <c r="A175" s="3"/>
      <c r="B175" s="23"/>
      <c r="C175" s="20" t="s">
        <v>176</v>
      </c>
      <c r="D175" s="20">
        <v>18.385100056145117</v>
      </c>
      <c r="E175" s="20">
        <v>18.687462806371698</v>
      </c>
      <c r="F175" s="20">
        <v>17.0844472401321</v>
      </c>
      <c r="G175" s="20">
        <v>14.913844325609</v>
      </c>
      <c r="H175" s="20">
        <v>20.861211826710999</v>
      </c>
      <c r="I175" s="20">
        <f>(I174/$I$171)*100</f>
        <v>19.237922691301836</v>
      </c>
      <c r="J175" s="20">
        <v>17.553617239610102</v>
      </c>
      <c r="K175" s="20">
        <v>24.8248049715721</v>
      </c>
      <c r="L175" s="20">
        <v>14.364085215324099</v>
      </c>
      <c r="M175" s="20">
        <v>19.581854718029799</v>
      </c>
      <c r="N175" s="20"/>
      <c r="O175" s="20">
        <v>28.0890253261704</v>
      </c>
      <c r="P175" s="20">
        <v>14.690867838910901</v>
      </c>
      <c r="Q175" s="20">
        <v>19.0620272314675</v>
      </c>
      <c r="R175" s="20">
        <v>2.94585987261146</v>
      </c>
      <c r="S175" s="20">
        <v>18.054410552349498</v>
      </c>
      <c r="T175" s="20">
        <v>12.683438155136299</v>
      </c>
      <c r="U175" s="20">
        <v>24.264705882352899</v>
      </c>
      <c r="V175" s="20">
        <v>17.547806524184502</v>
      </c>
      <c r="W175" s="20">
        <v>18.453683442742498</v>
      </c>
      <c r="X175" s="20">
        <v>11.958041958041999</v>
      </c>
      <c r="Y175" s="20">
        <v>10.187353629976601</v>
      </c>
      <c r="Z175" s="20">
        <v>17.706821480406401</v>
      </c>
      <c r="AA175" s="20">
        <v>25.276938569989898</v>
      </c>
      <c r="AB175" s="20">
        <v>18.305084745762699</v>
      </c>
      <c r="AC175" s="20">
        <v>21.224031443009501</v>
      </c>
      <c r="AD175" s="20">
        <v>28.5534591194969</v>
      </c>
      <c r="AE175" s="20">
        <v>13.4095634095634</v>
      </c>
      <c r="AF175" s="20">
        <v>13.765182186234799</v>
      </c>
      <c r="AG175" s="20">
        <v>18.190757128810201</v>
      </c>
      <c r="AH175" s="20">
        <v>18.9159292035398</v>
      </c>
      <c r="AI175" s="20">
        <v>11.3019891500904</v>
      </c>
      <c r="AJ175" s="20">
        <v>15.4639175257732</v>
      </c>
      <c r="AK175" s="20">
        <v>17.601043024771801</v>
      </c>
      <c r="AL175" s="20">
        <v>14.7826086956522</v>
      </c>
      <c r="AM175" s="20">
        <v>6.8714632174616002</v>
      </c>
      <c r="AN175" s="20">
        <v>12.4765478424015</v>
      </c>
      <c r="AO175" s="20">
        <v>11.2014453477868</v>
      </c>
      <c r="AP175" s="20">
        <v>16.688567674112999</v>
      </c>
      <c r="AQ175" s="20">
        <v>26.5822784810127</v>
      </c>
      <c r="AR175" s="20">
        <v>26.322636600173499</v>
      </c>
      <c r="AS175" s="20">
        <v>12.455003599712001</v>
      </c>
      <c r="AT175" s="20">
        <v>18.548799182422101</v>
      </c>
      <c r="AU175" s="20">
        <v>13.307349665924299</v>
      </c>
      <c r="AV175" s="20">
        <v>12.839506172839499</v>
      </c>
      <c r="AW175" s="20">
        <v>24.7729149463254</v>
      </c>
      <c r="AX175" s="20">
        <v>23.572593800978801</v>
      </c>
      <c r="AY175" s="20">
        <v>25.695364238410601</v>
      </c>
      <c r="AZ175" s="20">
        <v>18.669527896995699</v>
      </c>
      <c r="BA175" s="20">
        <v>29.770318021201401</v>
      </c>
      <c r="BB175" s="20">
        <v>14.009661835748799</v>
      </c>
      <c r="BC175" s="20">
        <v>27.8716216216216</v>
      </c>
      <c r="BD175" s="20">
        <v>24.188790560472</v>
      </c>
      <c r="BE175" s="20">
        <v>9.9415204678362592</v>
      </c>
      <c r="BF175" s="20">
        <v>6.7415730337078603</v>
      </c>
      <c r="BG175" s="20">
        <v>17.791411042944802</v>
      </c>
      <c r="BH175" s="20">
        <v>18.5154295246038</v>
      </c>
      <c r="BI175" s="20">
        <v>41.298701298701303</v>
      </c>
      <c r="BJ175" s="20">
        <v>34.716157205240201</v>
      </c>
      <c r="BK175" s="20">
        <v>37.783375314861502</v>
      </c>
      <c r="BL175" s="20">
        <v>50.136239782016297</v>
      </c>
      <c r="BM175" s="20">
        <v>19.060773480662998</v>
      </c>
      <c r="BN175" s="20">
        <v>23.529411764705898</v>
      </c>
      <c r="BO175" s="20">
        <v>15.2230971128609</v>
      </c>
      <c r="BP175" s="20">
        <v>9.2006033182503799</v>
      </c>
      <c r="BQ175" s="20">
        <v>29.8951048951049</v>
      </c>
      <c r="BR175" s="20">
        <v>20.7983193277311</v>
      </c>
      <c r="BS175" s="20">
        <v>28.062360801781701</v>
      </c>
      <c r="BT175" s="20">
        <v>51.813471502590701</v>
      </c>
      <c r="BU175" s="20">
        <v>15.015015015015001</v>
      </c>
      <c r="BV175" s="20">
        <v>25.6211180124224</v>
      </c>
      <c r="BW175" s="20">
        <v>10.1899827288428</v>
      </c>
      <c r="BX175" s="20">
        <v>0</v>
      </c>
      <c r="BY175" s="20">
        <v>6.6532258064516103</v>
      </c>
      <c r="BZ175" s="20">
        <v>0.68181818181818199</v>
      </c>
      <c r="CA175" s="20">
        <v>39.393939393939398</v>
      </c>
      <c r="CB175" s="20">
        <v>21.004566210045699</v>
      </c>
      <c r="CC175" s="20">
        <v>5.5045871559632999</v>
      </c>
      <c r="CD175" s="20">
        <v>30.789473684210499</v>
      </c>
      <c r="CE175" s="20">
        <v>3.6697247706421998</v>
      </c>
      <c r="CF175" s="20">
        <v>19.217081850533798</v>
      </c>
      <c r="CG175" s="20">
        <v>7.0085470085470103</v>
      </c>
      <c r="CH175" s="20">
        <v>14.285714285714301</v>
      </c>
      <c r="CI175" s="20">
        <v>4.1720990873533204</v>
      </c>
      <c r="CJ175" s="20">
        <v>37.804878048780502</v>
      </c>
      <c r="CK175" s="20">
        <v>41.379310344827601</v>
      </c>
      <c r="CL175" s="20">
        <v>8.85167464114833</v>
      </c>
      <c r="CM175" s="20">
        <v>10</v>
      </c>
      <c r="CN175" s="20">
        <v>20.434782608695699</v>
      </c>
      <c r="CO175" s="20">
        <v>20.749279538904901</v>
      </c>
      <c r="CP175" s="20">
        <v>15.931721194879101</v>
      </c>
      <c r="CQ175" s="20">
        <v>17.548746518105801</v>
      </c>
      <c r="CR175" s="20">
        <v>8.2627118644067803</v>
      </c>
      <c r="CS175" s="20">
        <v>39.150943396226403</v>
      </c>
      <c r="CT175" s="20">
        <v>15.4185022026432</v>
      </c>
      <c r="CU175" s="20">
        <v>1.47058823529412</v>
      </c>
      <c r="CV175" s="20">
        <v>10.9473684210526</v>
      </c>
      <c r="CW175" s="20">
        <v>16.759776536312799</v>
      </c>
      <c r="CX175" s="20">
        <v>6.8649885583524002</v>
      </c>
      <c r="CY175" s="20">
        <v>20.866141732283499</v>
      </c>
      <c r="CZ175" s="20">
        <v>21.517553793884499</v>
      </c>
      <c r="DA175" s="20">
        <v>19.160997732426299</v>
      </c>
      <c r="DB175" s="20">
        <v>16.690042075736301</v>
      </c>
      <c r="DC175" s="20">
        <v>11.1111111111111</v>
      </c>
      <c r="DD175" s="20">
        <v>23.549488054607501</v>
      </c>
      <c r="DE175" s="20">
        <v>25.475285171102701</v>
      </c>
      <c r="DF175" s="20">
        <v>16.129032258064498</v>
      </c>
      <c r="DG175" s="20">
        <v>20.8333333333333</v>
      </c>
      <c r="DH175" s="20">
        <v>18.050541516245499</v>
      </c>
      <c r="DI175" s="20">
        <v>16.3135593220339</v>
      </c>
      <c r="DJ175" s="20">
        <v>19.544592030360501</v>
      </c>
      <c r="DK175" s="20">
        <v>24.021592442645101</v>
      </c>
      <c r="DL175" s="20">
        <v>13.953488372093</v>
      </c>
      <c r="DM175" s="20">
        <v>8.4760273972602693</v>
      </c>
      <c r="DN175" s="20">
        <v>21.739130434782599</v>
      </c>
      <c r="DO175" s="20">
        <v>12.4183006535948</v>
      </c>
      <c r="DP175" s="20">
        <v>12.6601356443105</v>
      </c>
      <c r="DQ175" s="20">
        <v>32.054176072234803</v>
      </c>
      <c r="DR175" s="20">
        <v>20.539033457249101</v>
      </c>
      <c r="DS175" s="20">
        <v>23.253833049403699</v>
      </c>
      <c r="DT175" s="20">
        <v>5.5684454756380504</v>
      </c>
      <c r="DU175" s="20">
        <v>8.4577114427860707</v>
      </c>
      <c r="DV175" s="20">
        <v>16.484716157205199</v>
      </c>
      <c r="DW175" s="20">
        <v>41.025641025641001</v>
      </c>
      <c r="DX175" s="20">
        <v>22.268907563025198</v>
      </c>
      <c r="DY175" s="20">
        <v>6.7940552016985096</v>
      </c>
      <c r="DZ175" s="20">
        <v>32.681017612524499</v>
      </c>
      <c r="EA175" s="20">
        <v>30.265654648956399</v>
      </c>
      <c r="EB175" s="20">
        <v>29.155313351498599</v>
      </c>
      <c r="EC175" s="20">
        <v>23.131672597864799</v>
      </c>
      <c r="ED175" s="20">
        <v>6.0465116279069804</v>
      </c>
      <c r="EE175" s="20">
        <v>22.718253968254</v>
      </c>
    </row>
    <row r="176" spans="1:135" x14ac:dyDescent="0.3">
      <c r="A176" s="3"/>
      <c r="B176" s="20" t="s">
        <v>167</v>
      </c>
      <c r="C176" s="20" t="s">
        <v>170</v>
      </c>
      <c r="D176" s="29">
        <f>(D177/100)*$D$171</f>
        <v>48888.596836465214</v>
      </c>
      <c r="E176" s="29">
        <f>(E177/100)*$E$171</f>
        <v>21481.000000000015</v>
      </c>
      <c r="F176" s="29">
        <f>(F177/100)*$F$171</f>
        <v>6916.0000000000118</v>
      </c>
      <c r="G176" s="29">
        <f>(G177/100)*$G$171</f>
        <v>7156.4472667855025</v>
      </c>
      <c r="H176" s="29">
        <f>(H177/100)*$H$171</f>
        <v>13369.000000000015</v>
      </c>
      <c r="I176" s="29">
        <f>SUM(J176:M176)</f>
        <v>39843.221815854442</v>
      </c>
      <c r="J176" s="29">
        <f>(J177/100)*$J$171</f>
        <v>19612.000000000011</v>
      </c>
      <c r="K176" s="29">
        <f>(K177/100)*$K$171</f>
        <v>5919.9999999999991</v>
      </c>
      <c r="L176" s="29">
        <f>(L177/100)*$L$171</f>
        <v>1334.2218158544388</v>
      </c>
      <c r="M176" s="29">
        <f>(M177/100)*$M$171</f>
        <v>12976.999999999995</v>
      </c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</row>
    <row r="177" spans="1:135" x14ac:dyDescent="0.3">
      <c r="A177" s="3"/>
      <c r="B177" s="23"/>
      <c r="C177" s="20" t="s">
        <v>176</v>
      </c>
      <c r="D177" s="20">
        <v>33.844415640227631</v>
      </c>
      <c r="E177" s="20">
        <v>29.7286076089514</v>
      </c>
      <c r="F177" s="20">
        <v>21.751847774807398</v>
      </c>
      <c r="G177" s="20">
        <v>52.443553178847303</v>
      </c>
      <c r="H177" s="20">
        <v>49.971965760849301</v>
      </c>
      <c r="I177" s="20">
        <f>(I176/$I$171)*100</f>
        <v>44.571849309051743</v>
      </c>
      <c r="J177" s="20">
        <v>40.250384812724498</v>
      </c>
      <c r="K177" s="20">
        <v>39.137908237471898</v>
      </c>
      <c r="L177" s="20">
        <v>62.027978421870699</v>
      </c>
      <c r="M177" s="20">
        <v>55.483346872461397</v>
      </c>
      <c r="N177" s="20"/>
      <c r="O177" s="20">
        <v>45.817344589409103</v>
      </c>
      <c r="P177" s="20">
        <v>54.0555870674986</v>
      </c>
      <c r="Q177" s="20">
        <v>51.5380736258195</v>
      </c>
      <c r="R177" s="20">
        <v>92.356687898089206</v>
      </c>
      <c r="S177" s="20">
        <v>53.3388293487222</v>
      </c>
      <c r="T177" s="20">
        <v>40.7756813417191</v>
      </c>
      <c r="U177" s="20">
        <v>49.540441176470601</v>
      </c>
      <c r="V177" s="20">
        <v>25.7592800899887</v>
      </c>
      <c r="W177" s="20">
        <v>17.943107221006599</v>
      </c>
      <c r="X177" s="20">
        <v>24.755244755244799</v>
      </c>
      <c r="Y177" s="20">
        <v>42.740046838407501</v>
      </c>
      <c r="Z177" s="20">
        <v>42.960812772133501</v>
      </c>
      <c r="AA177" s="20">
        <v>53.172205438066499</v>
      </c>
      <c r="AB177" s="20">
        <v>49.016949152542402</v>
      </c>
      <c r="AC177" s="20">
        <v>35.148792813026397</v>
      </c>
      <c r="AD177" s="20">
        <v>27.735849056603801</v>
      </c>
      <c r="AE177" s="20">
        <v>43.866943866943899</v>
      </c>
      <c r="AF177" s="20">
        <v>74.0890688259109</v>
      </c>
      <c r="AG177" s="20">
        <v>37.069813176007898</v>
      </c>
      <c r="AH177" s="20">
        <v>26.5486725663717</v>
      </c>
      <c r="AI177" s="20">
        <v>76.311030741410505</v>
      </c>
      <c r="AJ177" s="20">
        <v>47.100515463917503</v>
      </c>
      <c r="AK177" s="20">
        <v>44.067796610169502</v>
      </c>
      <c r="AL177" s="20">
        <v>25.2173913043478</v>
      </c>
      <c r="AM177" s="20">
        <v>10.913500404203701</v>
      </c>
      <c r="AN177" s="20">
        <v>20.731707317073202</v>
      </c>
      <c r="AO177" s="20">
        <v>21.860885275519401</v>
      </c>
      <c r="AP177" s="20">
        <v>66.425755584756899</v>
      </c>
      <c r="AQ177" s="20">
        <v>50.730282375851999</v>
      </c>
      <c r="AR177" s="20">
        <v>37.163920208152597</v>
      </c>
      <c r="AS177" s="20">
        <v>24.910007199424001</v>
      </c>
      <c r="AT177" s="20">
        <v>33.571793561573799</v>
      </c>
      <c r="AU177" s="20">
        <v>28.507795100222701</v>
      </c>
      <c r="AV177" s="20">
        <v>16.131687242798399</v>
      </c>
      <c r="AW177" s="20">
        <v>48.472336911643303</v>
      </c>
      <c r="AX177" s="20">
        <v>43.066884176182697</v>
      </c>
      <c r="AY177" s="20">
        <v>45.695364238410598</v>
      </c>
      <c r="AZ177" s="20">
        <v>65.021459227467801</v>
      </c>
      <c r="BA177" s="20">
        <v>31.802120141342801</v>
      </c>
      <c r="BB177" s="20">
        <v>34.7826086956522</v>
      </c>
      <c r="BC177" s="20">
        <v>46.283783783783797</v>
      </c>
      <c r="BD177" s="20">
        <v>57.522123893805301</v>
      </c>
      <c r="BE177" s="20">
        <v>3.5087719298245599</v>
      </c>
      <c r="BF177" s="20">
        <v>16.8539325842697</v>
      </c>
      <c r="BG177" s="20">
        <v>72.801635991820007</v>
      </c>
      <c r="BH177" s="20">
        <v>35.529608006672198</v>
      </c>
      <c r="BI177" s="20">
        <v>28.831168831168799</v>
      </c>
      <c r="BJ177" s="20">
        <v>20.5240174672489</v>
      </c>
      <c r="BK177" s="20">
        <v>9.8236775818639792</v>
      </c>
      <c r="BL177" s="20">
        <v>32.697547683923702</v>
      </c>
      <c r="BM177" s="20">
        <v>64.6408839779006</v>
      </c>
      <c r="BN177" s="20">
        <v>32.637571157495302</v>
      </c>
      <c r="BO177" s="20">
        <v>71.522309711286098</v>
      </c>
      <c r="BP177" s="20">
        <v>53.242835595776803</v>
      </c>
      <c r="BQ177" s="20">
        <v>31.2937062937063</v>
      </c>
      <c r="BR177" s="20">
        <v>35.714285714285701</v>
      </c>
      <c r="BS177" s="20">
        <v>24.9443207126949</v>
      </c>
      <c r="BT177" s="20">
        <v>20.034542314335098</v>
      </c>
      <c r="BU177" s="20">
        <v>53.853853853853799</v>
      </c>
      <c r="BV177" s="20">
        <v>38.819875776397502</v>
      </c>
      <c r="BW177" s="20">
        <v>22.452504317789298</v>
      </c>
      <c r="BX177" s="20">
        <v>99.003322259136198</v>
      </c>
      <c r="BY177" s="20">
        <v>87.5</v>
      </c>
      <c r="BZ177" s="20">
        <v>77.727272727272705</v>
      </c>
      <c r="CA177" s="20">
        <v>49.2424242424242</v>
      </c>
      <c r="CB177" s="20">
        <v>52.511415525114202</v>
      </c>
      <c r="CC177" s="20">
        <v>70.183486238532097</v>
      </c>
      <c r="CD177" s="20">
        <v>57.631578947368403</v>
      </c>
      <c r="CE177" s="20">
        <v>90.366972477064195</v>
      </c>
      <c r="CF177" s="20">
        <v>24.021352313167299</v>
      </c>
      <c r="CG177" s="20">
        <v>10.2564102564103</v>
      </c>
      <c r="CH177" s="20">
        <v>70.408163265306101</v>
      </c>
      <c r="CI177" s="20">
        <v>91.395045632333805</v>
      </c>
      <c r="CJ177" s="20">
        <v>32.9268292682927</v>
      </c>
      <c r="CK177" s="20">
        <v>57.758620689655203</v>
      </c>
      <c r="CL177" s="20">
        <v>66.507177033492795</v>
      </c>
      <c r="CM177" s="20">
        <v>58.292682926829301</v>
      </c>
      <c r="CN177" s="20">
        <v>69.130434782608702</v>
      </c>
      <c r="CO177" s="20">
        <v>60.518731988472602</v>
      </c>
      <c r="CP177" s="20">
        <v>73.968705547652903</v>
      </c>
      <c r="CQ177" s="20">
        <v>34.261838440111397</v>
      </c>
      <c r="CR177" s="20">
        <v>72.245762711864401</v>
      </c>
      <c r="CS177" s="20">
        <v>33.490566037735803</v>
      </c>
      <c r="CT177" s="20">
        <v>31.718061674008801</v>
      </c>
      <c r="CU177" s="20">
        <v>98.529411764705898</v>
      </c>
      <c r="CV177" s="20">
        <v>70.947368421052602</v>
      </c>
      <c r="CW177" s="20">
        <v>68.156424581005595</v>
      </c>
      <c r="CX177" s="20">
        <v>45.766590389016002</v>
      </c>
      <c r="CY177" s="20">
        <v>74.803149606299201</v>
      </c>
      <c r="CZ177" s="20">
        <v>60.3624009060023</v>
      </c>
      <c r="DA177" s="20">
        <v>46.371882086167801</v>
      </c>
      <c r="DB177" s="20">
        <v>62.272089761570797</v>
      </c>
      <c r="DC177" s="20">
        <v>54.188034188034202</v>
      </c>
      <c r="DD177" s="20">
        <v>59.556313993174101</v>
      </c>
      <c r="DE177" s="20">
        <v>52.661596958174897</v>
      </c>
      <c r="DF177" s="20">
        <v>49.641577060931901</v>
      </c>
      <c r="DG177" s="20">
        <v>57.386363636363598</v>
      </c>
      <c r="DH177" s="20">
        <v>65.884476534295999</v>
      </c>
      <c r="DI177" s="20">
        <v>58.262711864406803</v>
      </c>
      <c r="DJ177" s="20">
        <v>65.464895635673599</v>
      </c>
      <c r="DK177" s="20">
        <v>25.6410256410256</v>
      </c>
      <c r="DL177" s="20">
        <v>36.692506459948298</v>
      </c>
      <c r="DM177" s="20">
        <v>72.773972602739704</v>
      </c>
      <c r="DN177" s="20">
        <v>53.754940711462503</v>
      </c>
      <c r="DO177" s="20">
        <v>64.705882352941202</v>
      </c>
      <c r="DP177" s="20">
        <v>61.642803315749802</v>
      </c>
      <c r="DQ177" s="20">
        <v>36.568848758465002</v>
      </c>
      <c r="DR177" s="20">
        <v>65.148698884758403</v>
      </c>
      <c r="DS177" s="20">
        <v>58.091993185690001</v>
      </c>
      <c r="DT177" s="20">
        <v>87.935034802784202</v>
      </c>
      <c r="DU177" s="20">
        <v>88.723051409618606</v>
      </c>
      <c r="DV177" s="20">
        <v>57.969432314410497</v>
      </c>
      <c r="DW177" s="20">
        <v>16.083916083916101</v>
      </c>
      <c r="DX177" s="20">
        <v>54.9719887955182</v>
      </c>
      <c r="DY177" s="20">
        <v>9.5541401273885391</v>
      </c>
      <c r="DZ177" s="20">
        <v>29.549902152641899</v>
      </c>
      <c r="EA177" s="20">
        <v>32.542694497153697</v>
      </c>
      <c r="EB177" s="20">
        <v>55.722070844686598</v>
      </c>
      <c r="EC177" s="20">
        <v>67.615658362989294</v>
      </c>
      <c r="ED177" s="20">
        <v>66.511627906976699</v>
      </c>
      <c r="EE177" s="20">
        <v>68.849206349206398</v>
      </c>
    </row>
    <row r="178" spans="1:135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</row>
    <row r="179" spans="1:135" x14ac:dyDescent="0.3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</row>
    <row r="180" spans="1:135" x14ac:dyDescent="0.3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</row>
    <row r="181" spans="1:135" x14ac:dyDescent="0.3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</row>
  </sheetData>
  <mergeCells count="3">
    <mergeCell ref="B2:M2"/>
    <mergeCell ref="D3:H3"/>
    <mergeCell ref="I3:M3"/>
  </mergeCells>
  <printOptions horizontalCentered="1" headings="1" gridLines="1"/>
  <pageMargins left="0.7" right="0.7" top="0.75" bottom="0.75" header="0.3" footer="0.3"/>
  <pageSetup paperSize="9" scale="82" fitToHeight="0" orientation="landscape" blackAndWhite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67C7-6CBB-48D2-959B-B2CE02A3E1B6}">
  <dimension ref="B1:P105"/>
  <sheetViews>
    <sheetView zoomScale="80" zoomScaleNormal="80" workbookViewId="0">
      <selection activeCell="N22" sqref="N22"/>
    </sheetView>
  </sheetViews>
  <sheetFormatPr defaultRowHeight="14.4" x14ac:dyDescent="0.3"/>
  <cols>
    <col min="2" max="2" width="53.109375" bestFit="1" customWidth="1"/>
    <col min="3" max="3" width="10.5546875" customWidth="1"/>
    <col min="4" max="4" width="11.77734375" bestFit="1" customWidth="1"/>
  </cols>
  <sheetData>
    <row r="1" spans="2:13" ht="23.4" thickBot="1" x14ac:dyDescent="0.45">
      <c r="B1" s="234" t="s">
        <v>223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2:13" ht="19.8" thickTop="1" thickBot="1" x14ac:dyDescent="0.35">
      <c r="B2" s="26"/>
      <c r="C2" s="26"/>
      <c r="D2" s="236" t="s">
        <v>2</v>
      </c>
      <c r="E2" s="236"/>
      <c r="F2" s="236"/>
      <c r="G2" s="236"/>
      <c r="H2" s="236"/>
      <c r="I2" s="237" t="s">
        <v>3</v>
      </c>
      <c r="J2" s="237"/>
      <c r="K2" s="237"/>
      <c r="L2" s="237"/>
      <c r="M2" s="237"/>
    </row>
    <row r="3" spans="2:13" ht="28.8" thickTop="1" thickBot="1" x14ac:dyDescent="0.35">
      <c r="B3" s="6"/>
      <c r="C3" s="186" t="s">
        <v>168</v>
      </c>
      <c r="D3" s="7" t="s">
        <v>4</v>
      </c>
      <c r="E3" s="8" t="s">
        <v>5</v>
      </c>
      <c r="F3" s="9" t="s">
        <v>6</v>
      </c>
      <c r="G3" s="10" t="s">
        <v>7</v>
      </c>
      <c r="H3" s="11" t="s">
        <v>8</v>
      </c>
      <c r="I3" s="12" t="s">
        <v>9</v>
      </c>
      <c r="J3" s="8" t="s">
        <v>5</v>
      </c>
      <c r="K3" s="9" t="s">
        <v>6</v>
      </c>
      <c r="L3" s="10" t="s">
        <v>7</v>
      </c>
      <c r="M3" s="11" t="s">
        <v>8</v>
      </c>
    </row>
    <row r="4" spans="2:13" x14ac:dyDescent="0.3">
      <c r="B4" s="175" t="s">
        <v>1</v>
      </c>
      <c r="C4" s="175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15" thickBot="1" x14ac:dyDescent="0.35">
      <c r="B5" s="18"/>
      <c r="C5" s="18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15" thickBot="1" x14ac:dyDescent="0.35">
      <c r="B6" s="187" t="s">
        <v>262</v>
      </c>
      <c r="C6" s="188" t="s">
        <v>170</v>
      </c>
      <c r="D6" s="42">
        <v>160654</v>
      </c>
      <c r="E6" s="42">
        <v>79674</v>
      </c>
      <c r="F6" s="42">
        <v>37106</v>
      </c>
      <c r="G6" s="42">
        <v>15241</v>
      </c>
      <c r="H6" s="42">
        <v>28633</v>
      </c>
      <c r="I6" s="42">
        <f>SUM(J6:M6)</f>
        <v>110672</v>
      </c>
      <c r="J6" s="42">
        <v>54784</v>
      </c>
      <c r="K6" s="42">
        <v>18302</v>
      </c>
      <c r="L6" s="42">
        <v>12425</v>
      </c>
      <c r="M6" s="52">
        <v>25161</v>
      </c>
    </row>
    <row r="7" spans="2:13" x14ac:dyDescent="0.3">
      <c r="B7" s="30" t="s">
        <v>224</v>
      </c>
      <c r="C7" s="30" t="s">
        <v>170</v>
      </c>
      <c r="D7" s="28">
        <v>158824</v>
      </c>
      <c r="E7" s="28">
        <v>78874</v>
      </c>
      <c r="F7" s="28">
        <v>36397</v>
      </c>
      <c r="G7" s="28">
        <v>15119</v>
      </c>
      <c r="H7" s="28">
        <v>28434</v>
      </c>
      <c r="I7" s="28">
        <v>109815</v>
      </c>
      <c r="J7" s="28">
        <v>54437</v>
      </c>
      <c r="K7" s="28">
        <v>18057</v>
      </c>
      <c r="L7" s="28">
        <v>12337</v>
      </c>
      <c r="M7" s="28">
        <v>24984</v>
      </c>
    </row>
    <row r="8" spans="2:13" x14ac:dyDescent="0.3">
      <c r="B8" s="28"/>
      <c r="C8" s="28" t="s">
        <v>170</v>
      </c>
      <c r="D8" s="189">
        <f>ROUND((D9/100)*D7,0)</f>
        <v>14469</v>
      </c>
      <c r="E8" s="189">
        <f t="shared" ref="E8:M8" si="0">ROUND((E9/100)*E7,0)</f>
        <v>7383</v>
      </c>
      <c r="F8" s="189">
        <f t="shared" si="0"/>
        <v>3436</v>
      </c>
      <c r="G8" s="189">
        <f t="shared" si="0"/>
        <v>2041</v>
      </c>
      <c r="H8" s="189">
        <f t="shared" si="0"/>
        <v>1626</v>
      </c>
      <c r="I8" s="189">
        <f t="shared" si="0"/>
        <v>10674</v>
      </c>
      <c r="J8" s="189">
        <f t="shared" si="0"/>
        <v>5280</v>
      </c>
      <c r="K8" s="189">
        <f t="shared" si="0"/>
        <v>2185</v>
      </c>
      <c r="L8" s="189">
        <f t="shared" si="0"/>
        <v>1715</v>
      </c>
      <c r="M8" s="189">
        <f t="shared" si="0"/>
        <v>1502</v>
      </c>
    </row>
    <row r="9" spans="2:13" x14ac:dyDescent="0.3">
      <c r="B9" s="3"/>
      <c r="C9" s="2" t="s">
        <v>176</v>
      </c>
      <c r="D9" s="28">
        <v>9.11</v>
      </c>
      <c r="E9" s="28">
        <v>9.36</v>
      </c>
      <c r="F9" s="28">
        <v>9.44</v>
      </c>
      <c r="G9" s="28">
        <v>13.5</v>
      </c>
      <c r="H9" s="28">
        <v>5.72</v>
      </c>
      <c r="I9" s="28">
        <v>9.7200000000000006</v>
      </c>
      <c r="J9" s="28">
        <v>9.6999999999999993</v>
      </c>
      <c r="K9" s="28">
        <v>12.1</v>
      </c>
      <c r="L9" s="28">
        <v>13.9</v>
      </c>
      <c r="M9" s="28">
        <v>6.01</v>
      </c>
    </row>
    <row r="10" spans="2:13" x14ac:dyDescent="0.3">
      <c r="B10" s="3"/>
      <c r="C10" s="3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2:13" x14ac:dyDescent="0.3">
      <c r="B11" s="30" t="s">
        <v>225</v>
      </c>
      <c r="C11" s="30" t="s">
        <v>170</v>
      </c>
      <c r="D11" s="28">
        <v>158626</v>
      </c>
      <c r="E11" s="28">
        <v>78813</v>
      </c>
      <c r="F11" s="28">
        <v>36202</v>
      </c>
      <c r="G11" s="28">
        <v>15102</v>
      </c>
      <c r="H11" s="28">
        <v>28509</v>
      </c>
      <c r="I11" s="28">
        <v>109747</v>
      </c>
      <c r="J11" s="28">
        <v>54379</v>
      </c>
      <c r="K11" s="28">
        <v>17994</v>
      </c>
      <c r="L11" s="28">
        <v>12323</v>
      </c>
      <c r="M11" s="28">
        <v>25051</v>
      </c>
    </row>
    <row r="12" spans="2:13" x14ac:dyDescent="0.3">
      <c r="B12" s="28"/>
      <c r="C12" s="28" t="s">
        <v>170</v>
      </c>
      <c r="D12" s="189">
        <f>ROUND((D13/100)*D11,0)</f>
        <v>10136</v>
      </c>
      <c r="E12" s="189">
        <f t="shared" ref="E12:M12" si="1">ROUND((E13/100)*E11,0)</f>
        <v>5131</v>
      </c>
      <c r="F12" s="189">
        <f t="shared" si="1"/>
        <v>2407</v>
      </c>
      <c r="G12" s="189">
        <f t="shared" si="1"/>
        <v>1463</v>
      </c>
      <c r="H12" s="189">
        <f t="shared" si="1"/>
        <v>1149</v>
      </c>
      <c r="I12" s="189">
        <f t="shared" si="1"/>
        <v>7485</v>
      </c>
      <c r="J12" s="189">
        <f t="shared" si="1"/>
        <v>3692</v>
      </c>
      <c r="K12" s="189">
        <f t="shared" si="1"/>
        <v>1529</v>
      </c>
      <c r="L12" s="189">
        <f t="shared" si="1"/>
        <v>1203</v>
      </c>
      <c r="M12" s="189">
        <f t="shared" si="1"/>
        <v>1060</v>
      </c>
    </row>
    <row r="13" spans="2:13" x14ac:dyDescent="0.3">
      <c r="B13" s="3"/>
      <c r="C13" s="2" t="s">
        <v>176</v>
      </c>
      <c r="D13" s="28">
        <v>6.39</v>
      </c>
      <c r="E13" s="28">
        <v>6.51</v>
      </c>
      <c r="F13" s="28">
        <v>6.65</v>
      </c>
      <c r="G13" s="28">
        <v>9.69</v>
      </c>
      <c r="H13" s="28">
        <v>4.03</v>
      </c>
      <c r="I13" s="28">
        <v>6.82</v>
      </c>
      <c r="J13" s="28">
        <v>6.79</v>
      </c>
      <c r="K13" s="28">
        <v>8.5</v>
      </c>
      <c r="L13" s="28">
        <v>9.76</v>
      </c>
      <c r="M13" s="28">
        <v>4.2300000000000004</v>
      </c>
    </row>
    <row r="14" spans="2:13" x14ac:dyDescent="0.3">
      <c r="B14" s="3"/>
      <c r="C14" s="2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2:13" x14ac:dyDescent="0.3">
      <c r="B15" s="30" t="s">
        <v>226</v>
      </c>
      <c r="C15" s="30" t="s">
        <v>170</v>
      </c>
      <c r="D15" s="28">
        <v>158273</v>
      </c>
      <c r="E15" s="28">
        <v>78569</v>
      </c>
      <c r="F15" s="28">
        <v>36128</v>
      </c>
      <c r="G15" s="28">
        <v>15076</v>
      </c>
      <c r="H15" s="28">
        <v>28500</v>
      </c>
      <c r="I15" s="28">
        <f>SUM(J15:M15)</f>
        <v>109540</v>
      </c>
      <c r="J15" s="28">
        <v>54233</v>
      </c>
      <c r="K15" s="28">
        <v>17974</v>
      </c>
      <c r="L15" s="28">
        <v>12289</v>
      </c>
      <c r="M15" s="28">
        <v>25044</v>
      </c>
    </row>
    <row r="16" spans="2:13" x14ac:dyDescent="0.3">
      <c r="B16" s="28"/>
      <c r="C16" s="28" t="s">
        <v>170</v>
      </c>
      <c r="D16" s="189">
        <f>ROUND((D17/100)*D15,0)</f>
        <v>7296</v>
      </c>
      <c r="E16" s="189">
        <f t="shared" ref="E16:M16" si="2">ROUND((E17/100)*E15,0)</f>
        <v>3850</v>
      </c>
      <c r="F16" s="189">
        <f t="shared" si="2"/>
        <v>1478</v>
      </c>
      <c r="G16" s="189">
        <f t="shared" si="2"/>
        <v>1146</v>
      </c>
      <c r="H16" s="189">
        <f t="shared" si="2"/>
        <v>827</v>
      </c>
      <c r="I16" s="189">
        <f t="shared" si="2"/>
        <v>5444</v>
      </c>
      <c r="J16" s="189">
        <f t="shared" si="2"/>
        <v>2788</v>
      </c>
      <c r="K16" s="189">
        <f t="shared" si="2"/>
        <v>953</v>
      </c>
      <c r="L16" s="189">
        <f t="shared" si="2"/>
        <v>944</v>
      </c>
      <c r="M16" s="189">
        <f t="shared" si="2"/>
        <v>766</v>
      </c>
    </row>
    <row r="17" spans="2:16" x14ac:dyDescent="0.3">
      <c r="B17" s="28"/>
      <c r="C17" s="28" t="s">
        <v>176</v>
      </c>
      <c r="D17" s="28">
        <v>4.6100000000000003</v>
      </c>
      <c r="E17" s="28">
        <v>4.9000000000000004</v>
      </c>
      <c r="F17" s="28">
        <v>4.09</v>
      </c>
      <c r="G17" s="28">
        <v>7.6</v>
      </c>
      <c r="H17" s="28">
        <v>2.9</v>
      </c>
      <c r="I17" s="28">
        <v>4.97</v>
      </c>
      <c r="J17" s="28">
        <v>5.14</v>
      </c>
      <c r="K17" s="28">
        <v>5.3</v>
      </c>
      <c r="L17" s="28">
        <v>7.68</v>
      </c>
      <c r="M17" s="28">
        <v>3.06</v>
      </c>
    </row>
    <row r="18" spans="2:16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2:16" x14ac:dyDescent="0.3">
      <c r="B19" s="30" t="s">
        <v>227</v>
      </c>
      <c r="C19" s="30" t="s">
        <v>170</v>
      </c>
      <c r="D19" s="28">
        <v>160654</v>
      </c>
      <c r="E19" s="28">
        <v>79674</v>
      </c>
      <c r="F19" s="28">
        <v>37106</v>
      </c>
      <c r="G19" s="28">
        <v>15241</v>
      </c>
      <c r="H19" s="28">
        <v>28633</v>
      </c>
      <c r="I19" s="28">
        <f>SUM(J19:M19)</f>
        <v>110672</v>
      </c>
      <c r="J19" s="28">
        <v>54784</v>
      </c>
      <c r="K19" s="28">
        <v>18302</v>
      </c>
      <c r="L19" s="28">
        <v>12425</v>
      </c>
      <c r="M19" s="28">
        <v>25161</v>
      </c>
    </row>
    <row r="20" spans="2:16" x14ac:dyDescent="0.3">
      <c r="B20" s="28" t="s">
        <v>228</v>
      </c>
      <c r="C20" s="30" t="s">
        <v>170</v>
      </c>
      <c r="D20" s="190">
        <f>ROUND((D21/100)*$D$19,0)</f>
        <v>67973</v>
      </c>
      <c r="E20" s="190">
        <f>ROUND((E21/100)*$E$19,0)</f>
        <v>36889</v>
      </c>
      <c r="F20" s="190">
        <f>ROUND((F21/100)*$F$19,0)</f>
        <v>19184</v>
      </c>
      <c r="G20" s="190">
        <f>ROUND((G21/100)*$G$19,0)</f>
        <v>3902</v>
      </c>
      <c r="H20" s="190">
        <f>ROUND((H21/100)*$H$19,0)</f>
        <v>8017</v>
      </c>
      <c r="I20" s="190">
        <f>SUM(J20:M20)</f>
        <v>24974</v>
      </c>
      <c r="J20" s="190">
        <v>15177</v>
      </c>
      <c r="K20" s="190">
        <v>2551</v>
      </c>
      <c r="L20" s="190">
        <v>2059</v>
      </c>
      <c r="M20" s="190">
        <v>5187</v>
      </c>
    </row>
    <row r="21" spans="2:16" x14ac:dyDescent="0.3">
      <c r="C21" s="28" t="s">
        <v>176</v>
      </c>
      <c r="D21" s="32">
        <v>42.31</v>
      </c>
      <c r="E21" s="32">
        <v>46.3</v>
      </c>
      <c r="F21" s="32">
        <v>51.7</v>
      </c>
      <c r="G21" s="32">
        <v>25.6</v>
      </c>
      <c r="H21" s="32">
        <v>28</v>
      </c>
      <c r="I21" s="32">
        <f>(I20/$I$19)*100</f>
        <v>22.565779962411451</v>
      </c>
      <c r="J21" s="32">
        <v>27.7</v>
      </c>
      <c r="K21" s="32">
        <v>13.9</v>
      </c>
      <c r="L21" s="32">
        <v>16.600000000000001</v>
      </c>
      <c r="M21" s="32">
        <v>20.6</v>
      </c>
    </row>
    <row r="22" spans="2:16" x14ac:dyDescent="0.3">
      <c r="B22" s="28" t="s">
        <v>229</v>
      </c>
      <c r="C22" s="30" t="s">
        <v>170</v>
      </c>
      <c r="D22" s="190">
        <f>ROUND((D23/100)*$D$19,0)</f>
        <v>72664</v>
      </c>
      <c r="E22" s="190">
        <f>ROUND((E23/100)*$E$19,0)</f>
        <v>29320</v>
      </c>
      <c r="F22" s="190">
        <f>ROUND((F23/100)*$F$19,0)</f>
        <v>14805</v>
      </c>
      <c r="G22" s="190">
        <f>ROUND((G23/100)*$G$19,0)</f>
        <v>8992</v>
      </c>
      <c r="H22" s="190">
        <f>ROUND((H23/100)*$H$19,0)</f>
        <v>19528</v>
      </c>
      <c r="I22" s="190">
        <f>SUM(J22:M22)</f>
        <v>66799</v>
      </c>
      <c r="J22" s="190">
        <v>26802</v>
      </c>
      <c r="K22" s="190">
        <v>12893</v>
      </c>
      <c r="L22" s="190">
        <v>8200</v>
      </c>
      <c r="M22" s="190">
        <v>18904</v>
      </c>
    </row>
    <row r="23" spans="2:16" x14ac:dyDescent="0.3">
      <c r="C23" s="28" t="s">
        <v>176</v>
      </c>
      <c r="D23" s="32">
        <v>45.23</v>
      </c>
      <c r="E23" s="32">
        <v>36.799999999999997</v>
      </c>
      <c r="F23" s="32">
        <v>39.9</v>
      </c>
      <c r="G23" s="32">
        <v>59</v>
      </c>
      <c r="H23" s="32">
        <v>68.2</v>
      </c>
      <c r="I23" s="32">
        <f>(I22/$I$19)*100</f>
        <v>60.35763336706664</v>
      </c>
      <c r="J23" s="32">
        <v>48.9</v>
      </c>
      <c r="K23" s="32">
        <v>70.400000000000006</v>
      </c>
      <c r="L23" s="32">
        <v>66</v>
      </c>
      <c r="M23" s="32">
        <v>75.099999999999994</v>
      </c>
    </row>
    <row r="24" spans="2:16" x14ac:dyDescent="0.3">
      <c r="B24" s="28" t="s">
        <v>230</v>
      </c>
      <c r="C24" s="30" t="s">
        <v>170</v>
      </c>
      <c r="D24" s="190">
        <f>ROUND((D25/100)*$D$19,0)</f>
        <v>5655</v>
      </c>
      <c r="E24" s="190">
        <f>ROUND((E25/100)*$E$19,0)</f>
        <v>3904</v>
      </c>
      <c r="F24" s="190">
        <f>ROUND((F25/100)*$F$19,0)</f>
        <v>1343</v>
      </c>
      <c r="G24" s="190">
        <f>ROUND((G25/100)*$G$19,0)</f>
        <v>177</v>
      </c>
      <c r="H24" s="190">
        <f>ROUND((H25/100)*$H$19,0)</f>
        <v>224</v>
      </c>
      <c r="I24" s="190">
        <f>SUM(J24:M24)</f>
        <v>5387</v>
      </c>
      <c r="J24" s="190">
        <v>3754</v>
      </c>
      <c r="K24" s="190">
        <v>1276</v>
      </c>
      <c r="L24" s="190">
        <v>133</v>
      </c>
      <c r="M24" s="190">
        <v>224</v>
      </c>
      <c r="P24" t="s">
        <v>263</v>
      </c>
    </row>
    <row r="25" spans="2:16" x14ac:dyDescent="0.3">
      <c r="C25" s="28" t="s">
        <v>176</v>
      </c>
      <c r="D25" s="32">
        <v>3.52</v>
      </c>
      <c r="E25" s="32">
        <v>4.9000000000000004</v>
      </c>
      <c r="F25" s="32">
        <v>3.62</v>
      </c>
      <c r="G25" s="32">
        <v>1.1599999999999999</v>
      </c>
      <c r="H25" s="32">
        <v>0.78200000000000003</v>
      </c>
      <c r="I25" s="32">
        <f>(I24/$I$19)*100</f>
        <v>4.8675365042648551</v>
      </c>
      <c r="J25" s="32">
        <v>6.85</v>
      </c>
      <c r="K25" s="32">
        <v>6.97</v>
      </c>
      <c r="L25" s="32">
        <v>1.07</v>
      </c>
      <c r="M25" s="32">
        <v>0.89</v>
      </c>
    </row>
    <row r="26" spans="2:16" x14ac:dyDescent="0.3">
      <c r="B26" s="28" t="s">
        <v>231</v>
      </c>
      <c r="C26" s="30" t="s">
        <v>170</v>
      </c>
      <c r="D26" s="190">
        <f>ROUND((D27/100)*$D$19,0)</f>
        <v>12483</v>
      </c>
      <c r="E26" s="190">
        <f>ROUND((E27/100)*$E$19,0)</f>
        <v>8844</v>
      </c>
      <c r="F26" s="190">
        <f>ROUND((F27/100)*$F$19,0)</f>
        <v>1391</v>
      </c>
      <c r="G26" s="190">
        <f>ROUND((G27/100)*$G$19,0)</f>
        <v>1585</v>
      </c>
      <c r="H26" s="190">
        <f>ROUND((H27/100)*$H$19,0)</f>
        <v>664</v>
      </c>
      <c r="I26" s="190">
        <f>SUM(J26:M26)</f>
        <v>11967</v>
      </c>
      <c r="J26" s="190">
        <v>8479</v>
      </c>
      <c r="K26" s="190">
        <v>1314</v>
      </c>
      <c r="L26" s="190">
        <v>1533</v>
      </c>
      <c r="M26" s="190">
        <v>641</v>
      </c>
    </row>
    <row r="27" spans="2:16" x14ac:dyDescent="0.3">
      <c r="C27" s="28" t="s">
        <v>176</v>
      </c>
      <c r="D27" s="32">
        <v>7.77</v>
      </c>
      <c r="E27" s="32">
        <v>11.1</v>
      </c>
      <c r="F27" s="32">
        <v>3.75</v>
      </c>
      <c r="G27" s="32">
        <v>10.4</v>
      </c>
      <c r="H27" s="32">
        <v>2.3199999999999998</v>
      </c>
      <c r="I27" s="32">
        <f>(I26/$I$19)*100</f>
        <v>10.813033106838224</v>
      </c>
      <c r="J27" s="32">
        <v>15.5</v>
      </c>
      <c r="K27" s="32">
        <v>7.18</v>
      </c>
      <c r="L27" s="32">
        <v>12.3</v>
      </c>
      <c r="M27" s="32">
        <v>2.5499999999999998</v>
      </c>
    </row>
    <row r="28" spans="2:16" x14ac:dyDescent="0.3">
      <c r="B28" s="28" t="s">
        <v>232</v>
      </c>
      <c r="C28" s="30" t="s">
        <v>170</v>
      </c>
      <c r="D28" s="190">
        <f>ROUND((D29/100)*$D$19,0)</f>
        <v>1414</v>
      </c>
      <c r="E28" s="190">
        <f>ROUND((E29/100)*$E$19,0)</f>
        <v>476</v>
      </c>
      <c r="F28" s="190">
        <f>ROUND((F29/100)*$F$19,0)</f>
        <v>341</v>
      </c>
      <c r="G28" s="190">
        <f>ROUND((G29/100)*$G$19,0)</f>
        <v>520</v>
      </c>
      <c r="H28" s="190">
        <f>ROUND((H29/100)*$H$19,0)</f>
        <v>82</v>
      </c>
      <c r="I28" s="190">
        <f>SUM(J28:M28)</f>
        <v>1201</v>
      </c>
      <c r="J28" s="190">
        <v>417</v>
      </c>
      <c r="K28" s="190">
        <v>246</v>
      </c>
      <c r="L28" s="190">
        <v>459</v>
      </c>
      <c r="M28" s="190">
        <v>79</v>
      </c>
    </row>
    <row r="29" spans="2:16" x14ac:dyDescent="0.3">
      <c r="C29" s="28" t="s">
        <v>176</v>
      </c>
      <c r="D29" s="32">
        <v>0.88</v>
      </c>
      <c r="E29" s="32">
        <v>0.59699999999999998</v>
      </c>
      <c r="F29" s="32">
        <v>0.91900000000000004</v>
      </c>
      <c r="G29" s="32">
        <v>3.41</v>
      </c>
      <c r="H29" s="32">
        <v>0.28599999999999998</v>
      </c>
      <c r="I29" s="32">
        <f>(I28/$I$19)*100</f>
        <v>1.0851886656064769</v>
      </c>
      <c r="J29" s="32">
        <v>0.76100000000000001</v>
      </c>
      <c r="K29" s="32">
        <v>1.34</v>
      </c>
      <c r="L29" s="32">
        <v>3.69</v>
      </c>
      <c r="M29" s="32">
        <v>0.314</v>
      </c>
    </row>
    <row r="30" spans="2:16" x14ac:dyDescent="0.3">
      <c r="B30" s="28" t="s">
        <v>159</v>
      </c>
      <c r="C30" s="30" t="s">
        <v>170</v>
      </c>
      <c r="D30" s="190">
        <f>ROUND((D31/100)*$D$19,0)</f>
        <v>466</v>
      </c>
      <c r="E30" s="190">
        <f>ROUND((E31/100)*$E$19,0)</f>
        <v>243</v>
      </c>
      <c r="F30" s="190">
        <f>ROUND((F31/100)*$F$19,0)</f>
        <v>26</v>
      </c>
      <c r="G30" s="190">
        <f>ROUND((G31/100)*$G$19,0)</f>
        <v>54</v>
      </c>
      <c r="H30" s="190">
        <f>ROUND((H31/100)*$H$19,0)</f>
        <v>135</v>
      </c>
      <c r="I30" s="190">
        <f>SUM(J30:M30)</f>
        <v>344</v>
      </c>
      <c r="J30" s="190">
        <v>155</v>
      </c>
      <c r="K30" s="190">
        <v>22</v>
      </c>
      <c r="L30" s="190">
        <v>41</v>
      </c>
      <c r="M30" s="190">
        <v>126</v>
      </c>
    </row>
    <row r="31" spans="2:16" x14ac:dyDescent="0.3">
      <c r="C31" s="28" t="s">
        <v>176</v>
      </c>
      <c r="D31" s="32">
        <v>0.28999999999999998</v>
      </c>
      <c r="E31" s="32">
        <v>0.30499999999999999</v>
      </c>
      <c r="F31" s="32">
        <v>7.0099999999999996E-2</v>
      </c>
      <c r="G31" s="32">
        <v>0.35399999999999998</v>
      </c>
      <c r="H31" s="32">
        <v>0.47099999999999997</v>
      </c>
      <c r="I31" s="32">
        <f>(I30/$I$19)*100</f>
        <v>0.31082839381234639</v>
      </c>
      <c r="J31" s="32">
        <v>0.28299999999999997</v>
      </c>
      <c r="K31" s="32">
        <v>0.12</v>
      </c>
      <c r="L31" s="32">
        <v>0.33</v>
      </c>
      <c r="M31" s="32">
        <v>0.501</v>
      </c>
    </row>
    <row r="32" spans="2:16" x14ac:dyDescent="0.3">
      <c r="B32" s="3"/>
      <c r="C32" s="30"/>
      <c r="D32" s="28"/>
      <c r="E32" s="28"/>
      <c r="F32" s="28"/>
      <c r="G32" s="28"/>
      <c r="H32" s="28"/>
      <c r="I32" s="32"/>
      <c r="J32" s="28"/>
      <c r="K32" s="28"/>
      <c r="L32" s="28"/>
      <c r="M32" s="28"/>
    </row>
    <row r="33" spans="2:13" x14ac:dyDescent="0.3">
      <c r="B33" s="30" t="s">
        <v>233</v>
      </c>
      <c r="C33" s="28" t="s">
        <v>170</v>
      </c>
      <c r="D33" s="28">
        <v>160654</v>
      </c>
      <c r="E33" s="28">
        <v>79674</v>
      </c>
      <c r="F33" s="28">
        <v>37106</v>
      </c>
      <c r="G33" s="28">
        <v>15241</v>
      </c>
      <c r="H33" s="28">
        <v>28633</v>
      </c>
      <c r="I33" s="28">
        <f>SUM(J33:M33)</f>
        <v>110374</v>
      </c>
      <c r="J33" s="28">
        <f>SUM(J34,J36,J38,J40)</f>
        <v>54784</v>
      </c>
      <c r="K33" s="28">
        <f t="shared" ref="K33:M33" si="3">SUM(K34,K36,K38,K40)</f>
        <v>18302</v>
      </c>
      <c r="L33" s="28">
        <f t="shared" si="3"/>
        <v>12127</v>
      </c>
      <c r="M33" s="28">
        <f t="shared" si="3"/>
        <v>25161</v>
      </c>
    </row>
    <row r="34" spans="2:13" x14ac:dyDescent="0.3">
      <c r="B34" s="28" t="s">
        <v>234</v>
      </c>
      <c r="C34" s="28" t="s">
        <v>170</v>
      </c>
      <c r="D34" s="190">
        <f>SUM(E34:H34)</f>
        <v>18624</v>
      </c>
      <c r="E34" s="190">
        <f>ROUND((E35/100)*$E$19,0)</f>
        <v>7776</v>
      </c>
      <c r="F34" s="190">
        <f>ROUND((F35/100)*$F$19,0)</f>
        <v>3896</v>
      </c>
      <c r="G34" s="190">
        <f>ROUND((G35/100)*$G$19,0)</f>
        <v>3201</v>
      </c>
      <c r="H34" s="190">
        <f>ROUND((H35/100)*$H$19,0)</f>
        <v>3751</v>
      </c>
      <c r="I34" s="28">
        <f>SUM(J34:M34)</f>
        <v>17833</v>
      </c>
      <c r="J34" s="28">
        <v>7537</v>
      </c>
      <c r="K34" s="28">
        <v>3449</v>
      </c>
      <c r="L34" s="28">
        <v>3118</v>
      </c>
      <c r="M34" s="28">
        <v>3729</v>
      </c>
    </row>
    <row r="35" spans="2:13" x14ac:dyDescent="0.3">
      <c r="C35" s="28" t="s">
        <v>176</v>
      </c>
      <c r="D35" s="32">
        <v>11.58</v>
      </c>
      <c r="E35" s="28">
        <v>9.76</v>
      </c>
      <c r="F35" s="28">
        <v>10.5</v>
      </c>
      <c r="G35" s="28">
        <v>21</v>
      </c>
      <c r="H35" s="28">
        <v>13.1</v>
      </c>
      <c r="I35" s="32">
        <f>(I34/$I$33)*100</f>
        <v>16.156884773587983</v>
      </c>
      <c r="J35" s="28">
        <v>13.8</v>
      </c>
      <c r="K35" s="28">
        <v>18.8</v>
      </c>
      <c r="L35" s="28">
        <v>25.1</v>
      </c>
      <c r="M35" s="28">
        <v>14.8</v>
      </c>
    </row>
    <row r="36" spans="2:13" x14ac:dyDescent="0.3">
      <c r="B36" s="28" t="s">
        <v>235</v>
      </c>
      <c r="C36" s="28" t="s">
        <v>170</v>
      </c>
      <c r="D36" s="28">
        <f>SUM(E36:H36)</f>
        <v>126288</v>
      </c>
      <c r="E36" s="190">
        <f>ROUND((E37/100)*$E$19,0)</f>
        <v>70671</v>
      </c>
      <c r="F36" s="190">
        <f>ROUND((F37/100)*$F$19,0)</f>
        <v>26902</v>
      </c>
      <c r="G36" s="190">
        <f>ROUND((G37/100)*$G$19,0)</f>
        <v>5350</v>
      </c>
      <c r="H36" s="190">
        <f>ROUND((H37/100)*$H$19,0)</f>
        <v>23365</v>
      </c>
      <c r="I36" s="28">
        <f>SUM(J36:M36)</f>
        <v>78338</v>
      </c>
      <c r="J36" s="28">
        <v>46159</v>
      </c>
      <c r="K36" s="28">
        <v>9039</v>
      </c>
      <c r="L36" s="28">
        <v>3195</v>
      </c>
      <c r="M36" s="28">
        <v>19945</v>
      </c>
    </row>
    <row r="37" spans="2:13" x14ac:dyDescent="0.3">
      <c r="C37" s="28" t="s">
        <v>176</v>
      </c>
      <c r="D37" s="32">
        <v>78.61</v>
      </c>
      <c r="E37" s="28">
        <v>88.7</v>
      </c>
      <c r="F37" s="28">
        <v>72.5</v>
      </c>
      <c r="G37" s="28">
        <v>35.1</v>
      </c>
      <c r="H37" s="28">
        <v>81.599999999999994</v>
      </c>
      <c r="I37" s="32">
        <f>(I36/$I$33)*100</f>
        <v>70.975048471560328</v>
      </c>
      <c r="J37" s="28">
        <v>84.3</v>
      </c>
      <c r="K37" s="28">
        <v>49.4</v>
      </c>
      <c r="L37" s="28">
        <v>25.7</v>
      </c>
      <c r="M37" s="28">
        <v>79.3</v>
      </c>
    </row>
    <row r="38" spans="2:13" x14ac:dyDescent="0.3">
      <c r="B38" s="28" t="s">
        <v>236</v>
      </c>
      <c r="C38" s="28" t="s">
        <v>170</v>
      </c>
      <c r="D38" s="28">
        <f>SUM(E38:H38)</f>
        <v>14381</v>
      </c>
      <c r="E38" s="190">
        <f>ROUND((E39/100)*$E$19,0)</f>
        <v>766</v>
      </c>
      <c r="F38" s="190">
        <f>ROUND((F39/100)*$F$19,0)</f>
        <v>5863</v>
      </c>
      <c r="G38" s="190">
        <f>ROUND((G39/100)*$G$19,0)</f>
        <v>6249</v>
      </c>
      <c r="H38" s="190">
        <f>ROUND((H39/100)*$H$19,0)</f>
        <v>1503</v>
      </c>
      <c r="I38" s="28">
        <f>SUM(J38:M38)</f>
        <v>13039</v>
      </c>
      <c r="J38" s="28">
        <v>711</v>
      </c>
      <c r="K38" s="28">
        <v>5437</v>
      </c>
      <c r="L38" s="28">
        <v>5437</v>
      </c>
      <c r="M38" s="28">
        <v>1454</v>
      </c>
    </row>
    <row r="39" spans="2:13" x14ac:dyDescent="0.3">
      <c r="C39" s="28" t="s">
        <v>176</v>
      </c>
      <c r="D39" s="32">
        <v>8.9600000000000009</v>
      </c>
      <c r="E39" s="28">
        <v>0.96099999999999997</v>
      </c>
      <c r="F39" s="28">
        <v>15.8</v>
      </c>
      <c r="G39" s="28">
        <v>41</v>
      </c>
      <c r="H39" s="28">
        <v>5.25</v>
      </c>
      <c r="I39" s="32">
        <f>(I38/$I$33)*100</f>
        <v>11.813470563719717</v>
      </c>
      <c r="J39" s="28">
        <v>1.3</v>
      </c>
      <c r="K39" s="28">
        <v>29.7</v>
      </c>
      <c r="L39" s="28">
        <v>45.6</v>
      </c>
      <c r="M39" s="28">
        <v>5.78</v>
      </c>
    </row>
    <row r="40" spans="2:13" x14ac:dyDescent="0.3">
      <c r="B40" s="28" t="s">
        <v>237</v>
      </c>
      <c r="C40" s="28" t="s">
        <v>170</v>
      </c>
      <c r="D40" s="28">
        <f>SUM(E40:H40)</f>
        <v>1367</v>
      </c>
      <c r="E40" s="190">
        <f>ROUND((E41/100)*$E$19,0)</f>
        <v>430</v>
      </c>
      <c r="F40" s="190">
        <f>ROUND((F41/100)*$F$19,0)</f>
        <v>456</v>
      </c>
      <c r="G40" s="190">
        <f>ROUND((G41/100)*$G$19,0)</f>
        <v>448</v>
      </c>
      <c r="H40" s="190">
        <f>ROUND((H41/100)*$H$19,0)</f>
        <v>33</v>
      </c>
      <c r="I40" s="28">
        <f>SUM(J40:M40)</f>
        <v>1164</v>
      </c>
      <c r="J40" s="28">
        <v>377</v>
      </c>
      <c r="K40" s="28">
        <v>377</v>
      </c>
      <c r="L40" s="28">
        <v>377</v>
      </c>
      <c r="M40" s="28">
        <v>33</v>
      </c>
    </row>
    <row r="41" spans="2:13" x14ac:dyDescent="0.3">
      <c r="C41" s="28" t="s">
        <v>176</v>
      </c>
      <c r="D41" s="32">
        <v>0.85</v>
      </c>
      <c r="E41" s="28">
        <v>0.54</v>
      </c>
      <c r="F41" s="28">
        <v>1.23</v>
      </c>
      <c r="G41" s="28">
        <v>2.94</v>
      </c>
      <c r="H41" s="28">
        <v>0.115</v>
      </c>
      <c r="I41" s="32">
        <f>(I40/$I$33)*100</f>
        <v>1.0545961911319695</v>
      </c>
      <c r="J41" s="28">
        <v>0.68799999999999994</v>
      </c>
      <c r="K41" s="28">
        <v>2.06</v>
      </c>
      <c r="L41" s="28">
        <v>3.55</v>
      </c>
      <c r="M41" s="28">
        <v>0.13100000000000001</v>
      </c>
    </row>
    <row r="42" spans="2:13" x14ac:dyDescent="0.3">
      <c r="B42" s="28"/>
      <c r="C42" s="28"/>
      <c r="D42" s="32"/>
      <c r="E42" s="28"/>
      <c r="F42" s="28"/>
      <c r="G42" s="28"/>
      <c r="H42" s="28"/>
      <c r="I42" s="28"/>
      <c r="J42" s="28"/>
      <c r="K42" s="28"/>
      <c r="L42" s="28"/>
      <c r="M42" s="28"/>
    </row>
    <row r="43" spans="2:13" x14ac:dyDescent="0.3">
      <c r="B43" s="175" t="s">
        <v>194</v>
      </c>
      <c r="C43" s="175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2:13" x14ac:dyDescent="0.3">
      <c r="B44" s="30" t="s">
        <v>238</v>
      </c>
      <c r="C44" s="30" t="s">
        <v>202</v>
      </c>
      <c r="D44" s="31">
        <f t="shared" ref="D44:M44" si="4">SUM(D46,D53)</f>
        <v>26215418</v>
      </c>
      <c r="E44" s="31">
        <f>SUM(E46,E53)</f>
        <v>14371998</v>
      </c>
      <c r="F44" s="31">
        <f t="shared" si="4"/>
        <v>6537524</v>
      </c>
      <c r="G44" s="31">
        <f t="shared" si="4"/>
        <v>1473324</v>
      </c>
      <c r="H44" s="31">
        <f t="shared" si="4"/>
        <v>3156722</v>
      </c>
      <c r="I44" s="31">
        <f t="shared" si="4"/>
        <v>17655414</v>
      </c>
      <c r="J44" s="31">
        <f t="shared" si="4"/>
        <v>9671249</v>
      </c>
      <c r="K44" s="31">
        <f t="shared" si="4"/>
        <v>3600345</v>
      </c>
      <c r="L44" s="31">
        <f t="shared" si="4"/>
        <v>1116737</v>
      </c>
      <c r="M44" s="31">
        <f t="shared" si="4"/>
        <v>2672365</v>
      </c>
    </row>
    <row r="45" spans="2:13" x14ac:dyDescent="0.3">
      <c r="B45" s="30"/>
      <c r="C45" s="30"/>
      <c r="D45" s="176"/>
      <c r="E45" s="28"/>
      <c r="F45" s="28"/>
      <c r="G45" s="28"/>
      <c r="H45" s="28"/>
      <c r="I45" s="28"/>
      <c r="J45" s="28"/>
      <c r="K45" s="28"/>
      <c r="L45" s="28"/>
      <c r="M45" s="28"/>
    </row>
    <row r="46" spans="2:13" x14ac:dyDescent="0.3">
      <c r="B46" s="30" t="s">
        <v>239</v>
      </c>
      <c r="C46" s="30" t="s">
        <v>202</v>
      </c>
      <c r="D46" s="31">
        <v>22621712</v>
      </c>
      <c r="E46" s="31">
        <v>12954104</v>
      </c>
      <c r="F46" s="31">
        <v>5574662</v>
      </c>
      <c r="G46" s="31">
        <v>1101475</v>
      </c>
      <c r="H46" s="31">
        <v>2536840</v>
      </c>
      <c r="I46" s="31">
        <v>14864876</v>
      </c>
      <c r="J46" s="31">
        <v>8761518</v>
      </c>
      <c r="K46" s="31">
        <v>2845336</v>
      </c>
      <c r="L46" s="31">
        <v>781503</v>
      </c>
      <c r="M46" s="31">
        <v>2084549</v>
      </c>
    </row>
    <row r="47" spans="2:13" x14ac:dyDescent="0.3">
      <c r="B47" s="28" t="s">
        <v>264</v>
      </c>
      <c r="C47" s="28" t="s">
        <v>176</v>
      </c>
      <c r="D47" s="32">
        <v>35.785173995672828</v>
      </c>
      <c r="E47" s="32">
        <v>26.984413588157079</v>
      </c>
      <c r="F47" s="32">
        <v>50.908001238460734</v>
      </c>
      <c r="G47" s="32">
        <v>48.702875689416466</v>
      </c>
      <c r="H47" s="32">
        <v>41.988812853786598</v>
      </c>
      <c r="I47" s="32">
        <v>31.792596184455224</v>
      </c>
      <c r="J47" s="32">
        <v>23.933877668230551</v>
      </c>
      <c r="K47" s="32">
        <v>46.907359974358037</v>
      </c>
      <c r="L47" s="32">
        <v>39.724095748832703</v>
      </c>
      <c r="M47" s="32">
        <v>40.789110738102103</v>
      </c>
    </row>
    <row r="48" spans="2:13" x14ac:dyDescent="0.3">
      <c r="B48" s="28" t="s">
        <v>241</v>
      </c>
      <c r="C48" s="28" t="s">
        <v>176</v>
      </c>
      <c r="D48" s="32">
        <v>53.87369886063442</v>
      </c>
      <c r="E48" s="32">
        <v>69.189030750409287</v>
      </c>
      <c r="F48" s="32">
        <v>36.338848884470487</v>
      </c>
      <c r="G48" s="32">
        <v>8.1439887423681885</v>
      </c>
      <c r="H48" s="32">
        <v>39.55070087195093</v>
      </c>
      <c r="I48" s="32">
        <v>55.898804672168133</v>
      </c>
      <c r="J48" s="32">
        <v>72.089288636969073</v>
      </c>
      <c r="K48" s="32">
        <v>36.645373340793498</v>
      </c>
      <c r="L48" s="32">
        <v>7.6726512886066978</v>
      </c>
      <c r="M48" s="32">
        <v>38.936527757323049</v>
      </c>
    </row>
    <row r="49" spans="2:13" x14ac:dyDescent="0.3">
      <c r="B49" s="28" t="s">
        <v>265</v>
      </c>
      <c r="C49" s="28" t="s">
        <v>176</v>
      </c>
      <c r="D49" s="32">
        <v>2.777079824904499</v>
      </c>
      <c r="E49" s="32">
        <v>0.63315069880556774</v>
      </c>
      <c r="F49" s="32">
        <v>1.4229024109443764</v>
      </c>
      <c r="G49" s="32">
        <v>13.838080755350779</v>
      </c>
      <c r="H49" s="32">
        <v>9.3468251840872902</v>
      </c>
      <c r="I49" s="32">
        <v>3.4358645171342164</v>
      </c>
      <c r="J49" s="32">
        <v>0.70778830791650482</v>
      </c>
      <c r="K49" s="32">
        <v>1.5821330064357955</v>
      </c>
      <c r="L49" s="32">
        <v>15.98279213259578</v>
      </c>
      <c r="M49" s="32">
        <v>9.8244752222183322</v>
      </c>
    </row>
    <row r="50" spans="2:13" x14ac:dyDescent="0.3">
      <c r="B50" s="28" t="s">
        <v>266</v>
      </c>
      <c r="C50" s="28" t="s">
        <v>176</v>
      </c>
      <c r="D50" s="32">
        <v>1.3180921054958175</v>
      </c>
      <c r="E50" s="32">
        <v>0.22529539673295812</v>
      </c>
      <c r="F50" s="32">
        <v>2.1570635134470932</v>
      </c>
      <c r="G50" s="32">
        <v>7.9344515309017458</v>
      </c>
      <c r="H50" s="32">
        <v>1.4696630453635231</v>
      </c>
      <c r="I50" s="32">
        <v>1.7953328369506749</v>
      </c>
      <c r="J50" s="32">
        <v>0.25596021146107328</v>
      </c>
      <c r="K50" s="32">
        <v>3.7591342463596562</v>
      </c>
      <c r="L50" s="32">
        <v>10.154407596643903</v>
      </c>
      <c r="M50" s="32">
        <v>1.6643408238424715</v>
      </c>
    </row>
    <row r="51" spans="2:13" x14ac:dyDescent="0.3">
      <c r="B51" s="28" t="s">
        <v>267</v>
      </c>
      <c r="C51" s="28" t="s">
        <v>176</v>
      </c>
      <c r="D51" s="32">
        <v>6.245955213292433</v>
      </c>
      <c r="E51" s="32">
        <v>2.9681095658951016</v>
      </c>
      <c r="F51" s="32">
        <v>9.1731839526773111</v>
      </c>
      <c r="G51" s="32">
        <v>21.380603281962824</v>
      </c>
      <c r="H51" s="32">
        <v>7.6439980448116547</v>
      </c>
      <c r="I51" s="32">
        <v>7.0774017892917511</v>
      </c>
      <c r="J51" s="32">
        <v>3.0130851754227979</v>
      </c>
      <c r="K51" s="32">
        <v>11.105999432053014</v>
      </c>
      <c r="L51" s="32">
        <v>26.46605323332092</v>
      </c>
      <c r="M51" s="32">
        <v>8.7855454585140471</v>
      </c>
    </row>
    <row r="52" spans="2:13" x14ac:dyDescent="0.3">
      <c r="B52" s="28"/>
      <c r="C52" s="28"/>
      <c r="D52" s="177"/>
      <c r="E52" s="28"/>
      <c r="F52" s="28"/>
      <c r="G52" s="28"/>
      <c r="H52" s="28"/>
      <c r="I52" s="28"/>
      <c r="J52" s="28"/>
      <c r="K52" s="28"/>
      <c r="L52" s="28"/>
      <c r="M52" s="28"/>
    </row>
    <row r="53" spans="2:13" x14ac:dyDescent="0.3">
      <c r="B53" s="30" t="s">
        <v>240</v>
      </c>
      <c r="C53" s="30" t="s">
        <v>202</v>
      </c>
      <c r="D53" s="31">
        <v>3593706</v>
      </c>
      <c r="E53" s="31">
        <v>1417894</v>
      </c>
      <c r="F53" s="31">
        <v>962862</v>
      </c>
      <c r="G53" s="31">
        <v>371849</v>
      </c>
      <c r="H53" s="31">
        <v>619882</v>
      </c>
      <c r="I53" s="31">
        <v>2790538</v>
      </c>
      <c r="J53" s="31">
        <v>909731</v>
      </c>
      <c r="K53" s="31">
        <v>755009</v>
      </c>
      <c r="L53" s="31">
        <v>335234</v>
      </c>
      <c r="M53" s="31">
        <v>587816</v>
      </c>
    </row>
    <row r="54" spans="2:13" x14ac:dyDescent="0.3">
      <c r="B54" s="28" t="s">
        <v>268</v>
      </c>
      <c r="C54" s="28" t="s">
        <v>176</v>
      </c>
      <c r="D54" s="32">
        <v>21.503651105571798</v>
      </c>
      <c r="E54" s="32">
        <v>23.792328622590968</v>
      </c>
      <c r="F54" s="32">
        <v>22.520984315509388</v>
      </c>
      <c r="G54" s="32">
        <v>7.455714550798846</v>
      </c>
      <c r="H54" s="32">
        <v>26.603450334095847</v>
      </c>
      <c r="I54" s="32">
        <v>21.256546228720051</v>
      </c>
      <c r="J54" s="32">
        <v>24.386329585338963</v>
      </c>
      <c r="K54" s="32">
        <v>23.011248872529997</v>
      </c>
      <c r="L54" s="32">
        <v>6.2439967306418795</v>
      </c>
      <c r="M54" s="32">
        <v>26.234229758972194</v>
      </c>
    </row>
    <row r="55" spans="2:13" x14ac:dyDescent="0.3">
      <c r="B55" s="28" t="s">
        <v>241</v>
      </c>
      <c r="C55" s="28" t="s">
        <v>176</v>
      </c>
      <c r="D55" s="32">
        <v>23.225383489912641</v>
      </c>
      <c r="E55" s="32">
        <v>34.293466225260843</v>
      </c>
      <c r="F55" s="32">
        <v>23.218280501255631</v>
      </c>
      <c r="G55" s="32">
        <v>6.8223929605834623</v>
      </c>
      <c r="H55" s="32">
        <v>12.433334086164786</v>
      </c>
      <c r="I55" s="32">
        <v>23.382086178364172</v>
      </c>
      <c r="J55" s="32">
        <v>38.844009932606447</v>
      </c>
      <c r="K55" s="32">
        <v>24.579177201861167</v>
      </c>
      <c r="L55" s="32">
        <v>6.9584230716454778</v>
      </c>
      <c r="M55" s="32">
        <v>12.338895164473236</v>
      </c>
    </row>
    <row r="56" spans="2:13" x14ac:dyDescent="0.3">
      <c r="B56" s="28" t="s">
        <v>242</v>
      </c>
      <c r="C56" s="28" t="s">
        <v>176</v>
      </c>
      <c r="D56" s="32">
        <v>5.7111794899193198</v>
      </c>
      <c r="E56" s="32">
        <v>2.4068089716156496</v>
      </c>
      <c r="F56" s="32">
        <v>5.7166032100134805</v>
      </c>
      <c r="G56" s="32">
        <v>9.1235958682153235</v>
      </c>
      <c r="H56" s="32">
        <v>8.3390064560674446</v>
      </c>
      <c r="I56" s="32">
        <v>6.912036317011272</v>
      </c>
      <c r="J56" s="32">
        <v>3.3760529211382262</v>
      </c>
      <c r="K56" s="32">
        <v>6.8860106303368571</v>
      </c>
      <c r="L56" s="32">
        <v>9.4677150885650025</v>
      </c>
      <c r="M56" s="32">
        <v>8.4650638975461714</v>
      </c>
    </row>
    <row r="57" spans="2:13" x14ac:dyDescent="0.3">
      <c r="B57" s="28" t="s">
        <v>243</v>
      </c>
      <c r="C57" s="28" t="s">
        <v>176</v>
      </c>
      <c r="D57" s="32">
        <v>5.6715268305198032</v>
      </c>
      <c r="E57" s="32">
        <v>1.446158880706174</v>
      </c>
      <c r="F57" s="32">
        <v>11.038238086039328</v>
      </c>
      <c r="G57" s="32">
        <v>10.672073879451068</v>
      </c>
      <c r="H57" s="32">
        <v>3.5642267399279217</v>
      </c>
      <c r="I57" s="32">
        <v>7.0643366977980584</v>
      </c>
      <c r="J57" s="32">
        <v>2.1659149792631007</v>
      </c>
      <c r="K57" s="32">
        <v>13.586195661243774</v>
      </c>
      <c r="L57" s="32">
        <v>11.477952713626898</v>
      </c>
      <c r="M57" s="32">
        <v>3.710174612463764</v>
      </c>
    </row>
    <row r="58" spans="2:13" x14ac:dyDescent="0.3">
      <c r="B58" s="28" t="s">
        <v>244</v>
      </c>
      <c r="C58" s="28" t="s">
        <v>176</v>
      </c>
      <c r="D58" s="32">
        <v>8.7153484453096599</v>
      </c>
      <c r="E58" s="32">
        <v>1.9698228499450594</v>
      </c>
      <c r="F58" s="32">
        <v>0.55002689897410006</v>
      </c>
      <c r="G58" s="32">
        <v>14.446186489677263</v>
      </c>
      <c r="H58" s="32">
        <v>26.15578448801546</v>
      </c>
      <c r="I58" s="32">
        <v>10.95631021688291</v>
      </c>
      <c r="J58" s="32">
        <v>2.7424590345937427</v>
      </c>
      <c r="K58" s="32">
        <v>0.47866979069123677</v>
      </c>
      <c r="L58" s="32">
        <v>15.876372921601032</v>
      </c>
      <c r="M58" s="32">
        <v>27.296977285409042</v>
      </c>
    </row>
    <row r="59" spans="2:13" x14ac:dyDescent="0.3">
      <c r="B59" s="28" t="s">
        <v>245</v>
      </c>
      <c r="C59" s="28" t="s">
        <v>176</v>
      </c>
      <c r="D59" s="32">
        <v>10.810261050848343</v>
      </c>
      <c r="E59" s="32">
        <v>4.7880871207579698</v>
      </c>
      <c r="F59" s="32">
        <v>15.20394407505956</v>
      </c>
      <c r="G59" s="32">
        <v>26.498390475703847</v>
      </c>
      <c r="H59" s="32">
        <v>9.6455454425197047</v>
      </c>
      <c r="I59" s="32">
        <v>12.380480036466086</v>
      </c>
      <c r="J59" s="32">
        <v>5.2192351365403624</v>
      </c>
      <c r="K59" s="32">
        <v>17.740848122340264</v>
      </c>
      <c r="L59" s="32">
        <v>26.990699034107518</v>
      </c>
      <c r="M59" s="32">
        <v>9.8248431481960345</v>
      </c>
    </row>
    <row r="60" spans="2:13" x14ac:dyDescent="0.3">
      <c r="B60" s="28" t="s">
        <v>159</v>
      </c>
      <c r="C60" s="28" t="s">
        <v>176</v>
      </c>
      <c r="D60" s="32">
        <v>24.362649587918433</v>
      </c>
      <c r="E60" s="32">
        <v>31.303327329123331</v>
      </c>
      <c r="F60" s="32">
        <v>21.751922913148508</v>
      </c>
      <c r="G60" s="32">
        <v>24.98164577557019</v>
      </c>
      <c r="H60" s="32">
        <v>13.258652453208835</v>
      </c>
      <c r="I60" s="32">
        <v>18.048204324757446</v>
      </c>
      <c r="J60" s="32">
        <v>23.265998410519153</v>
      </c>
      <c r="K60" s="32">
        <v>13.717849720996703</v>
      </c>
      <c r="L60" s="32">
        <v>22.984840439812189</v>
      </c>
      <c r="M60" s="32">
        <v>12.12981613293956</v>
      </c>
    </row>
    <row r="61" spans="2:13" x14ac:dyDescent="0.3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2:13" x14ac:dyDescent="0.3">
      <c r="B62" s="18" t="s">
        <v>246</v>
      </c>
      <c r="C62" s="1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2:13" x14ac:dyDescent="0.3">
      <c r="B63" s="18" t="s">
        <v>247</v>
      </c>
      <c r="C63" s="18" t="s">
        <v>202</v>
      </c>
      <c r="D63" s="31">
        <v>31915884</v>
      </c>
      <c r="E63" s="31">
        <v>16999685</v>
      </c>
      <c r="F63" s="31">
        <v>8478047</v>
      </c>
      <c r="G63" s="31">
        <v>1745994</v>
      </c>
      <c r="H63" s="31">
        <v>3801046</v>
      </c>
      <c r="I63" s="31">
        <v>19837143</v>
      </c>
      <c r="J63" s="31">
        <v>10632689</v>
      </c>
      <c r="K63" s="31">
        <v>4148451</v>
      </c>
      <c r="L63" s="31">
        <v>1280876</v>
      </c>
      <c r="M63" s="31">
        <v>3067887</v>
      </c>
    </row>
    <row r="64" spans="2:13" x14ac:dyDescent="0.3">
      <c r="B64" s="18"/>
      <c r="C64" s="18"/>
      <c r="D64" s="178"/>
      <c r="E64" s="178"/>
      <c r="F64" s="178"/>
      <c r="G64" s="178"/>
      <c r="H64" s="178"/>
      <c r="I64" s="178"/>
      <c r="J64" s="178"/>
      <c r="K64" s="178"/>
      <c r="L64" s="178"/>
      <c r="M64" s="178"/>
    </row>
    <row r="65" spans="2:13" x14ac:dyDescent="0.3">
      <c r="B65" s="179" t="s">
        <v>248</v>
      </c>
      <c r="C65" s="179" t="s">
        <v>170</v>
      </c>
      <c r="D65" s="180">
        <f>'[1]Table 1'!$P$10</f>
        <v>19659539</v>
      </c>
      <c r="E65" s="180">
        <f>'[2]Table 1'!$P$10</f>
        <v>9785894</v>
      </c>
      <c r="F65" s="180">
        <f>'[3]Table 1'!$P$10</f>
        <v>6629665</v>
      </c>
      <c r="G65" s="180">
        <f>'[4]Table 1'!$P$10</f>
        <v>1004769</v>
      </c>
      <c r="H65" s="180">
        <f>'[5]Table 1'!$P$10</f>
        <v>1884602</v>
      </c>
      <c r="I65" s="180">
        <f>'[1]Table 1'!$Q$10</f>
        <v>12787358</v>
      </c>
      <c r="J65" s="180">
        <f>'[2]Table 1'!$Q$10</f>
        <v>6402956</v>
      </c>
      <c r="K65" s="180">
        <f>'[3]Table 1'!$Q$10</f>
        <v>3762760</v>
      </c>
      <c r="L65" s="180">
        <f>'[4]Table 1'!$Q$10</f>
        <v>773444</v>
      </c>
      <c r="M65" s="180">
        <f>'[5]Table 1'!$Q$10</f>
        <v>1570739</v>
      </c>
    </row>
    <row r="66" spans="2:13" x14ac:dyDescent="0.3">
      <c r="B66" s="181" t="s">
        <v>249</v>
      </c>
      <c r="C66" s="181" t="s">
        <v>176</v>
      </c>
      <c r="D66" s="32">
        <v>12.545599365275045</v>
      </c>
      <c r="E66" s="32">
        <v>10.644852682851459</v>
      </c>
      <c r="F66" s="32">
        <v>16.158192005176733</v>
      </c>
      <c r="G66" s="32">
        <v>14.795639594772531</v>
      </c>
      <c r="H66" s="32">
        <v>8.5760813158428153</v>
      </c>
      <c r="I66" s="32">
        <v>12.539040511730414</v>
      </c>
      <c r="J66" s="32">
        <v>10.625076917598685</v>
      </c>
      <c r="K66" s="32">
        <v>17.062555145690929</v>
      </c>
      <c r="L66" s="32">
        <v>15.205884330345828</v>
      </c>
      <c r="M66" s="32">
        <v>8.4603489185663552</v>
      </c>
    </row>
    <row r="67" spans="2:13" x14ac:dyDescent="0.3">
      <c r="B67" s="181" t="s">
        <v>250</v>
      </c>
      <c r="C67" s="181" t="s">
        <v>176</v>
      </c>
      <c r="D67" s="32">
        <v>67.497259218540179</v>
      </c>
      <c r="E67" s="32">
        <v>69.953762017042081</v>
      </c>
      <c r="F67" s="32">
        <v>65.839103484112698</v>
      </c>
      <c r="G67" s="32">
        <v>60.134518481362385</v>
      </c>
      <c r="H67" s="32">
        <v>65.254626706328452</v>
      </c>
      <c r="I67" s="32">
        <v>65.787240804550876</v>
      </c>
      <c r="J67" s="32">
        <v>68.513777074213849</v>
      </c>
      <c r="K67" s="32">
        <v>63.167329300832364</v>
      </c>
      <c r="L67" s="32">
        <v>59.641939170773838</v>
      </c>
      <c r="M67" s="32">
        <v>64.604240424411699</v>
      </c>
    </row>
    <row r="68" spans="2:13" x14ac:dyDescent="0.3">
      <c r="B68" s="181" t="s">
        <v>251</v>
      </c>
      <c r="C68" s="181" t="s">
        <v>176</v>
      </c>
      <c r="D68" s="32">
        <v>19.957141416184783</v>
      </c>
      <c r="E68" s="32">
        <v>19.401385300106462</v>
      </c>
      <c r="F68" s="32">
        <v>18.002704510710572</v>
      </c>
      <c r="G68" s="32">
        <v>25.069841923865088</v>
      </c>
      <c r="H68" s="32">
        <v>26.169291977828742</v>
      </c>
      <c r="I68" s="32">
        <v>21.673718683718718</v>
      </c>
      <c r="J68" s="32">
        <v>20.861146008187468</v>
      </c>
      <c r="K68" s="32">
        <v>19.770115553476703</v>
      </c>
      <c r="L68" s="32">
        <v>25.152176498880337</v>
      </c>
      <c r="M68" s="32">
        <v>26.935410657021951</v>
      </c>
    </row>
    <row r="69" spans="2:13" x14ac:dyDescent="0.3">
      <c r="B69" s="182"/>
      <c r="C69" s="182"/>
      <c r="D69" s="22"/>
      <c r="E69" s="32"/>
      <c r="F69" s="32"/>
      <c r="G69" s="32"/>
      <c r="H69" s="32"/>
      <c r="I69" s="22"/>
      <c r="J69" s="32"/>
      <c r="K69" s="32"/>
      <c r="L69" s="32"/>
      <c r="M69" s="32"/>
    </row>
    <row r="70" spans="2:13" x14ac:dyDescent="0.3">
      <c r="B70" s="179" t="s">
        <v>252</v>
      </c>
      <c r="C70" s="179" t="s">
        <v>202</v>
      </c>
      <c r="D70" s="31">
        <f>'[1]Table 1'!$P$15</f>
        <v>9070320</v>
      </c>
      <c r="E70" s="31">
        <f>'[2]Table 1'!$P$15</f>
        <v>5395672</v>
      </c>
      <c r="F70" s="31">
        <f>'[3]Table 1'!$P$15</f>
        <v>1454632</v>
      </c>
      <c r="G70" s="31">
        <f>'[4]Table 1'!$P$15</f>
        <v>516257</v>
      </c>
      <c r="H70" s="31">
        <f>'[5]Table 1'!$P$15</f>
        <v>1340915</v>
      </c>
      <c r="I70" s="31">
        <f>'[1]Table 1'!$Q$15</f>
        <v>5232633</v>
      </c>
      <c r="J70" s="31">
        <f>'[2]Table 1'!$Q$15</f>
        <v>3208952</v>
      </c>
      <c r="K70" s="31">
        <f>'[3]Table 1'!$Q$15</f>
        <v>314593</v>
      </c>
      <c r="L70" s="31">
        <f>'[4]Table 1'!$Q$15</f>
        <v>357592</v>
      </c>
      <c r="M70" s="31">
        <f>'[5]Table 1'!$Q$15</f>
        <v>1064464</v>
      </c>
    </row>
    <row r="71" spans="2:13" x14ac:dyDescent="0.3">
      <c r="B71" s="183" t="s">
        <v>249</v>
      </c>
      <c r="C71" s="181" t="s">
        <v>176</v>
      </c>
      <c r="D71" s="32">
        <v>4.8458709284788188</v>
      </c>
      <c r="E71" s="32">
        <v>4.6662955049899253</v>
      </c>
      <c r="F71" s="32">
        <v>7.6635877665278924</v>
      </c>
      <c r="G71" s="32">
        <v>4.5994533730293243</v>
      </c>
      <c r="H71" s="32">
        <v>2.608517318398258</v>
      </c>
      <c r="I71" s="32">
        <v>4.0638623041210806</v>
      </c>
      <c r="J71" s="32">
        <v>4.3943630194530803</v>
      </c>
      <c r="K71" s="32">
        <v>5.992504601183116</v>
      </c>
      <c r="L71" s="32">
        <v>4.5372938991923757</v>
      </c>
      <c r="M71" s="32">
        <v>2.3730252972387977</v>
      </c>
    </row>
    <row r="72" spans="2:13" x14ac:dyDescent="0.3">
      <c r="B72" s="183" t="s">
        <v>250</v>
      </c>
      <c r="C72" s="181" t="s">
        <v>176</v>
      </c>
      <c r="D72" s="32">
        <v>56.327957558277987</v>
      </c>
      <c r="E72" s="32">
        <v>59.470868503496874</v>
      </c>
      <c r="F72" s="32">
        <v>61.121575766241911</v>
      </c>
      <c r="G72" s="32">
        <v>45.898070147232872</v>
      </c>
      <c r="H72" s="32">
        <v>43.967067263771384</v>
      </c>
      <c r="I72" s="32">
        <v>51.981191877970424</v>
      </c>
      <c r="J72" s="32">
        <v>56.796268688344355</v>
      </c>
      <c r="K72" s="32">
        <v>50.048157460591938</v>
      </c>
      <c r="L72" s="32">
        <v>44.698706906194765</v>
      </c>
      <c r="M72" s="32">
        <v>41.878635632581279</v>
      </c>
    </row>
    <row r="73" spans="2:13" x14ac:dyDescent="0.3">
      <c r="B73" s="183" t="s">
        <v>251</v>
      </c>
      <c r="C73" s="181" t="s">
        <v>176</v>
      </c>
      <c r="D73" s="32">
        <v>38.826171513243189</v>
      </c>
      <c r="E73" s="32">
        <v>35.862835991513201</v>
      </c>
      <c r="F73" s="32">
        <v>31.214836467230199</v>
      </c>
      <c r="G73" s="32">
        <v>49.502476479737808</v>
      </c>
      <c r="H73" s="32">
        <v>53.42441541783036</v>
      </c>
      <c r="I73" s="32">
        <v>43.954945817908495</v>
      </c>
      <c r="J73" s="32">
        <v>38.809368292202564</v>
      </c>
      <c r="K73" s="32">
        <v>43.959337938224948</v>
      </c>
      <c r="L73" s="32">
        <v>50.76399919461285</v>
      </c>
      <c r="M73" s="32">
        <v>55.748339070179917</v>
      </c>
    </row>
    <row r="74" spans="2:13" x14ac:dyDescent="0.3">
      <c r="B74" s="182"/>
      <c r="C74" s="182"/>
      <c r="D74" s="22"/>
      <c r="E74" s="32"/>
      <c r="F74" s="32"/>
      <c r="G74" s="32"/>
      <c r="H74" s="32"/>
      <c r="I74" s="22"/>
      <c r="J74" s="32"/>
      <c r="K74" s="32"/>
      <c r="L74" s="32"/>
      <c r="M74" s="32"/>
    </row>
    <row r="75" spans="2:13" x14ac:dyDescent="0.3">
      <c r="B75" s="184" t="s">
        <v>253</v>
      </c>
      <c r="C75" s="179" t="s">
        <v>202</v>
      </c>
      <c r="D75" s="31">
        <f>'[1]Table 1'!$P$20</f>
        <v>3186025</v>
      </c>
      <c r="E75" s="31">
        <f>'[2]Table 1'!$P$20</f>
        <v>1818119</v>
      </c>
      <c r="F75" s="31">
        <f>'[3]Table 1'!$P$20</f>
        <v>393750</v>
      </c>
      <c r="G75" s="31">
        <f>'[4]Table 1'!$P$20</f>
        <v>224968</v>
      </c>
      <c r="H75" s="31">
        <f>'[5]Table 1'!$P$20</f>
        <v>575529</v>
      </c>
      <c r="I75" s="31">
        <f>'[1]Table 1'!$Q$20</f>
        <v>1817152</v>
      </c>
      <c r="J75" s="31">
        <f>'[2]Table 1'!$Q$20</f>
        <v>1020781</v>
      </c>
      <c r="K75" s="31">
        <f>'[3]Table 1'!$Q$20</f>
        <v>71098</v>
      </c>
      <c r="L75" s="31">
        <f>'[4]Table 1'!$Q$20</f>
        <v>149840</v>
      </c>
      <c r="M75" s="31">
        <f>'[5]Table 1'!$Q$20</f>
        <v>432684</v>
      </c>
    </row>
    <row r="76" spans="2:13" x14ac:dyDescent="0.3">
      <c r="B76" s="181" t="s">
        <v>249</v>
      </c>
      <c r="C76" s="181" t="s">
        <v>176</v>
      </c>
      <c r="D76" s="32">
        <v>4.1239161651273921</v>
      </c>
      <c r="E76" s="32">
        <v>3.9594767999234373</v>
      </c>
      <c r="F76" s="32">
        <v>8.5097142857142849</v>
      </c>
      <c r="G76" s="32">
        <v>3.628516055616799</v>
      </c>
      <c r="H76" s="32">
        <v>1.9927753423372236</v>
      </c>
      <c r="I76" s="32">
        <v>3.2707225372450957</v>
      </c>
      <c r="J76" s="32">
        <v>3.5100574951924064</v>
      </c>
      <c r="K76" s="32">
        <v>10.478494472418353</v>
      </c>
      <c r="L76" s="32">
        <v>3.4590229578216767</v>
      </c>
      <c r="M76" s="32">
        <v>1.6423070878516424</v>
      </c>
    </row>
    <row r="77" spans="2:13" x14ac:dyDescent="0.3">
      <c r="B77" s="181" t="s">
        <v>250</v>
      </c>
      <c r="C77" s="181" t="s">
        <v>176</v>
      </c>
      <c r="D77" s="32">
        <v>41.376793967404524</v>
      </c>
      <c r="E77" s="32">
        <v>45.946717459088212</v>
      </c>
      <c r="F77" s="32">
        <v>52.283428571428573</v>
      </c>
      <c r="G77" s="32">
        <v>31.169766366772162</v>
      </c>
      <c r="H77" s="32">
        <v>26.508655515186895</v>
      </c>
      <c r="I77" s="32">
        <v>36.124661007994931</v>
      </c>
      <c r="J77" s="32">
        <v>42.884222962613919</v>
      </c>
      <c r="K77" s="32">
        <v>48.32203437508791</v>
      </c>
      <c r="L77" s="32">
        <v>29.693005872931128</v>
      </c>
      <c r="M77" s="32">
        <v>23.514851485148512</v>
      </c>
    </row>
    <row r="78" spans="2:13" x14ac:dyDescent="0.3">
      <c r="B78" s="181" t="s">
        <v>251</v>
      </c>
      <c r="C78" s="181" t="s">
        <v>176</v>
      </c>
      <c r="D78" s="32">
        <v>54.499289867468079</v>
      </c>
      <c r="E78" s="32">
        <v>50.093805740988351</v>
      </c>
      <c r="F78" s="32">
        <v>39.206857142857146</v>
      </c>
      <c r="G78" s="32">
        <v>65.201717577611035</v>
      </c>
      <c r="H78" s="32">
        <v>71.498569142475873</v>
      </c>
      <c r="I78" s="32">
        <v>60.604616454759977</v>
      </c>
      <c r="J78" s="32">
        <v>53.605719542193675</v>
      </c>
      <c r="K78" s="32">
        <v>41.199471152493736</v>
      </c>
      <c r="L78" s="32">
        <v>66.847971169247202</v>
      </c>
      <c r="M78" s="32">
        <v>74.84284142699984</v>
      </c>
    </row>
    <row r="79" spans="2:13" x14ac:dyDescent="0.3">
      <c r="B79" s="3"/>
      <c r="C79" s="3"/>
      <c r="D79" s="185"/>
      <c r="E79" s="3"/>
      <c r="F79" s="3"/>
      <c r="G79" s="3"/>
      <c r="H79" s="3"/>
      <c r="I79" s="185"/>
      <c r="J79" s="3"/>
      <c r="K79" s="3"/>
      <c r="L79" s="3"/>
      <c r="M79" s="3"/>
    </row>
    <row r="80" spans="2:13" ht="15.6" x14ac:dyDescent="0.3">
      <c r="B80" s="192" t="s">
        <v>254</v>
      </c>
      <c r="C80" s="30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x14ac:dyDescent="0.3">
      <c r="B81" s="30" t="s">
        <v>269</v>
      </c>
      <c r="C81" s="30" t="s">
        <v>202</v>
      </c>
      <c r="D81" s="31">
        <f t="shared" ref="D81:M81" si="5">SUM(D82,D92)</f>
        <v>49787381</v>
      </c>
      <c r="E81" s="31">
        <f t="shared" si="5"/>
        <v>27227957</v>
      </c>
      <c r="F81" s="31">
        <f t="shared" si="5"/>
        <v>11245306</v>
      </c>
      <c r="G81" s="31">
        <f t="shared" si="5"/>
        <v>2566732</v>
      </c>
      <c r="H81" s="31">
        <f t="shared" si="5"/>
        <v>7184485</v>
      </c>
      <c r="I81" s="31">
        <f t="shared" si="5"/>
        <v>30641338</v>
      </c>
      <c r="J81" s="31">
        <f t="shared" si="5"/>
        <v>16751451</v>
      </c>
      <c r="K81" s="31">
        <f t="shared" si="5"/>
        <v>5015267</v>
      </c>
      <c r="L81" s="31">
        <f t="shared" si="5"/>
        <v>1810054.0000000002</v>
      </c>
      <c r="M81" s="31">
        <f t="shared" si="5"/>
        <v>5787699</v>
      </c>
    </row>
    <row r="82" spans="2:13" x14ac:dyDescent="0.3">
      <c r="B82" s="30" t="s">
        <v>271</v>
      </c>
      <c r="C82" s="30" t="s">
        <v>202</v>
      </c>
      <c r="D82" s="31">
        <v>35182273</v>
      </c>
      <c r="E82" s="31">
        <v>19055641</v>
      </c>
      <c r="F82" s="31">
        <v>7872493</v>
      </c>
      <c r="G82" s="31">
        <v>1876420</v>
      </c>
      <c r="H82" s="31">
        <v>5240028</v>
      </c>
      <c r="I82" s="31">
        <v>21706390</v>
      </c>
      <c r="J82" s="31">
        <v>11712236</v>
      </c>
      <c r="K82" s="31">
        <v>3510199</v>
      </c>
      <c r="L82" s="31">
        <v>1320519.0000000002</v>
      </c>
      <c r="M82" s="31">
        <v>4225800</v>
      </c>
    </row>
    <row r="83" spans="2:13" x14ac:dyDescent="0.3">
      <c r="B83" s="30" t="s">
        <v>272</v>
      </c>
      <c r="C83" s="30" t="s">
        <v>202</v>
      </c>
      <c r="D83" s="31">
        <v>19671622</v>
      </c>
      <c r="E83" s="31">
        <v>12523055</v>
      </c>
      <c r="F83" s="31">
        <v>3853206</v>
      </c>
      <c r="G83" s="31">
        <v>632023</v>
      </c>
      <c r="H83" s="31">
        <v>2266145</v>
      </c>
      <c r="I83" s="31">
        <v>9668636</v>
      </c>
      <c r="J83" s="31">
        <v>6582202</v>
      </c>
      <c r="K83" s="31">
        <v>843287</v>
      </c>
      <c r="L83" s="31">
        <v>1053550</v>
      </c>
      <c r="M83" s="31">
        <v>1649416</v>
      </c>
    </row>
    <row r="84" spans="2:13" x14ac:dyDescent="0.3">
      <c r="B84" s="30" t="s">
        <v>273</v>
      </c>
      <c r="C84" s="30" t="s">
        <v>202</v>
      </c>
      <c r="D84" s="31">
        <f t="shared" ref="D84:M84" si="6">D82-D83</f>
        <v>15510651</v>
      </c>
      <c r="E84" s="31">
        <f t="shared" si="6"/>
        <v>6532586</v>
      </c>
      <c r="F84" s="31">
        <f t="shared" si="6"/>
        <v>4019287</v>
      </c>
      <c r="G84" s="31">
        <f t="shared" si="6"/>
        <v>1244397</v>
      </c>
      <c r="H84" s="31">
        <f t="shared" si="6"/>
        <v>2973883</v>
      </c>
      <c r="I84" s="31">
        <f t="shared" si="6"/>
        <v>12037754</v>
      </c>
      <c r="J84" s="31">
        <f t="shared" si="6"/>
        <v>5130034</v>
      </c>
      <c r="K84" s="31">
        <f t="shared" si="6"/>
        <v>2666912</v>
      </c>
      <c r="L84" s="31">
        <f t="shared" si="6"/>
        <v>266969.00000000023</v>
      </c>
      <c r="M84" s="31">
        <f t="shared" si="6"/>
        <v>2576384</v>
      </c>
    </row>
    <row r="85" spans="2:13" x14ac:dyDescent="0.3">
      <c r="B85" s="30" t="s">
        <v>270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2:13" x14ac:dyDescent="0.3">
      <c r="B86" s="28" t="s">
        <v>255</v>
      </c>
      <c r="C86" s="28" t="s">
        <v>176</v>
      </c>
      <c r="D86" s="21">
        <v>7.2175543023346016</v>
      </c>
      <c r="E86" s="21">
        <v>6.792168524373646</v>
      </c>
      <c r="F86" s="21">
        <v>6.6056681111780691</v>
      </c>
      <c r="G86" s="21">
        <v>13.280529347824366</v>
      </c>
      <c r="H86" s="21">
        <v>8.8813381314964399</v>
      </c>
      <c r="I86" s="21">
        <v>9.6817275983913351</v>
      </c>
      <c r="J86" s="21">
        <v>8.7923919685236029</v>
      </c>
      <c r="K86" s="21">
        <v>12.952292635840468</v>
      </c>
      <c r="L86" s="21">
        <v>13.789188932656257</v>
      </c>
      <c r="M86" s="21">
        <v>10.004328804861842</v>
      </c>
    </row>
    <row r="87" spans="2:13" x14ac:dyDescent="0.3">
      <c r="B87" s="28" t="s">
        <v>256</v>
      </c>
      <c r="C87" s="28" t="s">
        <v>176</v>
      </c>
      <c r="D87" s="21">
        <v>20.357919646890327</v>
      </c>
      <c r="E87" s="21">
        <v>20.508589956683892</v>
      </c>
      <c r="F87" s="21">
        <v>19.480686991559757</v>
      </c>
      <c r="G87" s="21">
        <v>20.850348800597445</v>
      </c>
      <c r="H87" s="21">
        <v>21.685373177797537</v>
      </c>
      <c r="I87" s="21">
        <v>26.782857478552302</v>
      </c>
      <c r="J87" s="21">
        <v>26.330383054181567</v>
      </c>
      <c r="K87" s="21">
        <v>39.034871876360008</v>
      </c>
      <c r="L87" s="21">
        <v>20.780314175881543</v>
      </c>
      <c r="M87" s="21">
        <v>24.024381963070564</v>
      </c>
    </row>
    <row r="88" spans="2:13" x14ac:dyDescent="0.3">
      <c r="B88" s="28" t="s">
        <v>257</v>
      </c>
      <c r="C88" s="28" t="s">
        <v>176</v>
      </c>
      <c r="D88" s="21">
        <v>20.95141925764942</v>
      </c>
      <c r="E88" s="21">
        <v>22.128913432065897</v>
      </c>
      <c r="F88" s="21">
        <v>17.655894857425221</v>
      </c>
      <c r="G88" s="21">
        <v>20.193568904929094</v>
      </c>
      <c r="H88" s="21">
        <v>20.869273590171854</v>
      </c>
      <c r="I88" s="21">
        <v>22.339293774220064</v>
      </c>
      <c r="J88" s="21">
        <v>23.596252439533153</v>
      </c>
      <c r="K88" s="21">
        <v>16.185474221706254</v>
      </c>
      <c r="L88" s="21">
        <v>22.183474918133928</v>
      </c>
      <c r="M88" s="21">
        <v>21.408001377457232</v>
      </c>
    </row>
    <row r="89" spans="2:13" x14ac:dyDescent="0.3">
      <c r="B89" s="28" t="s">
        <v>258</v>
      </c>
      <c r="C89" s="28" t="s">
        <v>176</v>
      </c>
      <c r="D89" s="21">
        <v>24.754730443681765</v>
      </c>
      <c r="E89" s="21">
        <v>24.561530712753399</v>
      </c>
      <c r="F89" s="21">
        <v>26.531906158144675</v>
      </c>
      <c r="G89" s="21">
        <v>22.687307265716598</v>
      </c>
      <c r="H89" s="21">
        <v>24.073569873066376</v>
      </c>
      <c r="I89" s="21">
        <v>22.422552674441359</v>
      </c>
      <c r="J89" s="21">
        <v>22.871388632557917</v>
      </c>
      <c r="K89" s="21">
        <v>17.648202806399244</v>
      </c>
      <c r="L89" s="21">
        <v>23.606093683261353</v>
      </c>
      <c r="M89" s="21">
        <v>23.797453159178765</v>
      </c>
    </row>
    <row r="90" spans="2:13" x14ac:dyDescent="0.3">
      <c r="B90" s="28" t="s">
        <v>259</v>
      </c>
      <c r="C90" s="28" t="s">
        <v>176</v>
      </c>
      <c r="D90" s="21">
        <v>12.858146623598197</v>
      </c>
      <c r="E90" s="21">
        <v>12.171902143686184</v>
      </c>
      <c r="F90" s="21">
        <v>16.082841145788727</v>
      </c>
      <c r="G90" s="21">
        <v>10.619866682066951</v>
      </c>
      <c r="H90" s="21">
        <v>11.602876250195818</v>
      </c>
      <c r="I90" s="21">
        <v>9.5511817799325573</v>
      </c>
      <c r="J90" s="21">
        <v>9.3709977299390079</v>
      </c>
      <c r="K90" s="21">
        <v>9.0489951819487313</v>
      </c>
      <c r="L90" s="21">
        <v>9.697309097812159</v>
      </c>
      <c r="M90" s="21">
        <v>10.411745733035207</v>
      </c>
    </row>
    <row r="91" spans="2:13" x14ac:dyDescent="0.3">
      <c r="B91" s="28" t="s">
        <v>277</v>
      </c>
      <c r="C91" s="28" t="s">
        <v>176</v>
      </c>
      <c r="D91" s="21">
        <v>13.295111099633777</v>
      </c>
      <c r="E91" s="21">
        <v>13.545672361895718</v>
      </c>
      <c r="F91" s="21">
        <v>13.045085053848666</v>
      </c>
      <c r="G91" s="21">
        <v>9.4483903275671928</v>
      </c>
      <c r="H91" s="21">
        <v>11.731950073803748</v>
      </c>
      <c r="I91" s="21">
        <v>8.6304003998082042</v>
      </c>
      <c r="J91" s="21">
        <v>8.7938200620400284</v>
      </c>
      <c r="K91" s="21">
        <v>4.7317224147887966</v>
      </c>
      <c r="L91" s="21">
        <v>7.1343552750225427</v>
      </c>
      <c r="M91" s="21">
        <v>9.2161104293883405</v>
      </c>
    </row>
    <row r="92" spans="2:13" x14ac:dyDescent="0.3">
      <c r="B92" s="30" t="s">
        <v>274</v>
      </c>
      <c r="C92" s="30" t="s">
        <v>202</v>
      </c>
      <c r="D92" s="31">
        <v>14605108</v>
      </c>
      <c r="E92" s="31">
        <v>8172315.9999999991</v>
      </c>
      <c r="F92" s="31">
        <v>3372813</v>
      </c>
      <c r="G92" s="31">
        <v>690312</v>
      </c>
      <c r="H92" s="31">
        <v>1944457</v>
      </c>
      <c r="I92" s="31">
        <v>8934948</v>
      </c>
      <c r="J92" s="31">
        <v>5039215</v>
      </c>
      <c r="K92" s="31">
        <v>1505068</v>
      </c>
      <c r="L92" s="31">
        <v>489535</v>
      </c>
      <c r="M92" s="31">
        <v>1561898.9999999998</v>
      </c>
    </row>
    <row r="93" spans="2:13" x14ac:dyDescent="0.3">
      <c r="B93" s="30" t="s">
        <v>275</v>
      </c>
      <c r="C93" s="30" t="s">
        <v>202</v>
      </c>
      <c r="D93" s="31">
        <v>5444312</v>
      </c>
      <c r="E93" s="31">
        <v>3548917</v>
      </c>
      <c r="F93" s="31">
        <v>1254512</v>
      </c>
      <c r="G93" s="31">
        <v>118231</v>
      </c>
      <c r="H93" s="31">
        <v>407123</v>
      </c>
      <c r="I93" s="31">
        <v>2119945</v>
      </c>
      <c r="J93" s="31">
        <v>1559687</v>
      </c>
      <c r="K93" s="31">
        <v>184019</v>
      </c>
      <c r="L93" s="31">
        <v>257729</v>
      </c>
      <c r="M93" s="31">
        <v>256932</v>
      </c>
    </row>
    <row r="94" spans="2:13" x14ac:dyDescent="0.3">
      <c r="B94" s="30" t="s">
        <v>276</v>
      </c>
      <c r="C94" s="30" t="s">
        <v>202</v>
      </c>
      <c r="D94" s="31">
        <f>D92-D93</f>
        <v>9160796</v>
      </c>
      <c r="E94" s="31">
        <f t="shared" ref="E94:M94" si="7">E92-E93</f>
        <v>4623398.9999999991</v>
      </c>
      <c r="F94" s="31">
        <f t="shared" si="7"/>
        <v>2118301</v>
      </c>
      <c r="G94" s="31">
        <f t="shared" si="7"/>
        <v>572081</v>
      </c>
      <c r="H94" s="31">
        <f t="shared" si="7"/>
        <v>1537334</v>
      </c>
      <c r="I94" s="31">
        <f t="shared" si="7"/>
        <v>6815003</v>
      </c>
      <c r="J94" s="31">
        <f t="shared" si="7"/>
        <v>3479528</v>
      </c>
      <c r="K94" s="31">
        <f t="shared" si="7"/>
        <v>1321049</v>
      </c>
      <c r="L94" s="31">
        <f t="shared" si="7"/>
        <v>231806</v>
      </c>
      <c r="M94" s="31">
        <f t="shared" si="7"/>
        <v>1304966.9999999998</v>
      </c>
    </row>
    <row r="95" spans="2:13" x14ac:dyDescent="0.3">
      <c r="B95" s="30" t="s">
        <v>270</v>
      </c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spans="2:13" x14ac:dyDescent="0.3">
      <c r="B96" s="28" t="s">
        <v>255</v>
      </c>
      <c r="C96" s="28" t="s">
        <v>176</v>
      </c>
      <c r="D96" s="21">
        <v>9.4744937468682906</v>
      </c>
      <c r="E96" s="21">
        <v>9.6877441766037347</v>
      </c>
      <c r="F96" s="21">
        <v>7.750264644738353</v>
      </c>
      <c r="G96" s="21">
        <v>15.704848982077458</v>
      </c>
      <c r="H96" s="21">
        <v>11.660112545839956</v>
      </c>
      <c r="I96" s="21">
        <v>13.709553785593496</v>
      </c>
      <c r="J96" s="21">
        <v>13.025818641817235</v>
      </c>
      <c r="K96" s="21">
        <v>17.890000489079931</v>
      </c>
      <c r="L96" s="21">
        <v>15.190374385497945</v>
      </c>
      <c r="M96" s="21">
        <v>14.181184126539318</v>
      </c>
    </row>
    <row r="97" spans="2:13" x14ac:dyDescent="0.3">
      <c r="B97" s="28" t="s">
        <v>256</v>
      </c>
      <c r="C97" s="28" t="s">
        <v>176</v>
      </c>
      <c r="D97" s="21">
        <v>24.722976934459304</v>
      </c>
      <c r="E97" s="21">
        <v>26.907617168843341</v>
      </c>
      <c r="F97" s="21">
        <v>19.933886642774244</v>
      </c>
      <c r="G97" s="21">
        <v>19.252987795079125</v>
      </c>
      <c r="H97" s="21">
        <v>24.35504749178995</v>
      </c>
      <c r="I97" s="21">
        <v>35.162280153494549</v>
      </c>
      <c r="J97" s="21">
        <v>36.273495900138933</v>
      </c>
      <c r="K97" s="21">
        <v>43.845472478385382</v>
      </c>
      <c r="L97" s="21">
        <v>17.764783939719628</v>
      </c>
      <c r="M97" s="21">
        <v>28.903367427957594</v>
      </c>
    </row>
    <row r="98" spans="2:13" x14ac:dyDescent="0.3">
      <c r="B98" s="28" t="s">
        <v>257</v>
      </c>
      <c r="C98" s="28" t="s">
        <v>176</v>
      </c>
      <c r="D98" s="21">
        <v>17.217694356972927</v>
      </c>
      <c r="E98" s="21">
        <v>18.681614701048236</v>
      </c>
      <c r="F98" s="21">
        <v>14.316244085349522</v>
      </c>
      <c r="G98" s="21">
        <v>14.859892921484214</v>
      </c>
      <c r="H98" s="21">
        <v>15.214075353148804</v>
      </c>
      <c r="I98" s="21">
        <v>17.607956810200264</v>
      </c>
      <c r="J98" s="21">
        <v>19.080751458465706</v>
      </c>
      <c r="K98" s="21">
        <v>10.153299387563241</v>
      </c>
      <c r="L98" s="21">
        <v>15.813121534635219</v>
      </c>
      <c r="M98" s="21">
        <v>15.35581398969377</v>
      </c>
    </row>
    <row r="99" spans="2:13" x14ac:dyDescent="0.3">
      <c r="B99" s="28" t="s">
        <v>260</v>
      </c>
      <c r="C99" s="28" t="s">
        <v>176</v>
      </c>
      <c r="D99" s="21">
        <v>22.254969957636519</v>
      </c>
      <c r="E99" s="21">
        <v>22.04083668341638</v>
      </c>
      <c r="F99" s="21">
        <v>23.419704235591212</v>
      </c>
      <c r="G99" s="21">
        <v>20.087794233322903</v>
      </c>
      <c r="H99" s="21">
        <v>22.060900514095248</v>
      </c>
      <c r="I99" s="21">
        <v>18.160471144298555</v>
      </c>
      <c r="J99" s="21">
        <v>18.26295917065411</v>
      </c>
      <c r="K99" s="21">
        <v>13.3323189453263</v>
      </c>
      <c r="L99" s="21">
        <v>24.00273155135821</v>
      </c>
      <c r="M99" s="21">
        <v>20.5151557610574</v>
      </c>
    </row>
    <row r="100" spans="2:13" x14ac:dyDescent="0.3">
      <c r="B100" s="28" t="s">
        <v>261</v>
      </c>
      <c r="C100" s="28" t="s">
        <v>176</v>
      </c>
      <c r="D100" s="21">
        <v>10.790619641196169</v>
      </c>
      <c r="E100" s="21">
        <v>9.4575894561636691</v>
      </c>
      <c r="F100" s="21">
        <v>14.953224839618912</v>
      </c>
      <c r="G100" s="21">
        <v>9.8891153758320591</v>
      </c>
      <c r="H100" s="21">
        <v>9.6236272576101083</v>
      </c>
      <c r="I100" s="21">
        <v>6.4569127972659661</v>
      </c>
      <c r="J100" s="21">
        <v>5.8698956906097184</v>
      </c>
      <c r="K100" s="21">
        <v>7.316635782174667</v>
      </c>
      <c r="L100" s="21">
        <v>9.9092457581413029</v>
      </c>
      <c r="M100" s="21">
        <v>7.9655317360235385</v>
      </c>
    </row>
    <row r="101" spans="2:13" x14ac:dyDescent="0.3">
      <c r="B101" s="28" t="s">
        <v>277</v>
      </c>
      <c r="C101" s="28" t="s">
        <v>176</v>
      </c>
      <c r="D101" s="21">
        <v>15.539245362866785</v>
      </c>
      <c r="E101" s="21">
        <v>13.224597813924643</v>
      </c>
      <c r="F101" s="21">
        <v>19.626675551927761</v>
      </c>
      <c r="G101" s="21">
        <v>20.205360692204245</v>
      </c>
      <c r="H101" s="21">
        <v>17.086236837515937</v>
      </c>
      <c r="I101" s="21">
        <v>8.9028253091471701</v>
      </c>
      <c r="J101" s="21">
        <v>7.4870791383142894</v>
      </c>
      <c r="K101" s="21">
        <v>7.4622729174704787</v>
      </c>
      <c r="L101" s="21">
        <v>17.319742830647698</v>
      </c>
      <c r="M101" s="21">
        <v>13.078946958728379</v>
      </c>
    </row>
    <row r="102" spans="2:13" x14ac:dyDescent="0.3">
      <c r="B102" s="28"/>
      <c r="C102" s="28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2:13" x14ac:dyDescent="0.3">
      <c r="B103" s="28"/>
      <c r="C103" s="28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2:13" x14ac:dyDescent="0.3">
      <c r="B104" s="28"/>
      <c r="C104" s="28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2:13" x14ac:dyDescent="0.3">
      <c r="B105" s="28"/>
      <c r="C105" s="28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</sheetData>
  <mergeCells count="3">
    <mergeCell ref="B1:M1"/>
    <mergeCell ref="D2:H2"/>
    <mergeCell ref="I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0DCE-B706-4272-AD72-5E47D55ABE5E}">
  <sheetPr>
    <pageSetUpPr fitToPage="1"/>
  </sheetPr>
  <dimension ref="B1:O108"/>
  <sheetViews>
    <sheetView topLeftCell="A86" zoomScale="90" zoomScaleNormal="90" workbookViewId="0">
      <selection activeCell="C102" sqref="C102"/>
    </sheetView>
  </sheetViews>
  <sheetFormatPr defaultRowHeight="14.4" x14ac:dyDescent="0.3"/>
  <cols>
    <col min="2" max="2" width="7.109375" customWidth="1"/>
    <col min="3" max="3" width="51.44140625" customWidth="1"/>
    <col min="4" max="4" width="6.109375" customWidth="1"/>
  </cols>
  <sheetData>
    <row r="1" spans="2:14" ht="15" thickBot="1" x14ac:dyDescent="0.35"/>
    <row r="2" spans="2:14" ht="23.4" thickBot="1" x14ac:dyDescent="0.35">
      <c r="B2" s="288" t="s">
        <v>294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90"/>
    </row>
    <row r="3" spans="2:14" ht="16.2" thickBot="1" x14ac:dyDescent="0.35">
      <c r="B3" s="275"/>
      <c r="C3" s="205"/>
      <c r="D3" s="119" t="s">
        <v>168</v>
      </c>
      <c r="E3" s="254" t="s">
        <v>4</v>
      </c>
      <c r="F3" s="255"/>
      <c r="G3" s="256" t="s">
        <v>5</v>
      </c>
      <c r="H3" s="257"/>
      <c r="I3" s="258" t="s">
        <v>6</v>
      </c>
      <c r="J3" s="259"/>
      <c r="K3" s="291" t="s">
        <v>7</v>
      </c>
      <c r="L3" s="292"/>
      <c r="M3" s="260" t="s">
        <v>8</v>
      </c>
      <c r="N3" s="261"/>
    </row>
    <row r="4" spans="2:14" ht="16.2" thickBot="1" x14ac:dyDescent="0.35">
      <c r="B4" s="119" t="s">
        <v>219</v>
      </c>
      <c r="C4" s="293" t="s">
        <v>213</v>
      </c>
      <c r="D4" s="294"/>
      <c r="E4" s="295" t="s">
        <v>200</v>
      </c>
      <c r="F4" s="207" t="s">
        <v>208</v>
      </c>
      <c r="G4" s="295" t="s">
        <v>200</v>
      </c>
      <c r="H4" s="207" t="s">
        <v>208</v>
      </c>
      <c r="I4" s="295" t="s">
        <v>200</v>
      </c>
      <c r="J4" s="207" t="s">
        <v>208</v>
      </c>
      <c r="K4" s="295" t="s">
        <v>200</v>
      </c>
      <c r="L4" s="207" t="s">
        <v>208</v>
      </c>
      <c r="M4" s="295" t="s">
        <v>200</v>
      </c>
      <c r="N4" s="296" t="s">
        <v>208</v>
      </c>
    </row>
    <row r="5" spans="2:14" ht="16.2" thickBot="1" x14ac:dyDescent="0.35">
      <c r="B5" s="297"/>
      <c r="C5" s="298"/>
      <c r="D5" s="299"/>
      <c r="E5" s="193"/>
      <c r="F5" s="300"/>
      <c r="G5" s="193"/>
      <c r="H5" s="300"/>
      <c r="I5" s="193"/>
      <c r="J5" s="300"/>
      <c r="K5" s="193"/>
      <c r="L5" s="300"/>
      <c r="M5" s="193"/>
      <c r="N5" s="301"/>
    </row>
    <row r="6" spans="2:14" ht="15" thickBot="1" x14ac:dyDescent="0.35">
      <c r="B6" s="302"/>
      <c r="C6" s="303" t="s">
        <v>262</v>
      </c>
      <c r="D6" s="304" t="s">
        <v>170</v>
      </c>
      <c r="E6" s="206">
        <v>160654</v>
      </c>
      <c r="F6" s="207">
        <v>79674</v>
      </c>
      <c r="G6" s="206">
        <v>37106</v>
      </c>
      <c r="H6" s="207">
        <v>15241</v>
      </c>
      <c r="I6" s="206">
        <v>28633</v>
      </c>
      <c r="J6" s="207">
        <f>SUM(K6:N6)</f>
        <v>110672</v>
      </c>
      <c r="K6" s="206">
        <v>54784</v>
      </c>
      <c r="L6" s="207">
        <v>18302</v>
      </c>
      <c r="M6" s="206">
        <v>12425</v>
      </c>
      <c r="N6" s="305">
        <v>25161</v>
      </c>
    </row>
    <row r="7" spans="2:14" x14ac:dyDescent="0.3">
      <c r="B7" s="302"/>
      <c r="C7" s="306"/>
      <c r="D7" s="307"/>
      <c r="E7" s="193"/>
      <c r="F7" s="300"/>
      <c r="G7" s="193"/>
      <c r="H7" s="300"/>
      <c r="I7" s="193"/>
      <c r="J7" s="300"/>
      <c r="K7" s="193"/>
      <c r="L7" s="300"/>
      <c r="M7" s="193"/>
      <c r="N7" s="301"/>
    </row>
    <row r="8" spans="2:14" x14ac:dyDescent="0.3">
      <c r="B8" s="308">
        <v>1</v>
      </c>
      <c r="C8" s="197" t="s">
        <v>224</v>
      </c>
      <c r="D8" s="199" t="s">
        <v>170</v>
      </c>
      <c r="E8" s="309">
        <v>158824</v>
      </c>
      <c r="F8" s="310">
        <v>109815</v>
      </c>
      <c r="G8" s="309">
        <v>78874</v>
      </c>
      <c r="H8" s="310">
        <v>54437</v>
      </c>
      <c r="I8" s="309">
        <v>36397</v>
      </c>
      <c r="J8" s="310">
        <v>18057</v>
      </c>
      <c r="K8" s="309">
        <v>15119</v>
      </c>
      <c r="L8" s="310">
        <v>12337</v>
      </c>
      <c r="M8" s="309">
        <v>28434</v>
      </c>
      <c r="N8" s="311">
        <v>24984</v>
      </c>
    </row>
    <row r="9" spans="2:14" x14ac:dyDescent="0.3">
      <c r="B9" s="302"/>
      <c r="C9" s="196"/>
      <c r="D9" s="299" t="s">
        <v>170</v>
      </c>
      <c r="E9" s="312">
        <v>14469</v>
      </c>
      <c r="F9" s="313">
        <v>10674</v>
      </c>
      <c r="G9" s="312">
        <v>7383</v>
      </c>
      <c r="H9" s="313">
        <v>5280</v>
      </c>
      <c r="I9" s="312">
        <v>3436</v>
      </c>
      <c r="J9" s="313">
        <v>2185</v>
      </c>
      <c r="K9" s="312">
        <v>2041</v>
      </c>
      <c r="L9" s="313">
        <v>1715</v>
      </c>
      <c r="M9" s="312">
        <v>1626</v>
      </c>
      <c r="N9" s="314">
        <v>1502</v>
      </c>
    </row>
    <row r="10" spans="2:14" x14ac:dyDescent="0.3">
      <c r="B10" s="302"/>
      <c r="C10" s="196"/>
      <c r="D10" s="315" t="s">
        <v>176</v>
      </c>
      <c r="E10" s="194">
        <v>9.11</v>
      </c>
      <c r="F10" s="316">
        <v>9.7200000000000006</v>
      </c>
      <c r="G10" s="194">
        <v>9.36</v>
      </c>
      <c r="H10" s="316">
        <v>9.6999999999999993</v>
      </c>
      <c r="I10" s="194">
        <v>9.44</v>
      </c>
      <c r="J10" s="316">
        <v>12.1</v>
      </c>
      <c r="K10" s="194">
        <v>13.5</v>
      </c>
      <c r="L10" s="316">
        <v>13.9</v>
      </c>
      <c r="M10" s="194">
        <v>5.72</v>
      </c>
      <c r="N10" s="317">
        <v>6.01</v>
      </c>
    </row>
    <row r="11" spans="2:14" x14ac:dyDescent="0.3">
      <c r="B11" s="308">
        <v>2</v>
      </c>
      <c r="C11" s="197" t="s">
        <v>225</v>
      </c>
      <c r="D11" s="199" t="s">
        <v>170</v>
      </c>
      <c r="E11" s="309">
        <v>158626</v>
      </c>
      <c r="F11" s="310">
        <v>109747</v>
      </c>
      <c r="G11" s="309">
        <v>78813</v>
      </c>
      <c r="H11" s="310">
        <v>54379</v>
      </c>
      <c r="I11" s="309">
        <v>36202</v>
      </c>
      <c r="J11" s="310">
        <v>17994</v>
      </c>
      <c r="K11" s="309">
        <v>15102</v>
      </c>
      <c r="L11" s="310">
        <v>12323</v>
      </c>
      <c r="M11" s="309">
        <v>28509</v>
      </c>
      <c r="N11" s="311">
        <v>25051</v>
      </c>
    </row>
    <row r="12" spans="2:14" x14ac:dyDescent="0.3">
      <c r="B12" s="302"/>
      <c r="C12" s="196"/>
      <c r="D12" s="299" t="s">
        <v>170</v>
      </c>
      <c r="E12" s="312">
        <v>10136</v>
      </c>
      <c r="F12" s="313">
        <v>7485</v>
      </c>
      <c r="G12" s="312">
        <v>5131</v>
      </c>
      <c r="H12" s="313">
        <v>3692</v>
      </c>
      <c r="I12" s="312">
        <v>2407</v>
      </c>
      <c r="J12" s="313">
        <v>1529</v>
      </c>
      <c r="K12" s="312">
        <v>1463</v>
      </c>
      <c r="L12" s="313">
        <v>1203</v>
      </c>
      <c r="M12" s="312">
        <v>1149</v>
      </c>
      <c r="N12" s="314">
        <v>1060</v>
      </c>
    </row>
    <row r="13" spans="2:14" x14ac:dyDescent="0.3">
      <c r="B13" s="302"/>
      <c r="C13" s="196"/>
      <c r="D13" s="315" t="s">
        <v>176</v>
      </c>
      <c r="E13" s="194">
        <v>6.39</v>
      </c>
      <c r="F13" s="316">
        <v>6.82</v>
      </c>
      <c r="G13" s="194">
        <v>6.51</v>
      </c>
      <c r="H13" s="316">
        <v>6.79</v>
      </c>
      <c r="I13" s="194">
        <v>6.65</v>
      </c>
      <c r="J13" s="316">
        <v>8.5</v>
      </c>
      <c r="K13" s="194">
        <v>9.69</v>
      </c>
      <c r="L13" s="316">
        <v>9.76</v>
      </c>
      <c r="M13" s="194">
        <v>4.03</v>
      </c>
      <c r="N13" s="317">
        <v>4.2300000000000004</v>
      </c>
    </row>
    <row r="14" spans="2:14" x14ac:dyDescent="0.3">
      <c r="B14" s="308">
        <v>3</v>
      </c>
      <c r="C14" s="197" t="s">
        <v>226</v>
      </c>
      <c r="D14" s="199" t="s">
        <v>170</v>
      </c>
      <c r="E14" s="309">
        <v>158273</v>
      </c>
      <c r="F14" s="310">
        <v>109540</v>
      </c>
      <c r="G14" s="309">
        <v>78569</v>
      </c>
      <c r="H14" s="310">
        <v>54233</v>
      </c>
      <c r="I14" s="309">
        <v>36128</v>
      </c>
      <c r="J14" s="310">
        <v>17974</v>
      </c>
      <c r="K14" s="309">
        <v>15076</v>
      </c>
      <c r="L14" s="310">
        <v>12289</v>
      </c>
      <c r="M14" s="309">
        <v>28500</v>
      </c>
      <c r="N14" s="311">
        <v>25044</v>
      </c>
    </row>
    <row r="15" spans="2:14" x14ac:dyDescent="0.3">
      <c r="B15" s="302"/>
      <c r="C15" s="194"/>
      <c r="D15" s="299" t="s">
        <v>170</v>
      </c>
      <c r="E15" s="312">
        <v>7296</v>
      </c>
      <c r="F15" s="313">
        <v>5444</v>
      </c>
      <c r="G15" s="312">
        <v>3850</v>
      </c>
      <c r="H15" s="313">
        <v>2788</v>
      </c>
      <c r="I15" s="312">
        <v>1478</v>
      </c>
      <c r="J15" s="313">
        <v>953</v>
      </c>
      <c r="K15" s="312">
        <v>1146</v>
      </c>
      <c r="L15" s="313">
        <v>944</v>
      </c>
      <c r="M15" s="312">
        <v>827</v>
      </c>
      <c r="N15" s="314">
        <v>766</v>
      </c>
    </row>
    <row r="16" spans="2:14" x14ac:dyDescent="0.3">
      <c r="B16" s="302"/>
      <c r="C16" s="194"/>
      <c r="D16" s="299" t="s">
        <v>176</v>
      </c>
      <c r="E16" s="194">
        <v>4.6100000000000003</v>
      </c>
      <c r="F16" s="316">
        <v>4.97</v>
      </c>
      <c r="G16" s="194">
        <v>4.9000000000000004</v>
      </c>
      <c r="H16" s="316">
        <v>5.14</v>
      </c>
      <c r="I16" s="194">
        <v>4.09</v>
      </c>
      <c r="J16" s="316">
        <v>5.3</v>
      </c>
      <c r="K16" s="194">
        <v>7.6</v>
      </c>
      <c r="L16" s="316">
        <v>7.68</v>
      </c>
      <c r="M16" s="194">
        <v>2.9</v>
      </c>
      <c r="N16" s="317">
        <v>3.06</v>
      </c>
    </row>
    <row r="17" spans="2:14" x14ac:dyDescent="0.3">
      <c r="B17" s="308">
        <v>4</v>
      </c>
      <c r="C17" s="197" t="s">
        <v>227</v>
      </c>
      <c r="D17" s="199" t="s">
        <v>170</v>
      </c>
      <c r="E17" s="309">
        <v>160654</v>
      </c>
      <c r="F17" s="310">
        <v>110672</v>
      </c>
      <c r="G17" s="309">
        <v>79674</v>
      </c>
      <c r="H17" s="310">
        <v>54784</v>
      </c>
      <c r="I17" s="309">
        <v>37106</v>
      </c>
      <c r="J17" s="310">
        <v>18302</v>
      </c>
      <c r="K17" s="309">
        <v>15241</v>
      </c>
      <c r="L17" s="310">
        <v>12425</v>
      </c>
      <c r="M17" s="309">
        <v>28633</v>
      </c>
      <c r="N17" s="311">
        <v>25161</v>
      </c>
    </row>
    <row r="18" spans="2:14" x14ac:dyDescent="0.3">
      <c r="B18" s="302"/>
      <c r="C18" s="318" t="s">
        <v>228</v>
      </c>
      <c r="D18" s="200" t="s">
        <v>170</v>
      </c>
      <c r="E18" s="319">
        <v>67973</v>
      </c>
      <c r="F18" s="320">
        <v>24974</v>
      </c>
      <c r="G18" s="319">
        <v>36889</v>
      </c>
      <c r="H18" s="320">
        <v>15177</v>
      </c>
      <c r="I18" s="319">
        <v>19184</v>
      </c>
      <c r="J18" s="320">
        <v>2551</v>
      </c>
      <c r="K18" s="319">
        <v>3902</v>
      </c>
      <c r="L18" s="320">
        <v>2059</v>
      </c>
      <c r="M18" s="319">
        <v>8017</v>
      </c>
      <c r="N18" s="321">
        <v>5187</v>
      </c>
    </row>
    <row r="19" spans="2:14" x14ac:dyDescent="0.3">
      <c r="B19" s="302"/>
      <c r="C19" s="318"/>
      <c r="D19" s="299" t="s">
        <v>176</v>
      </c>
      <c r="E19" s="322">
        <v>42.31</v>
      </c>
      <c r="F19" s="323">
        <v>22.565779962411451</v>
      </c>
      <c r="G19" s="322">
        <v>46.3</v>
      </c>
      <c r="H19" s="323">
        <v>27.7</v>
      </c>
      <c r="I19" s="322">
        <v>51.7</v>
      </c>
      <c r="J19" s="323">
        <v>13.9</v>
      </c>
      <c r="K19" s="322">
        <v>25.6</v>
      </c>
      <c r="L19" s="323">
        <v>16.600000000000001</v>
      </c>
      <c r="M19" s="322">
        <v>28</v>
      </c>
      <c r="N19" s="324">
        <v>20.6</v>
      </c>
    </row>
    <row r="20" spans="2:14" x14ac:dyDescent="0.3">
      <c r="B20" s="302"/>
      <c r="C20" s="318" t="s">
        <v>229</v>
      </c>
      <c r="D20" s="200" t="s">
        <v>170</v>
      </c>
      <c r="E20" s="319">
        <v>72664</v>
      </c>
      <c r="F20" s="320">
        <v>66799</v>
      </c>
      <c r="G20" s="319">
        <v>29320</v>
      </c>
      <c r="H20" s="320">
        <v>26802</v>
      </c>
      <c r="I20" s="319">
        <v>14805</v>
      </c>
      <c r="J20" s="320">
        <v>12893</v>
      </c>
      <c r="K20" s="319">
        <v>8992</v>
      </c>
      <c r="L20" s="320">
        <v>8200</v>
      </c>
      <c r="M20" s="319">
        <v>19528</v>
      </c>
      <c r="N20" s="321">
        <v>18904</v>
      </c>
    </row>
    <row r="21" spans="2:14" x14ac:dyDescent="0.3">
      <c r="B21" s="302"/>
      <c r="C21" s="318"/>
      <c r="D21" s="299" t="s">
        <v>176</v>
      </c>
      <c r="E21" s="322">
        <v>45.23</v>
      </c>
      <c r="F21" s="323">
        <v>60.35763336706664</v>
      </c>
      <c r="G21" s="322">
        <v>36.799999999999997</v>
      </c>
      <c r="H21" s="323">
        <v>48.9</v>
      </c>
      <c r="I21" s="322">
        <v>39.9</v>
      </c>
      <c r="J21" s="323">
        <v>70.400000000000006</v>
      </c>
      <c r="K21" s="322">
        <v>59</v>
      </c>
      <c r="L21" s="323">
        <v>66</v>
      </c>
      <c r="M21" s="322">
        <v>68.2</v>
      </c>
      <c r="N21" s="324">
        <v>75.099999999999994</v>
      </c>
    </row>
    <row r="22" spans="2:14" x14ac:dyDescent="0.3">
      <c r="B22" s="302"/>
      <c r="C22" s="318" t="s">
        <v>230</v>
      </c>
      <c r="D22" s="200" t="s">
        <v>170</v>
      </c>
      <c r="E22" s="319">
        <v>5655</v>
      </c>
      <c r="F22" s="320">
        <v>5387</v>
      </c>
      <c r="G22" s="319">
        <v>3904</v>
      </c>
      <c r="H22" s="320">
        <v>3754</v>
      </c>
      <c r="I22" s="319">
        <v>1343</v>
      </c>
      <c r="J22" s="320">
        <v>1276</v>
      </c>
      <c r="K22" s="319">
        <v>177</v>
      </c>
      <c r="L22" s="320">
        <v>133</v>
      </c>
      <c r="M22" s="319">
        <v>224</v>
      </c>
      <c r="N22" s="321">
        <v>224</v>
      </c>
    </row>
    <row r="23" spans="2:14" x14ac:dyDescent="0.3">
      <c r="B23" s="302"/>
      <c r="C23" s="318"/>
      <c r="D23" s="299" t="s">
        <v>176</v>
      </c>
      <c r="E23" s="322">
        <v>3.52</v>
      </c>
      <c r="F23" s="323">
        <v>4.8675365042648551</v>
      </c>
      <c r="G23" s="322">
        <v>4.9000000000000004</v>
      </c>
      <c r="H23" s="323">
        <v>6.85</v>
      </c>
      <c r="I23" s="322">
        <v>3.62</v>
      </c>
      <c r="J23" s="323">
        <v>6.97</v>
      </c>
      <c r="K23" s="322">
        <v>1.1599999999999999</v>
      </c>
      <c r="L23" s="323">
        <v>1.07</v>
      </c>
      <c r="M23" s="322">
        <v>0.78200000000000003</v>
      </c>
      <c r="N23" s="324">
        <v>0.89</v>
      </c>
    </row>
    <row r="24" spans="2:14" x14ac:dyDescent="0.3">
      <c r="B24" s="302"/>
      <c r="C24" s="318" t="s">
        <v>231</v>
      </c>
      <c r="D24" s="200" t="s">
        <v>170</v>
      </c>
      <c r="E24" s="319">
        <v>12483</v>
      </c>
      <c r="F24" s="320">
        <v>11967</v>
      </c>
      <c r="G24" s="319">
        <v>8844</v>
      </c>
      <c r="H24" s="320">
        <v>8479</v>
      </c>
      <c r="I24" s="319">
        <v>1391</v>
      </c>
      <c r="J24" s="320">
        <v>1314</v>
      </c>
      <c r="K24" s="319">
        <v>1585</v>
      </c>
      <c r="L24" s="320">
        <v>1533</v>
      </c>
      <c r="M24" s="319">
        <v>664</v>
      </c>
      <c r="N24" s="321">
        <v>641</v>
      </c>
    </row>
    <row r="25" spans="2:14" x14ac:dyDescent="0.3">
      <c r="B25" s="302"/>
      <c r="C25" s="318"/>
      <c r="D25" s="299" t="s">
        <v>176</v>
      </c>
      <c r="E25" s="322">
        <v>7.77</v>
      </c>
      <c r="F25" s="323">
        <v>10.813033106838224</v>
      </c>
      <c r="G25" s="322">
        <v>11.1</v>
      </c>
      <c r="H25" s="323">
        <v>15.5</v>
      </c>
      <c r="I25" s="322">
        <v>3.75</v>
      </c>
      <c r="J25" s="323">
        <v>7.18</v>
      </c>
      <c r="K25" s="322">
        <v>10.4</v>
      </c>
      <c r="L25" s="323">
        <v>12.3</v>
      </c>
      <c r="M25" s="322">
        <v>2.3199999999999998</v>
      </c>
      <c r="N25" s="324">
        <v>2.5499999999999998</v>
      </c>
    </row>
    <row r="26" spans="2:14" x14ac:dyDescent="0.3">
      <c r="B26" s="302"/>
      <c r="C26" s="318" t="s">
        <v>232</v>
      </c>
      <c r="D26" s="200" t="s">
        <v>170</v>
      </c>
      <c r="E26" s="319">
        <v>1414</v>
      </c>
      <c r="F26" s="320">
        <v>1201</v>
      </c>
      <c r="G26" s="319">
        <v>476</v>
      </c>
      <c r="H26" s="320">
        <v>417</v>
      </c>
      <c r="I26" s="319">
        <v>341</v>
      </c>
      <c r="J26" s="320">
        <v>246</v>
      </c>
      <c r="K26" s="319">
        <v>520</v>
      </c>
      <c r="L26" s="320">
        <v>459</v>
      </c>
      <c r="M26" s="319">
        <v>82</v>
      </c>
      <c r="N26" s="321">
        <v>79</v>
      </c>
    </row>
    <row r="27" spans="2:14" x14ac:dyDescent="0.3">
      <c r="B27" s="302"/>
      <c r="C27" s="318"/>
      <c r="D27" s="299" t="s">
        <v>176</v>
      </c>
      <c r="E27" s="322">
        <v>0.88</v>
      </c>
      <c r="F27" s="323">
        <v>1.0851886656064769</v>
      </c>
      <c r="G27" s="322">
        <v>0.59699999999999998</v>
      </c>
      <c r="H27" s="323">
        <v>0.76100000000000001</v>
      </c>
      <c r="I27" s="322">
        <v>0.91900000000000004</v>
      </c>
      <c r="J27" s="323">
        <v>1.34</v>
      </c>
      <c r="K27" s="322">
        <v>3.41</v>
      </c>
      <c r="L27" s="323">
        <v>3.69</v>
      </c>
      <c r="M27" s="322">
        <v>0.28599999999999998</v>
      </c>
      <c r="N27" s="324">
        <v>0.314</v>
      </c>
    </row>
    <row r="28" spans="2:14" x14ac:dyDescent="0.3">
      <c r="B28" s="302"/>
      <c r="C28" s="318" t="s">
        <v>159</v>
      </c>
      <c r="D28" s="200" t="s">
        <v>170</v>
      </c>
      <c r="E28" s="319">
        <v>466</v>
      </c>
      <c r="F28" s="320">
        <v>344</v>
      </c>
      <c r="G28" s="319">
        <v>243</v>
      </c>
      <c r="H28" s="320">
        <v>155</v>
      </c>
      <c r="I28" s="319">
        <v>26</v>
      </c>
      <c r="J28" s="320">
        <v>22</v>
      </c>
      <c r="K28" s="319">
        <v>54</v>
      </c>
      <c r="L28" s="320">
        <v>41</v>
      </c>
      <c r="M28" s="319">
        <v>135</v>
      </c>
      <c r="N28" s="321">
        <v>126</v>
      </c>
    </row>
    <row r="29" spans="2:14" x14ac:dyDescent="0.3">
      <c r="B29" s="302"/>
      <c r="C29" s="196"/>
      <c r="D29" s="299" t="s">
        <v>176</v>
      </c>
      <c r="E29" s="322">
        <v>0.28999999999999998</v>
      </c>
      <c r="F29" s="323">
        <v>0.31082839381234639</v>
      </c>
      <c r="G29" s="322">
        <v>0.30499999999999999</v>
      </c>
      <c r="H29" s="323">
        <v>0.28299999999999997</v>
      </c>
      <c r="I29" s="322">
        <v>7.0099999999999996E-2</v>
      </c>
      <c r="J29" s="323">
        <v>0.12</v>
      </c>
      <c r="K29" s="322">
        <v>0.35399999999999998</v>
      </c>
      <c r="L29" s="323">
        <v>0.33</v>
      </c>
      <c r="M29" s="322">
        <v>0.47099999999999997</v>
      </c>
      <c r="N29" s="324">
        <v>0.501</v>
      </c>
    </row>
    <row r="30" spans="2:14" x14ac:dyDescent="0.3">
      <c r="B30" s="308">
        <v>5</v>
      </c>
      <c r="C30" s="197" t="s">
        <v>233</v>
      </c>
      <c r="D30" s="325" t="s">
        <v>170</v>
      </c>
      <c r="E30" s="309">
        <v>160654</v>
      </c>
      <c r="F30" s="310">
        <v>110374</v>
      </c>
      <c r="G30" s="309">
        <v>79674</v>
      </c>
      <c r="H30" s="310">
        <v>54784</v>
      </c>
      <c r="I30" s="309">
        <v>37106</v>
      </c>
      <c r="J30" s="310">
        <v>18302</v>
      </c>
      <c r="K30" s="309">
        <v>15241</v>
      </c>
      <c r="L30" s="310">
        <v>12127</v>
      </c>
      <c r="M30" s="309">
        <v>28633</v>
      </c>
      <c r="N30" s="311">
        <v>25161</v>
      </c>
    </row>
    <row r="31" spans="2:14" x14ac:dyDescent="0.3">
      <c r="B31" s="302"/>
      <c r="C31" s="318" t="s">
        <v>234</v>
      </c>
      <c r="D31" s="299" t="s">
        <v>170</v>
      </c>
      <c r="E31" s="319">
        <v>18624</v>
      </c>
      <c r="F31" s="316">
        <v>17833</v>
      </c>
      <c r="G31" s="319">
        <v>7776</v>
      </c>
      <c r="H31" s="316">
        <v>7537</v>
      </c>
      <c r="I31" s="319">
        <v>3896</v>
      </c>
      <c r="J31" s="316">
        <v>3449</v>
      </c>
      <c r="K31" s="319">
        <v>3201</v>
      </c>
      <c r="L31" s="316">
        <v>3118</v>
      </c>
      <c r="M31" s="319">
        <v>3751</v>
      </c>
      <c r="N31" s="317">
        <v>3729</v>
      </c>
    </row>
    <row r="32" spans="2:14" x14ac:dyDescent="0.3">
      <c r="B32" s="302"/>
      <c r="C32" s="318"/>
      <c r="D32" s="299" t="s">
        <v>176</v>
      </c>
      <c r="E32" s="322">
        <v>11.58</v>
      </c>
      <c r="F32" s="323">
        <v>16.156884773587983</v>
      </c>
      <c r="G32" s="194">
        <v>9.76</v>
      </c>
      <c r="H32" s="316">
        <v>13.8</v>
      </c>
      <c r="I32" s="194">
        <v>10.5</v>
      </c>
      <c r="J32" s="316">
        <v>18.8</v>
      </c>
      <c r="K32" s="194">
        <v>21</v>
      </c>
      <c r="L32" s="316">
        <v>25.1</v>
      </c>
      <c r="M32" s="194">
        <v>13.1</v>
      </c>
      <c r="N32" s="317">
        <v>14.8</v>
      </c>
    </row>
    <row r="33" spans="2:15" x14ac:dyDescent="0.3">
      <c r="B33" s="302"/>
      <c r="C33" s="318" t="s">
        <v>235</v>
      </c>
      <c r="D33" s="299" t="s">
        <v>170</v>
      </c>
      <c r="E33" s="194">
        <v>126288</v>
      </c>
      <c r="F33" s="316">
        <v>78338</v>
      </c>
      <c r="G33" s="319">
        <v>70671</v>
      </c>
      <c r="H33" s="316">
        <v>46159</v>
      </c>
      <c r="I33" s="319">
        <v>26902</v>
      </c>
      <c r="J33" s="316">
        <v>9039</v>
      </c>
      <c r="K33" s="319">
        <v>5350</v>
      </c>
      <c r="L33" s="316">
        <v>3195</v>
      </c>
      <c r="M33" s="319">
        <v>23365</v>
      </c>
      <c r="N33" s="317">
        <v>19945</v>
      </c>
    </row>
    <row r="34" spans="2:15" x14ac:dyDescent="0.3">
      <c r="B34" s="302"/>
      <c r="C34" s="318"/>
      <c r="D34" s="299" t="s">
        <v>176</v>
      </c>
      <c r="E34" s="322">
        <v>78.61</v>
      </c>
      <c r="F34" s="323">
        <v>70.975048471560328</v>
      </c>
      <c r="G34" s="194">
        <v>88.7</v>
      </c>
      <c r="H34" s="316">
        <v>84.3</v>
      </c>
      <c r="I34" s="194">
        <v>72.5</v>
      </c>
      <c r="J34" s="316">
        <v>49.4</v>
      </c>
      <c r="K34" s="194">
        <v>35.1</v>
      </c>
      <c r="L34" s="316">
        <v>25.7</v>
      </c>
      <c r="M34" s="194">
        <v>81.599999999999994</v>
      </c>
      <c r="N34" s="317">
        <v>79.3</v>
      </c>
    </row>
    <row r="35" spans="2:15" x14ac:dyDescent="0.3">
      <c r="B35" s="302"/>
      <c r="C35" s="318" t="s">
        <v>236</v>
      </c>
      <c r="D35" s="299" t="s">
        <v>170</v>
      </c>
      <c r="E35" s="194">
        <v>14381</v>
      </c>
      <c r="F35" s="316">
        <v>13039</v>
      </c>
      <c r="G35" s="319">
        <v>766</v>
      </c>
      <c r="H35" s="316">
        <v>711</v>
      </c>
      <c r="I35" s="319">
        <v>5863</v>
      </c>
      <c r="J35" s="316">
        <v>5437</v>
      </c>
      <c r="K35" s="319">
        <v>6249</v>
      </c>
      <c r="L35" s="316">
        <v>5437</v>
      </c>
      <c r="M35" s="319">
        <v>1503</v>
      </c>
      <c r="N35" s="317">
        <v>1454</v>
      </c>
    </row>
    <row r="36" spans="2:15" x14ac:dyDescent="0.3">
      <c r="B36" s="302"/>
      <c r="C36" s="318"/>
      <c r="D36" s="299" t="s">
        <v>176</v>
      </c>
      <c r="E36" s="322">
        <v>8.9600000000000009</v>
      </c>
      <c r="F36" s="323">
        <v>11.813470563719717</v>
      </c>
      <c r="G36" s="194">
        <v>0.96099999999999997</v>
      </c>
      <c r="H36" s="316">
        <v>1.3</v>
      </c>
      <c r="I36" s="194">
        <v>15.8</v>
      </c>
      <c r="J36" s="316">
        <v>29.7</v>
      </c>
      <c r="K36" s="194">
        <v>41</v>
      </c>
      <c r="L36" s="316">
        <v>45.6</v>
      </c>
      <c r="M36" s="194">
        <v>5.25</v>
      </c>
      <c r="N36" s="317">
        <v>5.78</v>
      </c>
    </row>
    <row r="37" spans="2:15" x14ac:dyDescent="0.3">
      <c r="B37" s="302"/>
      <c r="C37" s="318" t="s">
        <v>237</v>
      </c>
      <c r="D37" s="299" t="s">
        <v>170</v>
      </c>
      <c r="E37" s="194">
        <v>1367</v>
      </c>
      <c r="F37" s="316">
        <v>1164</v>
      </c>
      <c r="G37" s="319">
        <v>430</v>
      </c>
      <c r="H37" s="316">
        <v>377</v>
      </c>
      <c r="I37" s="319">
        <v>456</v>
      </c>
      <c r="J37" s="316">
        <v>377</v>
      </c>
      <c r="K37" s="319">
        <v>448</v>
      </c>
      <c r="L37" s="316">
        <v>377</v>
      </c>
      <c r="M37" s="319">
        <v>33</v>
      </c>
      <c r="N37" s="317">
        <v>33</v>
      </c>
    </row>
    <row r="38" spans="2:15" ht="15" thickBot="1" x14ac:dyDescent="0.35">
      <c r="B38" s="326"/>
      <c r="C38" s="327"/>
      <c r="D38" s="294" t="s">
        <v>176</v>
      </c>
      <c r="E38" s="328">
        <v>0.85</v>
      </c>
      <c r="F38" s="329">
        <v>1.0545961911319695</v>
      </c>
      <c r="G38" s="330">
        <v>0.54</v>
      </c>
      <c r="H38" s="331">
        <v>0.68799999999999994</v>
      </c>
      <c r="I38" s="330">
        <v>1.23</v>
      </c>
      <c r="J38" s="331">
        <v>2.06</v>
      </c>
      <c r="K38" s="330">
        <v>2.94</v>
      </c>
      <c r="L38" s="331">
        <v>3.55</v>
      </c>
      <c r="M38" s="330">
        <v>0.115</v>
      </c>
      <c r="N38" s="332">
        <v>0.13100000000000001</v>
      </c>
    </row>
    <row r="40" spans="2:15" ht="15" thickBot="1" x14ac:dyDescent="0.35"/>
    <row r="41" spans="2:15" ht="23.4" thickBot="1" x14ac:dyDescent="0.35">
      <c r="B41" s="288" t="s">
        <v>295</v>
      </c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90"/>
    </row>
    <row r="42" spans="2:15" ht="16.2" thickBot="1" x14ac:dyDescent="0.35">
      <c r="B42" s="275"/>
      <c r="C42" s="205"/>
      <c r="D42" s="119" t="s">
        <v>168</v>
      </c>
      <c r="E42" s="254" t="s">
        <v>4</v>
      </c>
      <c r="F42" s="333"/>
      <c r="G42" s="334" t="s">
        <v>5</v>
      </c>
      <c r="H42" s="257"/>
      <c r="I42" s="258" t="s">
        <v>6</v>
      </c>
      <c r="J42" s="259"/>
      <c r="K42" s="291" t="s">
        <v>7</v>
      </c>
      <c r="L42" s="292"/>
      <c r="M42" s="260" t="s">
        <v>8</v>
      </c>
      <c r="N42" s="261"/>
    </row>
    <row r="43" spans="2:15" ht="16.2" thickBot="1" x14ac:dyDescent="0.35">
      <c r="B43" s="119" t="s">
        <v>219</v>
      </c>
      <c r="C43" s="293" t="s">
        <v>213</v>
      </c>
      <c r="D43" s="294"/>
      <c r="E43" s="295" t="s">
        <v>200</v>
      </c>
      <c r="F43" s="207" t="s">
        <v>208</v>
      </c>
      <c r="G43" s="295" t="s">
        <v>200</v>
      </c>
      <c r="H43" s="207" t="s">
        <v>208</v>
      </c>
      <c r="I43" s="295" t="s">
        <v>200</v>
      </c>
      <c r="J43" s="207" t="s">
        <v>208</v>
      </c>
      <c r="K43" s="295" t="s">
        <v>200</v>
      </c>
      <c r="L43" s="207" t="s">
        <v>208</v>
      </c>
      <c r="M43" s="295" t="s">
        <v>200</v>
      </c>
      <c r="N43" s="296" t="s">
        <v>208</v>
      </c>
    </row>
    <row r="44" spans="2:15" ht="16.2" thickBot="1" x14ac:dyDescent="0.35">
      <c r="B44" s="335"/>
      <c r="C44" s="298"/>
      <c r="D44" s="299"/>
      <c r="E44" s="193"/>
      <c r="F44" s="300"/>
      <c r="G44" s="193"/>
      <c r="H44" s="300"/>
      <c r="I44" s="193"/>
      <c r="J44" s="300"/>
      <c r="K44" s="193"/>
      <c r="L44" s="300"/>
      <c r="M44" s="193"/>
      <c r="N44" s="301"/>
    </row>
    <row r="45" spans="2:15" ht="15" thickBot="1" x14ac:dyDescent="0.35">
      <c r="B45" s="199">
        <v>1</v>
      </c>
      <c r="C45" s="65" t="s">
        <v>238</v>
      </c>
      <c r="D45" s="336"/>
      <c r="E45" s="364"/>
      <c r="F45" s="313"/>
      <c r="G45" s="368"/>
      <c r="H45" s="313"/>
      <c r="I45" s="368"/>
      <c r="J45" s="313"/>
      <c r="K45" s="368"/>
      <c r="L45" s="313"/>
      <c r="M45" s="368"/>
      <c r="N45" s="314"/>
      <c r="O45" s="67"/>
    </row>
    <row r="46" spans="2:15" ht="15" thickBot="1" x14ac:dyDescent="0.35">
      <c r="B46" s="200"/>
      <c r="C46" s="193"/>
      <c r="D46" s="354"/>
      <c r="E46" s="365"/>
      <c r="F46" s="366"/>
      <c r="G46" s="367"/>
      <c r="H46" s="366"/>
      <c r="I46" s="312"/>
      <c r="J46" s="366"/>
      <c r="K46" s="367"/>
      <c r="L46" s="366"/>
      <c r="M46" s="367"/>
      <c r="N46" s="314"/>
      <c r="O46" s="67"/>
    </row>
    <row r="47" spans="2:15" ht="15" thickBot="1" x14ac:dyDescent="0.35">
      <c r="B47" s="336"/>
      <c r="C47" s="357" t="s">
        <v>323</v>
      </c>
      <c r="D47" s="65" t="s">
        <v>202</v>
      </c>
      <c r="E47" s="358">
        <v>26215418</v>
      </c>
      <c r="F47" s="359">
        <v>17655414</v>
      </c>
      <c r="G47" s="360">
        <v>14371998</v>
      </c>
      <c r="H47" s="359">
        <v>9671249</v>
      </c>
      <c r="I47" s="360">
        <v>6537524</v>
      </c>
      <c r="J47" s="359">
        <v>3600345</v>
      </c>
      <c r="K47" s="360">
        <v>1473324</v>
      </c>
      <c r="L47" s="359">
        <v>1116737</v>
      </c>
      <c r="M47" s="360">
        <v>3156722</v>
      </c>
      <c r="N47" s="361">
        <v>2672365</v>
      </c>
    </row>
    <row r="48" spans="2:15" x14ac:dyDescent="0.3">
      <c r="B48" s="336"/>
      <c r="C48" s="193"/>
      <c r="D48" s="200"/>
      <c r="E48" s="337"/>
      <c r="F48" s="338"/>
      <c r="G48" s="339"/>
      <c r="H48" s="338"/>
      <c r="I48" s="339"/>
      <c r="J48" s="338"/>
      <c r="K48" s="339"/>
      <c r="L48" s="338"/>
      <c r="M48" s="339"/>
      <c r="N48" s="340"/>
    </row>
    <row r="49" spans="2:14" x14ac:dyDescent="0.3">
      <c r="B49" s="336"/>
      <c r="C49" s="193" t="s">
        <v>278</v>
      </c>
      <c r="D49" s="200" t="s">
        <v>202</v>
      </c>
      <c r="E49" s="341">
        <v>22621712</v>
      </c>
      <c r="F49" s="338">
        <v>14864876</v>
      </c>
      <c r="G49" s="339">
        <v>12954104</v>
      </c>
      <c r="H49" s="338">
        <v>8761518</v>
      </c>
      <c r="I49" s="341">
        <v>5574662</v>
      </c>
      <c r="J49" s="338">
        <v>2845336</v>
      </c>
      <c r="K49" s="341">
        <v>1101475</v>
      </c>
      <c r="L49" s="338">
        <v>781503</v>
      </c>
      <c r="M49" s="341">
        <v>2536840</v>
      </c>
      <c r="N49" s="340">
        <v>2084549</v>
      </c>
    </row>
    <row r="50" spans="2:14" x14ac:dyDescent="0.3">
      <c r="B50" s="336"/>
      <c r="C50" s="342" t="s">
        <v>264</v>
      </c>
      <c r="D50" s="299" t="s">
        <v>176</v>
      </c>
      <c r="E50" s="322">
        <v>35.785173995672828</v>
      </c>
      <c r="F50" s="323">
        <v>31.792596184455224</v>
      </c>
      <c r="G50" s="322">
        <v>26.984413588157079</v>
      </c>
      <c r="H50" s="323">
        <v>23.933877668230551</v>
      </c>
      <c r="I50" s="322">
        <v>50.908001238460734</v>
      </c>
      <c r="J50" s="323">
        <v>46.907359974358037</v>
      </c>
      <c r="K50" s="322">
        <v>48.702875689416466</v>
      </c>
      <c r="L50" s="323">
        <v>39.724095748832703</v>
      </c>
      <c r="M50" s="322">
        <v>41.988812853786598</v>
      </c>
      <c r="N50" s="324">
        <v>40.789110738102103</v>
      </c>
    </row>
    <row r="51" spans="2:14" x14ac:dyDescent="0.3">
      <c r="B51" s="336"/>
      <c r="C51" s="342" t="s">
        <v>241</v>
      </c>
      <c r="D51" s="299" t="s">
        <v>176</v>
      </c>
      <c r="E51" s="322">
        <v>53.87369886063442</v>
      </c>
      <c r="F51" s="323">
        <v>55.898804672168133</v>
      </c>
      <c r="G51" s="322">
        <v>69.189030750409287</v>
      </c>
      <c r="H51" s="323">
        <v>72.089288636969073</v>
      </c>
      <c r="I51" s="322">
        <v>36.338848884470487</v>
      </c>
      <c r="J51" s="323">
        <v>36.645373340793498</v>
      </c>
      <c r="K51" s="322">
        <v>8.1439887423681885</v>
      </c>
      <c r="L51" s="323">
        <v>7.6726512886066978</v>
      </c>
      <c r="M51" s="322">
        <v>39.55070087195093</v>
      </c>
      <c r="N51" s="324">
        <v>38.936527757323049</v>
      </c>
    </row>
    <row r="52" spans="2:14" x14ac:dyDescent="0.3">
      <c r="B52" s="336"/>
      <c r="C52" s="342" t="s">
        <v>265</v>
      </c>
      <c r="D52" s="299" t="s">
        <v>176</v>
      </c>
      <c r="E52" s="322">
        <v>2.777079824904499</v>
      </c>
      <c r="F52" s="323">
        <v>3.4358645171342164</v>
      </c>
      <c r="G52" s="322">
        <v>0.63315069880556774</v>
      </c>
      <c r="H52" s="323">
        <v>0.70778830791650482</v>
      </c>
      <c r="I52" s="322">
        <v>1.4229024109443764</v>
      </c>
      <c r="J52" s="323">
        <v>1.5821330064357955</v>
      </c>
      <c r="K52" s="322">
        <v>13.838080755350779</v>
      </c>
      <c r="L52" s="323">
        <v>15.98279213259578</v>
      </c>
      <c r="M52" s="322">
        <v>9.3468251840872902</v>
      </c>
      <c r="N52" s="324">
        <v>9.8244752222183322</v>
      </c>
    </row>
    <row r="53" spans="2:14" x14ac:dyDescent="0.3">
      <c r="B53" s="336"/>
      <c r="C53" s="342" t="s">
        <v>266</v>
      </c>
      <c r="D53" s="299" t="s">
        <v>176</v>
      </c>
      <c r="E53" s="322">
        <v>1.3180921054958175</v>
      </c>
      <c r="F53" s="323">
        <v>1.7953328369506749</v>
      </c>
      <c r="G53" s="322">
        <v>0.22529539673295812</v>
      </c>
      <c r="H53" s="323">
        <v>0.25596021146107328</v>
      </c>
      <c r="I53" s="322">
        <v>2.1570635134470932</v>
      </c>
      <c r="J53" s="323">
        <v>3.7591342463596562</v>
      </c>
      <c r="K53" s="322">
        <v>7.9344515309017458</v>
      </c>
      <c r="L53" s="323">
        <v>10.154407596643903</v>
      </c>
      <c r="M53" s="322">
        <v>1.4696630453635231</v>
      </c>
      <c r="N53" s="324">
        <v>1.6643408238424715</v>
      </c>
    </row>
    <row r="54" spans="2:14" x14ac:dyDescent="0.3">
      <c r="B54" s="336"/>
      <c r="C54" s="342" t="s">
        <v>267</v>
      </c>
      <c r="D54" s="299" t="s">
        <v>176</v>
      </c>
      <c r="E54" s="322">
        <v>6.245955213292433</v>
      </c>
      <c r="F54" s="323">
        <v>7.0774017892917511</v>
      </c>
      <c r="G54" s="322">
        <v>2.9681095658951016</v>
      </c>
      <c r="H54" s="323">
        <v>3.0130851754227979</v>
      </c>
      <c r="I54" s="322">
        <v>9.1731839526773111</v>
      </c>
      <c r="J54" s="323">
        <v>11.105999432053014</v>
      </c>
      <c r="K54" s="322">
        <v>21.380603281962824</v>
      </c>
      <c r="L54" s="323">
        <v>26.46605323332092</v>
      </c>
      <c r="M54" s="322">
        <v>7.6439980448116547</v>
      </c>
      <c r="N54" s="324">
        <v>8.7855454585140471</v>
      </c>
    </row>
    <row r="55" spans="2:14" x14ac:dyDescent="0.3">
      <c r="B55" s="336"/>
      <c r="C55" s="194"/>
      <c r="D55" s="299"/>
      <c r="E55" s="343"/>
      <c r="F55" s="316"/>
      <c r="G55" s="194"/>
      <c r="H55" s="316"/>
      <c r="I55" s="194"/>
      <c r="J55" s="316"/>
      <c r="K55" s="194"/>
      <c r="L55" s="316"/>
      <c r="M55" s="194"/>
      <c r="N55" s="317"/>
    </row>
    <row r="56" spans="2:14" x14ac:dyDescent="0.3">
      <c r="B56" s="336"/>
      <c r="C56" s="193" t="s">
        <v>279</v>
      </c>
      <c r="D56" s="200" t="s">
        <v>202</v>
      </c>
      <c r="E56" s="341">
        <v>3593706</v>
      </c>
      <c r="F56" s="338">
        <v>2790538</v>
      </c>
      <c r="G56" s="341">
        <v>1417894</v>
      </c>
      <c r="H56" s="338">
        <v>909731</v>
      </c>
      <c r="I56" s="341">
        <v>962862</v>
      </c>
      <c r="J56" s="338">
        <v>755009</v>
      </c>
      <c r="K56" s="341">
        <v>371849</v>
      </c>
      <c r="L56" s="338">
        <v>335234</v>
      </c>
      <c r="M56" s="341">
        <v>619882</v>
      </c>
      <c r="N56" s="340">
        <v>587816</v>
      </c>
    </row>
    <row r="57" spans="2:14" x14ac:dyDescent="0.3">
      <c r="B57" s="336"/>
      <c r="C57" s="342" t="s">
        <v>268</v>
      </c>
      <c r="D57" s="299" t="s">
        <v>176</v>
      </c>
      <c r="E57" s="322">
        <v>21.503651105571798</v>
      </c>
      <c r="F57" s="323">
        <v>21.256546228720051</v>
      </c>
      <c r="G57" s="322">
        <v>23.792328622590968</v>
      </c>
      <c r="H57" s="323">
        <v>24.386329585338963</v>
      </c>
      <c r="I57" s="322">
        <v>22.520984315509388</v>
      </c>
      <c r="J57" s="323">
        <v>23.011248872529997</v>
      </c>
      <c r="K57" s="322">
        <v>7.455714550798846</v>
      </c>
      <c r="L57" s="323">
        <v>6.2439967306418795</v>
      </c>
      <c r="M57" s="322">
        <v>26.603450334095847</v>
      </c>
      <c r="N57" s="324">
        <v>26.234229758972194</v>
      </c>
    </row>
    <row r="58" spans="2:14" x14ac:dyDescent="0.3">
      <c r="B58" s="336"/>
      <c r="C58" s="342" t="s">
        <v>241</v>
      </c>
      <c r="D58" s="299" t="s">
        <v>176</v>
      </c>
      <c r="E58" s="322">
        <v>23.225383489912641</v>
      </c>
      <c r="F58" s="323">
        <v>23.382086178364172</v>
      </c>
      <c r="G58" s="322">
        <v>34.293466225260843</v>
      </c>
      <c r="H58" s="323">
        <v>38.844009932606447</v>
      </c>
      <c r="I58" s="322">
        <v>23.218280501255631</v>
      </c>
      <c r="J58" s="323">
        <v>24.579177201861167</v>
      </c>
      <c r="K58" s="322">
        <v>6.8223929605834623</v>
      </c>
      <c r="L58" s="323">
        <v>6.9584230716454778</v>
      </c>
      <c r="M58" s="322">
        <v>12.433334086164786</v>
      </c>
      <c r="N58" s="324">
        <v>12.338895164473236</v>
      </c>
    </row>
    <row r="59" spans="2:14" x14ac:dyDescent="0.3">
      <c r="B59" s="336"/>
      <c r="C59" s="342" t="s">
        <v>242</v>
      </c>
      <c r="D59" s="299" t="s">
        <v>176</v>
      </c>
      <c r="E59" s="322">
        <v>5.7111794899193198</v>
      </c>
      <c r="F59" s="323">
        <v>6.912036317011272</v>
      </c>
      <c r="G59" s="322">
        <v>2.4068089716156496</v>
      </c>
      <c r="H59" s="323">
        <v>3.3760529211382262</v>
      </c>
      <c r="I59" s="322">
        <v>5.7166032100134805</v>
      </c>
      <c r="J59" s="323">
        <v>6.8860106303368571</v>
      </c>
      <c r="K59" s="322">
        <v>9.1235958682153235</v>
      </c>
      <c r="L59" s="323">
        <v>9.4677150885650025</v>
      </c>
      <c r="M59" s="322">
        <v>8.3390064560674446</v>
      </c>
      <c r="N59" s="324">
        <v>8.4650638975461714</v>
      </c>
    </row>
    <row r="60" spans="2:14" x14ac:dyDescent="0.3">
      <c r="B60" s="336"/>
      <c r="C60" s="342" t="s">
        <v>243</v>
      </c>
      <c r="D60" s="299" t="s">
        <v>176</v>
      </c>
      <c r="E60" s="322">
        <v>5.6715268305198032</v>
      </c>
      <c r="F60" s="323">
        <v>7.0643366977980584</v>
      </c>
      <c r="G60" s="322">
        <v>1.446158880706174</v>
      </c>
      <c r="H60" s="323">
        <v>2.1659149792631007</v>
      </c>
      <c r="I60" s="322">
        <v>11.038238086039328</v>
      </c>
      <c r="J60" s="323">
        <v>13.586195661243774</v>
      </c>
      <c r="K60" s="322">
        <v>10.672073879451068</v>
      </c>
      <c r="L60" s="323">
        <v>11.477952713626898</v>
      </c>
      <c r="M60" s="322">
        <v>3.5642267399279217</v>
      </c>
      <c r="N60" s="324">
        <v>3.710174612463764</v>
      </c>
    </row>
    <row r="61" spans="2:14" x14ac:dyDescent="0.3">
      <c r="B61" s="336"/>
      <c r="C61" s="342" t="s">
        <v>244</v>
      </c>
      <c r="D61" s="299" t="s">
        <v>176</v>
      </c>
      <c r="E61" s="322">
        <v>8.7153484453096599</v>
      </c>
      <c r="F61" s="323">
        <v>10.95631021688291</v>
      </c>
      <c r="G61" s="322">
        <v>1.9698228499450594</v>
      </c>
      <c r="H61" s="323">
        <v>2.7424590345937427</v>
      </c>
      <c r="I61" s="322">
        <v>0.55002689897410006</v>
      </c>
      <c r="J61" s="323">
        <v>0.47866979069123677</v>
      </c>
      <c r="K61" s="322">
        <v>14.446186489677263</v>
      </c>
      <c r="L61" s="323">
        <v>15.876372921601032</v>
      </c>
      <c r="M61" s="322">
        <v>26.15578448801546</v>
      </c>
      <c r="N61" s="324">
        <v>27.296977285409042</v>
      </c>
    </row>
    <row r="62" spans="2:14" x14ac:dyDescent="0.3">
      <c r="B62" s="336"/>
      <c r="C62" s="342" t="s">
        <v>245</v>
      </c>
      <c r="D62" s="299" t="s">
        <v>176</v>
      </c>
      <c r="E62" s="322">
        <v>10.810261050848343</v>
      </c>
      <c r="F62" s="323">
        <v>12.380480036466086</v>
      </c>
      <c r="G62" s="322">
        <v>4.7880871207579698</v>
      </c>
      <c r="H62" s="323">
        <v>5.2192351365403624</v>
      </c>
      <c r="I62" s="322">
        <v>15.20394407505956</v>
      </c>
      <c r="J62" s="323">
        <v>17.740848122340264</v>
      </c>
      <c r="K62" s="322">
        <v>26.498390475703847</v>
      </c>
      <c r="L62" s="323">
        <v>26.990699034107518</v>
      </c>
      <c r="M62" s="322">
        <v>9.6455454425197047</v>
      </c>
      <c r="N62" s="324">
        <v>9.8248431481960345</v>
      </c>
    </row>
    <row r="63" spans="2:14" x14ac:dyDescent="0.3">
      <c r="B63" s="336"/>
      <c r="C63" s="342" t="s">
        <v>159</v>
      </c>
      <c r="D63" s="299" t="s">
        <v>176</v>
      </c>
      <c r="E63" s="322">
        <v>24.362649587918433</v>
      </c>
      <c r="F63" s="323">
        <v>18.048204324757446</v>
      </c>
      <c r="G63" s="322">
        <v>31.303327329123331</v>
      </c>
      <c r="H63" s="323">
        <v>23.265998410519153</v>
      </c>
      <c r="I63" s="322">
        <v>21.751922913148508</v>
      </c>
      <c r="J63" s="323">
        <v>13.717849720996703</v>
      </c>
      <c r="K63" s="322">
        <v>24.98164577557019</v>
      </c>
      <c r="L63" s="323">
        <v>22.984840439812189</v>
      </c>
      <c r="M63" s="322">
        <v>13.258652453208835</v>
      </c>
      <c r="N63" s="324">
        <v>12.12981613293956</v>
      </c>
    </row>
    <row r="64" spans="2:14" ht="15" thickBot="1" x14ac:dyDescent="0.35">
      <c r="B64" s="336"/>
      <c r="C64" s="194"/>
      <c r="D64" s="299"/>
      <c r="E64" s="194"/>
      <c r="F64" s="316"/>
      <c r="G64" s="194"/>
      <c r="H64" s="316"/>
      <c r="I64" s="194"/>
      <c r="J64" s="316"/>
      <c r="K64" s="194"/>
      <c r="L64" s="316"/>
      <c r="M64" s="194"/>
      <c r="N64" s="317"/>
    </row>
    <row r="65" spans="2:14" ht="15" thickBot="1" x14ac:dyDescent="0.35">
      <c r="B65" s="199">
        <v>2</v>
      </c>
      <c r="C65" s="206" t="s">
        <v>246</v>
      </c>
      <c r="D65" s="200"/>
      <c r="E65" s="194"/>
      <c r="F65" s="316"/>
      <c r="G65" s="194"/>
      <c r="H65" s="316"/>
      <c r="I65" s="194"/>
      <c r="J65" s="316"/>
      <c r="K65" s="194"/>
      <c r="L65" s="316"/>
      <c r="M65" s="194"/>
      <c r="N65" s="317"/>
    </row>
    <row r="66" spans="2:14" ht="15" thickBot="1" x14ac:dyDescent="0.35">
      <c r="B66" s="362"/>
      <c r="C66" s="193"/>
      <c r="D66" s="200"/>
      <c r="E66" s="194"/>
      <c r="F66" s="316"/>
      <c r="G66" s="194"/>
      <c r="H66" s="316"/>
      <c r="I66" s="194"/>
      <c r="J66" s="316"/>
      <c r="K66" s="194"/>
      <c r="L66" s="316"/>
      <c r="M66" s="194"/>
      <c r="N66" s="317"/>
    </row>
    <row r="67" spans="2:14" ht="15" thickBot="1" x14ac:dyDescent="0.35">
      <c r="B67" s="336"/>
      <c r="C67" s="357" t="s">
        <v>324</v>
      </c>
      <c r="D67" s="65" t="s">
        <v>202</v>
      </c>
      <c r="E67" s="363">
        <v>31915884</v>
      </c>
      <c r="F67" s="359">
        <v>19837143</v>
      </c>
      <c r="G67" s="363">
        <v>16999685</v>
      </c>
      <c r="H67" s="359">
        <v>10632689</v>
      </c>
      <c r="I67" s="363">
        <v>8478047</v>
      </c>
      <c r="J67" s="359">
        <v>4148451</v>
      </c>
      <c r="K67" s="363">
        <v>1745994</v>
      </c>
      <c r="L67" s="359">
        <v>1280876</v>
      </c>
      <c r="M67" s="363">
        <v>3801046</v>
      </c>
      <c r="N67" s="361">
        <v>3067887</v>
      </c>
    </row>
    <row r="68" spans="2:14" x14ac:dyDescent="0.3">
      <c r="B68" s="336"/>
      <c r="C68" s="193"/>
      <c r="D68" s="200"/>
      <c r="E68" s="344"/>
      <c r="F68" s="345"/>
      <c r="G68" s="344"/>
      <c r="H68" s="345"/>
      <c r="I68" s="344"/>
      <c r="J68" s="345"/>
      <c r="K68" s="344"/>
      <c r="L68" s="345"/>
      <c r="M68" s="344"/>
      <c r="N68" s="346"/>
    </row>
    <row r="69" spans="2:14" x14ac:dyDescent="0.3">
      <c r="B69" s="336"/>
      <c r="C69" s="195" t="s">
        <v>280</v>
      </c>
      <c r="D69" s="347" t="s">
        <v>170</v>
      </c>
      <c r="E69" s="348">
        <v>19659539</v>
      </c>
      <c r="F69" s="349">
        <v>12787358</v>
      </c>
      <c r="G69" s="348">
        <v>9785894</v>
      </c>
      <c r="H69" s="349">
        <v>6402956</v>
      </c>
      <c r="I69" s="348">
        <v>6629665</v>
      </c>
      <c r="J69" s="349">
        <v>3762760</v>
      </c>
      <c r="K69" s="348">
        <v>1004769</v>
      </c>
      <c r="L69" s="349">
        <v>773444</v>
      </c>
      <c r="M69" s="348">
        <v>1884602</v>
      </c>
      <c r="N69" s="350">
        <v>1570739</v>
      </c>
    </row>
    <row r="70" spans="2:14" x14ac:dyDescent="0.3">
      <c r="B70" s="336"/>
      <c r="C70" s="342" t="s">
        <v>249</v>
      </c>
      <c r="D70" s="351" t="s">
        <v>176</v>
      </c>
      <c r="E70" s="322">
        <v>12.545599365275045</v>
      </c>
      <c r="F70" s="323">
        <v>12.539040511730414</v>
      </c>
      <c r="G70" s="322">
        <v>10.644852682851459</v>
      </c>
      <c r="H70" s="323">
        <v>10.625076917598685</v>
      </c>
      <c r="I70" s="322">
        <v>16.158192005176733</v>
      </c>
      <c r="J70" s="323">
        <v>17.062555145690929</v>
      </c>
      <c r="K70" s="322">
        <v>14.795639594772531</v>
      </c>
      <c r="L70" s="323">
        <v>15.205884330345828</v>
      </c>
      <c r="M70" s="322">
        <v>8.5760813158428153</v>
      </c>
      <c r="N70" s="324">
        <v>8.4603489185663552</v>
      </c>
    </row>
    <row r="71" spans="2:14" x14ac:dyDescent="0.3">
      <c r="B71" s="336"/>
      <c r="C71" s="342" t="s">
        <v>250</v>
      </c>
      <c r="D71" s="351" t="s">
        <v>176</v>
      </c>
      <c r="E71" s="322">
        <v>67.497259218540179</v>
      </c>
      <c r="F71" s="323">
        <v>65.787240804550876</v>
      </c>
      <c r="G71" s="322">
        <v>69.953762017042081</v>
      </c>
      <c r="H71" s="323">
        <v>68.513777074213849</v>
      </c>
      <c r="I71" s="322">
        <v>65.839103484112698</v>
      </c>
      <c r="J71" s="323">
        <v>63.167329300832364</v>
      </c>
      <c r="K71" s="322">
        <v>60.134518481362385</v>
      </c>
      <c r="L71" s="323">
        <v>59.641939170773838</v>
      </c>
      <c r="M71" s="322">
        <v>65.254626706328452</v>
      </c>
      <c r="N71" s="324">
        <v>64.604240424411699</v>
      </c>
    </row>
    <row r="72" spans="2:14" x14ac:dyDescent="0.3">
      <c r="B72" s="336"/>
      <c r="C72" s="342" t="s">
        <v>251</v>
      </c>
      <c r="D72" s="351" t="s">
        <v>176</v>
      </c>
      <c r="E72" s="322">
        <v>19.957141416184783</v>
      </c>
      <c r="F72" s="323">
        <v>21.673718683718718</v>
      </c>
      <c r="G72" s="322">
        <v>19.401385300106462</v>
      </c>
      <c r="H72" s="323">
        <v>20.861146008187468</v>
      </c>
      <c r="I72" s="322">
        <v>18.002704510710572</v>
      </c>
      <c r="J72" s="323">
        <v>19.770115553476703</v>
      </c>
      <c r="K72" s="322">
        <v>25.069841923865088</v>
      </c>
      <c r="L72" s="323">
        <v>25.152176498880337</v>
      </c>
      <c r="M72" s="322">
        <v>26.169291977828742</v>
      </c>
      <c r="N72" s="324">
        <v>26.935410657021951</v>
      </c>
    </row>
    <row r="73" spans="2:14" x14ac:dyDescent="0.3">
      <c r="B73" s="336"/>
      <c r="C73" s="194"/>
      <c r="D73" s="299"/>
      <c r="E73" s="352"/>
      <c r="F73" s="353"/>
      <c r="G73" s="322"/>
      <c r="H73" s="323"/>
      <c r="I73" s="322"/>
      <c r="J73" s="323"/>
      <c r="K73" s="322"/>
      <c r="L73" s="323"/>
      <c r="M73" s="322"/>
      <c r="N73" s="324"/>
    </row>
    <row r="74" spans="2:14" x14ac:dyDescent="0.3">
      <c r="B74" s="336"/>
      <c r="C74" s="195" t="s">
        <v>281</v>
      </c>
      <c r="D74" s="347" t="s">
        <v>202</v>
      </c>
      <c r="E74" s="341">
        <v>9070320</v>
      </c>
      <c r="F74" s="338">
        <v>5232633</v>
      </c>
      <c r="G74" s="341">
        <v>5395672</v>
      </c>
      <c r="H74" s="338">
        <v>3208952</v>
      </c>
      <c r="I74" s="341">
        <v>1454632</v>
      </c>
      <c r="J74" s="338">
        <v>314593</v>
      </c>
      <c r="K74" s="341">
        <v>516257</v>
      </c>
      <c r="L74" s="338">
        <v>357592</v>
      </c>
      <c r="M74" s="341">
        <v>1340915</v>
      </c>
      <c r="N74" s="340">
        <v>1064464</v>
      </c>
    </row>
    <row r="75" spans="2:14" x14ac:dyDescent="0.3">
      <c r="B75" s="336"/>
      <c r="C75" s="342" t="s">
        <v>249</v>
      </c>
      <c r="D75" s="351" t="s">
        <v>176</v>
      </c>
      <c r="E75" s="322">
        <v>4.8458709284788188</v>
      </c>
      <c r="F75" s="323">
        <v>4.0638623041210806</v>
      </c>
      <c r="G75" s="322">
        <v>4.6662955049899253</v>
      </c>
      <c r="H75" s="323">
        <v>4.3943630194530803</v>
      </c>
      <c r="I75" s="322">
        <v>7.6635877665278924</v>
      </c>
      <c r="J75" s="323">
        <v>5.992504601183116</v>
      </c>
      <c r="K75" s="322">
        <v>4.5994533730293243</v>
      </c>
      <c r="L75" s="323">
        <v>4.5372938991923757</v>
      </c>
      <c r="M75" s="322">
        <v>2.608517318398258</v>
      </c>
      <c r="N75" s="324">
        <v>2.3730252972387977</v>
      </c>
    </row>
    <row r="76" spans="2:14" x14ac:dyDescent="0.3">
      <c r="B76" s="336"/>
      <c r="C76" s="342" t="s">
        <v>250</v>
      </c>
      <c r="D76" s="351" t="s">
        <v>176</v>
      </c>
      <c r="E76" s="322">
        <v>56.327957558277987</v>
      </c>
      <c r="F76" s="323">
        <v>51.981191877970424</v>
      </c>
      <c r="G76" s="322">
        <v>59.470868503496874</v>
      </c>
      <c r="H76" s="323">
        <v>56.796268688344355</v>
      </c>
      <c r="I76" s="322">
        <v>61.121575766241911</v>
      </c>
      <c r="J76" s="323">
        <v>50.048157460591938</v>
      </c>
      <c r="K76" s="322">
        <v>45.898070147232872</v>
      </c>
      <c r="L76" s="323">
        <v>44.698706906194765</v>
      </c>
      <c r="M76" s="322">
        <v>43.967067263771384</v>
      </c>
      <c r="N76" s="324">
        <v>41.878635632581279</v>
      </c>
    </row>
    <row r="77" spans="2:14" x14ac:dyDescent="0.3">
      <c r="B77" s="336"/>
      <c r="C77" s="342" t="s">
        <v>251</v>
      </c>
      <c r="D77" s="351" t="s">
        <v>176</v>
      </c>
      <c r="E77" s="322">
        <v>38.826171513243189</v>
      </c>
      <c r="F77" s="323">
        <v>43.954945817908495</v>
      </c>
      <c r="G77" s="322">
        <v>35.862835991513201</v>
      </c>
      <c r="H77" s="323">
        <v>38.809368292202564</v>
      </c>
      <c r="I77" s="322">
        <v>31.214836467230199</v>
      </c>
      <c r="J77" s="323">
        <v>43.959337938224948</v>
      </c>
      <c r="K77" s="322">
        <v>49.502476479737808</v>
      </c>
      <c r="L77" s="323">
        <v>50.76399919461285</v>
      </c>
      <c r="M77" s="322">
        <v>53.42441541783036</v>
      </c>
      <c r="N77" s="324">
        <v>55.748339070179917</v>
      </c>
    </row>
    <row r="78" spans="2:14" x14ac:dyDescent="0.3">
      <c r="B78" s="336"/>
      <c r="C78" s="194"/>
      <c r="D78" s="299"/>
      <c r="E78" s="352"/>
      <c r="F78" s="353"/>
      <c r="G78" s="322"/>
      <c r="H78" s="323"/>
      <c r="I78" s="322"/>
      <c r="J78" s="323"/>
      <c r="K78" s="322"/>
      <c r="L78" s="323"/>
      <c r="M78" s="322"/>
      <c r="N78" s="324"/>
    </row>
    <row r="79" spans="2:14" x14ac:dyDescent="0.3">
      <c r="B79" s="336"/>
      <c r="C79" s="195" t="s">
        <v>282</v>
      </c>
      <c r="D79" s="347" t="s">
        <v>202</v>
      </c>
      <c r="E79" s="341">
        <v>3186025</v>
      </c>
      <c r="F79" s="338">
        <v>1817152</v>
      </c>
      <c r="G79" s="341">
        <v>1818119</v>
      </c>
      <c r="H79" s="338">
        <v>1020781</v>
      </c>
      <c r="I79" s="341">
        <v>393750</v>
      </c>
      <c r="J79" s="338">
        <v>71098</v>
      </c>
      <c r="K79" s="341">
        <v>224968</v>
      </c>
      <c r="L79" s="338">
        <v>149840</v>
      </c>
      <c r="M79" s="341">
        <v>575529</v>
      </c>
      <c r="N79" s="340">
        <v>432684</v>
      </c>
    </row>
    <row r="80" spans="2:14" x14ac:dyDescent="0.3">
      <c r="B80" s="336"/>
      <c r="C80" s="342" t="s">
        <v>249</v>
      </c>
      <c r="D80" s="351" t="s">
        <v>176</v>
      </c>
      <c r="E80" s="322">
        <v>4.1239161651273921</v>
      </c>
      <c r="F80" s="323">
        <v>3.2707225372450957</v>
      </c>
      <c r="G80" s="322">
        <v>3.9594767999234373</v>
      </c>
      <c r="H80" s="323">
        <v>3.5100574951924064</v>
      </c>
      <c r="I80" s="322">
        <v>8.5097142857142849</v>
      </c>
      <c r="J80" s="323">
        <v>10.478494472418353</v>
      </c>
      <c r="K80" s="322">
        <v>3.628516055616799</v>
      </c>
      <c r="L80" s="323">
        <v>3.4590229578216767</v>
      </c>
      <c r="M80" s="322">
        <v>1.9927753423372236</v>
      </c>
      <c r="N80" s="324">
        <v>1.6423070878516424</v>
      </c>
    </row>
    <row r="81" spans="2:14" x14ac:dyDescent="0.3">
      <c r="B81" s="336"/>
      <c r="C81" s="342" t="s">
        <v>250</v>
      </c>
      <c r="D81" s="351" t="s">
        <v>176</v>
      </c>
      <c r="E81" s="322">
        <v>41.376793967404524</v>
      </c>
      <c r="F81" s="323">
        <v>36.124661007994931</v>
      </c>
      <c r="G81" s="322">
        <v>45.946717459088212</v>
      </c>
      <c r="H81" s="323">
        <v>42.884222962613919</v>
      </c>
      <c r="I81" s="322">
        <v>52.283428571428573</v>
      </c>
      <c r="J81" s="323">
        <v>48.32203437508791</v>
      </c>
      <c r="K81" s="322">
        <v>31.169766366772162</v>
      </c>
      <c r="L81" s="323">
        <v>29.693005872931128</v>
      </c>
      <c r="M81" s="322">
        <v>26.508655515186895</v>
      </c>
      <c r="N81" s="324">
        <v>23.514851485148512</v>
      </c>
    </row>
    <row r="82" spans="2:14" x14ac:dyDescent="0.3">
      <c r="B82" s="336"/>
      <c r="C82" s="342" t="s">
        <v>251</v>
      </c>
      <c r="D82" s="351" t="s">
        <v>176</v>
      </c>
      <c r="E82" s="322">
        <v>54.499289867468079</v>
      </c>
      <c r="F82" s="323">
        <v>60.604616454759977</v>
      </c>
      <c r="G82" s="322">
        <v>50.093805740988351</v>
      </c>
      <c r="H82" s="323">
        <v>53.605719542193675</v>
      </c>
      <c r="I82" s="322">
        <v>39.206857142857146</v>
      </c>
      <c r="J82" s="323">
        <v>41.199471152493736</v>
      </c>
      <c r="K82" s="322">
        <v>65.201717577611035</v>
      </c>
      <c r="L82" s="323">
        <v>66.847971169247202</v>
      </c>
      <c r="M82" s="322">
        <v>71.498569142475873</v>
      </c>
      <c r="N82" s="324">
        <v>74.84284142699984</v>
      </c>
    </row>
    <row r="83" spans="2:14" ht="15" thickBot="1" x14ac:dyDescent="0.35">
      <c r="B83" s="336"/>
      <c r="C83" s="194"/>
      <c r="D83" s="299"/>
      <c r="E83" s="193"/>
      <c r="F83" s="300"/>
      <c r="G83" s="194"/>
      <c r="H83" s="316"/>
      <c r="I83" s="194"/>
      <c r="J83" s="316"/>
      <c r="K83" s="194"/>
      <c r="L83" s="316"/>
      <c r="M83" s="194"/>
      <c r="N83" s="317"/>
    </row>
    <row r="84" spans="2:14" ht="15" thickBot="1" x14ac:dyDescent="0.35">
      <c r="B84" s="199">
        <v>3</v>
      </c>
      <c r="C84" s="206" t="s">
        <v>254</v>
      </c>
      <c r="D84" s="200"/>
      <c r="E84" s="194"/>
      <c r="F84" s="316"/>
      <c r="G84" s="194"/>
      <c r="H84" s="316"/>
      <c r="I84" s="194"/>
      <c r="J84" s="316"/>
      <c r="K84" s="194"/>
      <c r="L84" s="316"/>
      <c r="M84" s="194"/>
      <c r="N84" s="317"/>
    </row>
    <row r="85" spans="2:14" ht="15" thickBot="1" x14ac:dyDescent="0.35">
      <c r="B85" s="200"/>
      <c r="C85" s="193"/>
      <c r="D85" s="200"/>
      <c r="E85" s="194"/>
      <c r="F85" s="316"/>
      <c r="G85" s="194"/>
      <c r="H85" s="316"/>
      <c r="I85" s="194"/>
      <c r="J85" s="316"/>
      <c r="K85" s="194"/>
      <c r="L85" s="316"/>
      <c r="M85" s="194"/>
      <c r="N85" s="317"/>
    </row>
    <row r="86" spans="2:14" ht="15" thickBot="1" x14ac:dyDescent="0.35">
      <c r="B86" s="336"/>
      <c r="C86" s="357" t="s">
        <v>269</v>
      </c>
      <c r="D86" s="65" t="s">
        <v>202</v>
      </c>
      <c r="E86" s="363">
        <v>49787381</v>
      </c>
      <c r="F86" s="359">
        <v>30641338</v>
      </c>
      <c r="G86" s="363">
        <v>27227957</v>
      </c>
      <c r="H86" s="359">
        <v>16751451</v>
      </c>
      <c r="I86" s="363">
        <v>11245306</v>
      </c>
      <c r="J86" s="359">
        <v>5015267</v>
      </c>
      <c r="K86" s="363">
        <v>2566732</v>
      </c>
      <c r="L86" s="359">
        <v>1810054.0000000002</v>
      </c>
      <c r="M86" s="363">
        <v>7184485</v>
      </c>
      <c r="N86" s="361">
        <v>5787699</v>
      </c>
    </row>
    <row r="87" spans="2:14" x14ac:dyDescent="0.3">
      <c r="B87" s="336"/>
      <c r="C87" s="193"/>
      <c r="D87" s="200"/>
      <c r="E87" s="341"/>
      <c r="F87" s="338"/>
      <c r="G87" s="341"/>
      <c r="H87" s="338"/>
      <c r="I87" s="341"/>
      <c r="J87" s="338"/>
      <c r="K87" s="341"/>
      <c r="L87" s="338"/>
      <c r="M87" s="341"/>
      <c r="N87" s="340"/>
    </row>
    <row r="88" spans="2:14" x14ac:dyDescent="0.3">
      <c r="B88" s="336"/>
      <c r="C88" s="193" t="s">
        <v>271</v>
      </c>
      <c r="D88" s="200" t="s">
        <v>202</v>
      </c>
      <c r="E88" s="341">
        <v>35182273</v>
      </c>
      <c r="F88" s="338">
        <v>21706390</v>
      </c>
      <c r="G88" s="341">
        <v>19055641</v>
      </c>
      <c r="H88" s="338">
        <v>11712236</v>
      </c>
      <c r="I88" s="341">
        <v>7872493</v>
      </c>
      <c r="J88" s="338">
        <v>3510199</v>
      </c>
      <c r="K88" s="341">
        <v>1876420</v>
      </c>
      <c r="L88" s="338">
        <v>1320519.0000000002</v>
      </c>
      <c r="M88" s="341">
        <v>5240028</v>
      </c>
      <c r="N88" s="340">
        <v>4225800</v>
      </c>
    </row>
    <row r="89" spans="2:14" x14ac:dyDescent="0.3">
      <c r="B89" s="336"/>
      <c r="C89" s="193" t="s">
        <v>272</v>
      </c>
      <c r="D89" s="200" t="s">
        <v>202</v>
      </c>
      <c r="E89" s="341">
        <v>19671622</v>
      </c>
      <c r="F89" s="338">
        <v>9668636</v>
      </c>
      <c r="G89" s="341">
        <v>12523055</v>
      </c>
      <c r="H89" s="338">
        <v>6582202</v>
      </c>
      <c r="I89" s="341">
        <v>3853206</v>
      </c>
      <c r="J89" s="338">
        <v>843287</v>
      </c>
      <c r="K89" s="341">
        <v>632023</v>
      </c>
      <c r="L89" s="338">
        <v>1053550</v>
      </c>
      <c r="M89" s="341">
        <v>2266145</v>
      </c>
      <c r="N89" s="340">
        <v>1649416</v>
      </c>
    </row>
    <row r="90" spans="2:14" x14ac:dyDescent="0.3">
      <c r="B90" s="336"/>
      <c r="C90" s="193" t="s">
        <v>273</v>
      </c>
      <c r="D90" s="200" t="s">
        <v>202</v>
      </c>
      <c r="E90" s="341">
        <v>15510651</v>
      </c>
      <c r="F90" s="338">
        <v>12037754</v>
      </c>
      <c r="G90" s="341">
        <v>6532586</v>
      </c>
      <c r="H90" s="338">
        <v>5130034</v>
      </c>
      <c r="I90" s="341">
        <v>4019287</v>
      </c>
      <c r="J90" s="338">
        <v>2666912</v>
      </c>
      <c r="K90" s="341">
        <v>1244397</v>
      </c>
      <c r="L90" s="338">
        <v>266969.00000000023</v>
      </c>
      <c r="M90" s="341">
        <v>2973883</v>
      </c>
      <c r="N90" s="340">
        <v>2576384</v>
      </c>
    </row>
    <row r="91" spans="2:14" x14ac:dyDescent="0.3">
      <c r="B91" s="336"/>
      <c r="C91" s="193" t="s">
        <v>270</v>
      </c>
      <c r="D91" s="200"/>
      <c r="E91" s="341"/>
      <c r="F91" s="338"/>
      <c r="G91" s="341"/>
      <c r="H91" s="338"/>
      <c r="I91" s="341"/>
      <c r="J91" s="338"/>
      <c r="K91" s="341"/>
      <c r="L91" s="338"/>
      <c r="M91" s="341"/>
      <c r="N91" s="340"/>
    </row>
    <row r="92" spans="2:14" x14ac:dyDescent="0.3">
      <c r="B92" s="336"/>
      <c r="C92" s="342" t="s">
        <v>255</v>
      </c>
      <c r="D92" s="299" t="s">
        <v>176</v>
      </c>
      <c r="E92" s="322">
        <v>7.2175543023346016</v>
      </c>
      <c r="F92" s="323">
        <v>9.6817275983913351</v>
      </c>
      <c r="G92" s="322">
        <v>6.792168524373646</v>
      </c>
      <c r="H92" s="323">
        <v>8.7923919685236029</v>
      </c>
      <c r="I92" s="322">
        <v>6.6056681111780691</v>
      </c>
      <c r="J92" s="323">
        <v>12.952292635840468</v>
      </c>
      <c r="K92" s="322">
        <v>13.280529347824366</v>
      </c>
      <c r="L92" s="323">
        <v>13.789188932656257</v>
      </c>
      <c r="M92" s="322">
        <v>8.8813381314964399</v>
      </c>
      <c r="N92" s="324">
        <v>10.004328804861842</v>
      </c>
    </row>
    <row r="93" spans="2:14" x14ac:dyDescent="0.3">
      <c r="B93" s="336"/>
      <c r="C93" s="342" t="s">
        <v>256</v>
      </c>
      <c r="D93" s="299" t="s">
        <v>176</v>
      </c>
      <c r="E93" s="322">
        <v>20.357919646890327</v>
      </c>
      <c r="F93" s="323">
        <v>26.782857478552302</v>
      </c>
      <c r="G93" s="322">
        <v>20.508589956683892</v>
      </c>
      <c r="H93" s="323">
        <v>26.330383054181567</v>
      </c>
      <c r="I93" s="322">
        <v>19.480686991559757</v>
      </c>
      <c r="J93" s="323">
        <v>39.034871876360008</v>
      </c>
      <c r="K93" s="322">
        <v>20.850348800597445</v>
      </c>
      <c r="L93" s="323">
        <v>20.780314175881543</v>
      </c>
      <c r="M93" s="322">
        <v>21.685373177797537</v>
      </c>
      <c r="N93" s="324">
        <v>24.024381963070564</v>
      </c>
    </row>
    <row r="94" spans="2:14" x14ac:dyDescent="0.3">
      <c r="B94" s="336"/>
      <c r="C94" s="342" t="s">
        <v>257</v>
      </c>
      <c r="D94" s="299" t="s">
        <v>176</v>
      </c>
      <c r="E94" s="322">
        <v>20.95141925764942</v>
      </c>
      <c r="F94" s="323">
        <v>22.339293774220064</v>
      </c>
      <c r="G94" s="322">
        <v>22.128913432065897</v>
      </c>
      <c r="H94" s="323">
        <v>23.596252439533153</v>
      </c>
      <c r="I94" s="322">
        <v>17.655894857425221</v>
      </c>
      <c r="J94" s="323">
        <v>16.185474221706254</v>
      </c>
      <c r="K94" s="322">
        <v>20.193568904929094</v>
      </c>
      <c r="L94" s="323">
        <v>22.183474918133928</v>
      </c>
      <c r="M94" s="322">
        <v>20.869273590171854</v>
      </c>
      <c r="N94" s="324">
        <v>21.408001377457232</v>
      </c>
    </row>
    <row r="95" spans="2:14" x14ac:dyDescent="0.3">
      <c r="B95" s="336"/>
      <c r="C95" s="342" t="s">
        <v>260</v>
      </c>
      <c r="D95" s="299" t="s">
        <v>176</v>
      </c>
      <c r="E95" s="322">
        <v>24.754730443681765</v>
      </c>
      <c r="F95" s="323">
        <v>22.422552674441359</v>
      </c>
      <c r="G95" s="322">
        <v>24.561530712753399</v>
      </c>
      <c r="H95" s="323">
        <v>22.871388632557917</v>
      </c>
      <c r="I95" s="322">
        <v>26.531906158144675</v>
      </c>
      <c r="J95" s="323">
        <v>17.648202806399244</v>
      </c>
      <c r="K95" s="322">
        <v>22.687307265716598</v>
      </c>
      <c r="L95" s="323">
        <v>23.606093683261353</v>
      </c>
      <c r="M95" s="322">
        <v>24.073569873066376</v>
      </c>
      <c r="N95" s="324">
        <v>23.797453159178765</v>
      </c>
    </row>
    <row r="96" spans="2:14" x14ac:dyDescent="0.3">
      <c r="B96" s="336"/>
      <c r="C96" s="342" t="s">
        <v>261</v>
      </c>
      <c r="D96" s="299" t="s">
        <v>176</v>
      </c>
      <c r="E96" s="322">
        <v>12.858146623598197</v>
      </c>
      <c r="F96" s="323">
        <v>9.5511817799325573</v>
      </c>
      <c r="G96" s="322">
        <v>12.171902143686184</v>
      </c>
      <c r="H96" s="323">
        <v>9.3709977299390079</v>
      </c>
      <c r="I96" s="322">
        <v>16.082841145788727</v>
      </c>
      <c r="J96" s="323">
        <v>9.0489951819487313</v>
      </c>
      <c r="K96" s="322">
        <v>10.619866682066951</v>
      </c>
      <c r="L96" s="323">
        <v>9.697309097812159</v>
      </c>
      <c r="M96" s="322">
        <v>11.602876250195818</v>
      </c>
      <c r="N96" s="324">
        <v>10.411745733035207</v>
      </c>
    </row>
    <row r="97" spans="2:14" x14ac:dyDescent="0.3">
      <c r="B97" s="336"/>
      <c r="C97" s="342" t="s">
        <v>277</v>
      </c>
      <c r="D97" s="299" t="s">
        <v>176</v>
      </c>
      <c r="E97" s="322">
        <v>13.295111099633777</v>
      </c>
      <c r="F97" s="323">
        <v>8.6304003998082042</v>
      </c>
      <c r="G97" s="322">
        <v>13.545672361895718</v>
      </c>
      <c r="H97" s="323">
        <v>8.7938200620400284</v>
      </c>
      <c r="I97" s="322">
        <v>13.045085053848666</v>
      </c>
      <c r="J97" s="323">
        <v>4.7317224147887966</v>
      </c>
      <c r="K97" s="322">
        <v>9.4483903275671928</v>
      </c>
      <c r="L97" s="323">
        <v>7.1343552750225427</v>
      </c>
      <c r="M97" s="322">
        <v>11.731950073803748</v>
      </c>
      <c r="N97" s="324">
        <v>9.2161104293883405</v>
      </c>
    </row>
    <row r="98" spans="2:14" x14ac:dyDescent="0.3">
      <c r="B98" s="336"/>
      <c r="C98" s="342"/>
      <c r="D98" s="299"/>
      <c r="E98" s="322"/>
      <c r="F98" s="323"/>
      <c r="G98" s="322"/>
      <c r="H98" s="323"/>
      <c r="I98" s="322"/>
      <c r="J98" s="323"/>
      <c r="K98" s="322"/>
      <c r="L98" s="323"/>
      <c r="M98" s="322"/>
      <c r="N98" s="324"/>
    </row>
    <row r="99" spans="2:14" x14ac:dyDescent="0.3">
      <c r="B99" s="336"/>
      <c r="C99" s="193" t="s">
        <v>274</v>
      </c>
      <c r="D99" s="200" t="s">
        <v>202</v>
      </c>
      <c r="E99" s="341">
        <v>14605108</v>
      </c>
      <c r="F99" s="338">
        <v>8934948</v>
      </c>
      <c r="G99" s="341">
        <v>8172315.9999999991</v>
      </c>
      <c r="H99" s="338">
        <v>5039215</v>
      </c>
      <c r="I99" s="341">
        <v>3372813</v>
      </c>
      <c r="J99" s="338">
        <v>1505068</v>
      </c>
      <c r="K99" s="341">
        <v>690312</v>
      </c>
      <c r="L99" s="338">
        <v>489535</v>
      </c>
      <c r="M99" s="341">
        <v>1944457</v>
      </c>
      <c r="N99" s="340">
        <v>1561898.9999999998</v>
      </c>
    </row>
    <row r="100" spans="2:14" x14ac:dyDescent="0.3">
      <c r="B100" s="336"/>
      <c r="C100" s="193" t="s">
        <v>275</v>
      </c>
      <c r="D100" s="200" t="s">
        <v>202</v>
      </c>
      <c r="E100" s="341">
        <v>5444312</v>
      </c>
      <c r="F100" s="338">
        <v>2119945</v>
      </c>
      <c r="G100" s="341">
        <v>3548917</v>
      </c>
      <c r="H100" s="338">
        <v>1559687</v>
      </c>
      <c r="I100" s="341">
        <v>1254512</v>
      </c>
      <c r="J100" s="338">
        <v>184019</v>
      </c>
      <c r="K100" s="341">
        <v>118231</v>
      </c>
      <c r="L100" s="338">
        <v>257729</v>
      </c>
      <c r="M100" s="341">
        <v>407123</v>
      </c>
      <c r="N100" s="340">
        <v>256932</v>
      </c>
    </row>
    <row r="101" spans="2:14" x14ac:dyDescent="0.3">
      <c r="B101" s="336"/>
      <c r="C101" s="193" t="s">
        <v>276</v>
      </c>
      <c r="D101" s="200" t="s">
        <v>202</v>
      </c>
      <c r="E101" s="341">
        <v>9160796</v>
      </c>
      <c r="F101" s="338">
        <v>6815003</v>
      </c>
      <c r="G101" s="341">
        <v>4623398.9999999991</v>
      </c>
      <c r="H101" s="338">
        <v>3479528</v>
      </c>
      <c r="I101" s="341">
        <v>2118301</v>
      </c>
      <c r="J101" s="338">
        <v>1321049</v>
      </c>
      <c r="K101" s="341">
        <v>572081</v>
      </c>
      <c r="L101" s="338">
        <v>231806</v>
      </c>
      <c r="M101" s="341">
        <v>1537334</v>
      </c>
      <c r="N101" s="340">
        <v>1304966.9999999998</v>
      </c>
    </row>
    <row r="102" spans="2:14" x14ac:dyDescent="0.3">
      <c r="B102" s="336"/>
      <c r="C102" s="193" t="s">
        <v>270</v>
      </c>
      <c r="D102" s="200"/>
      <c r="E102" s="341"/>
      <c r="F102" s="338"/>
      <c r="G102" s="341"/>
      <c r="H102" s="338"/>
      <c r="I102" s="341"/>
      <c r="J102" s="338"/>
      <c r="K102" s="341"/>
      <c r="L102" s="338"/>
      <c r="M102" s="341"/>
      <c r="N102" s="340"/>
    </row>
    <row r="103" spans="2:14" x14ac:dyDescent="0.3">
      <c r="B103" s="336"/>
      <c r="C103" s="342" t="s">
        <v>255</v>
      </c>
      <c r="D103" s="299" t="s">
        <v>176</v>
      </c>
      <c r="E103" s="322">
        <v>9.4744937468682906</v>
      </c>
      <c r="F103" s="323">
        <v>13.709553785593496</v>
      </c>
      <c r="G103" s="322">
        <v>9.6877441766037347</v>
      </c>
      <c r="H103" s="323">
        <v>13.025818641817235</v>
      </c>
      <c r="I103" s="322">
        <v>7.750264644738353</v>
      </c>
      <c r="J103" s="323">
        <v>17.890000489079931</v>
      </c>
      <c r="K103" s="322">
        <v>15.704848982077458</v>
      </c>
      <c r="L103" s="323">
        <v>15.190374385497945</v>
      </c>
      <c r="M103" s="322">
        <v>11.660112545839956</v>
      </c>
      <c r="N103" s="324">
        <v>14.181184126539318</v>
      </c>
    </row>
    <row r="104" spans="2:14" x14ac:dyDescent="0.3">
      <c r="B104" s="336"/>
      <c r="C104" s="342" t="s">
        <v>256</v>
      </c>
      <c r="D104" s="299" t="s">
        <v>176</v>
      </c>
      <c r="E104" s="322">
        <v>24.722976934459304</v>
      </c>
      <c r="F104" s="323">
        <v>35.162280153494549</v>
      </c>
      <c r="G104" s="322">
        <v>26.907617168843341</v>
      </c>
      <c r="H104" s="323">
        <v>36.273495900138933</v>
      </c>
      <c r="I104" s="322">
        <v>19.933886642774244</v>
      </c>
      <c r="J104" s="323">
        <v>43.845472478385382</v>
      </c>
      <c r="K104" s="322">
        <v>19.252987795079125</v>
      </c>
      <c r="L104" s="323">
        <v>17.764783939719628</v>
      </c>
      <c r="M104" s="322">
        <v>24.35504749178995</v>
      </c>
      <c r="N104" s="324">
        <v>28.903367427957594</v>
      </c>
    </row>
    <row r="105" spans="2:14" x14ac:dyDescent="0.3">
      <c r="B105" s="336"/>
      <c r="C105" s="342" t="s">
        <v>257</v>
      </c>
      <c r="D105" s="299" t="s">
        <v>176</v>
      </c>
      <c r="E105" s="322">
        <v>17.217694356972927</v>
      </c>
      <c r="F105" s="323">
        <v>17.607956810200264</v>
      </c>
      <c r="G105" s="322">
        <v>18.681614701048236</v>
      </c>
      <c r="H105" s="323">
        <v>19.080751458465706</v>
      </c>
      <c r="I105" s="322">
        <v>14.316244085349522</v>
      </c>
      <c r="J105" s="323">
        <v>10.153299387563241</v>
      </c>
      <c r="K105" s="322">
        <v>14.859892921484214</v>
      </c>
      <c r="L105" s="323">
        <v>15.813121534635219</v>
      </c>
      <c r="M105" s="322">
        <v>15.214075353148804</v>
      </c>
      <c r="N105" s="324">
        <v>15.35581398969377</v>
      </c>
    </row>
    <row r="106" spans="2:14" x14ac:dyDescent="0.3">
      <c r="B106" s="336"/>
      <c r="C106" s="342" t="s">
        <v>260</v>
      </c>
      <c r="D106" s="299" t="s">
        <v>176</v>
      </c>
      <c r="E106" s="322">
        <v>22.254969957636519</v>
      </c>
      <c r="F106" s="323">
        <v>18.160471144298555</v>
      </c>
      <c r="G106" s="322">
        <v>22.04083668341638</v>
      </c>
      <c r="H106" s="323">
        <v>18.26295917065411</v>
      </c>
      <c r="I106" s="322">
        <v>23.419704235591212</v>
      </c>
      <c r="J106" s="323">
        <v>13.3323189453263</v>
      </c>
      <c r="K106" s="322">
        <v>20.087794233322903</v>
      </c>
      <c r="L106" s="323">
        <v>24.00273155135821</v>
      </c>
      <c r="M106" s="322">
        <v>22.060900514095248</v>
      </c>
      <c r="N106" s="324">
        <v>20.5151557610574</v>
      </c>
    </row>
    <row r="107" spans="2:14" x14ac:dyDescent="0.3">
      <c r="B107" s="336"/>
      <c r="C107" s="342" t="s">
        <v>261</v>
      </c>
      <c r="D107" s="299" t="s">
        <v>176</v>
      </c>
      <c r="E107" s="322">
        <v>10.790619641196169</v>
      </c>
      <c r="F107" s="323">
        <v>6.4569127972659661</v>
      </c>
      <c r="G107" s="322">
        <v>9.4575894561636691</v>
      </c>
      <c r="H107" s="323">
        <v>5.8698956906097184</v>
      </c>
      <c r="I107" s="322">
        <v>14.953224839618912</v>
      </c>
      <c r="J107" s="323">
        <v>7.316635782174667</v>
      </c>
      <c r="K107" s="322">
        <v>9.8891153758320591</v>
      </c>
      <c r="L107" s="323">
        <v>9.9092457581413029</v>
      </c>
      <c r="M107" s="322">
        <v>9.6236272576101083</v>
      </c>
      <c r="N107" s="324">
        <v>7.9655317360235385</v>
      </c>
    </row>
    <row r="108" spans="2:14" ht="15" thickBot="1" x14ac:dyDescent="0.35">
      <c r="B108" s="354"/>
      <c r="C108" s="355" t="s">
        <v>277</v>
      </c>
      <c r="D108" s="294" t="s">
        <v>176</v>
      </c>
      <c r="E108" s="328">
        <v>15.539245362866785</v>
      </c>
      <c r="F108" s="329">
        <v>8.9028253091471701</v>
      </c>
      <c r="G108" s="328">
        <v>13.224597813924643</v>
      </c>
      <c r="H108" s="329">
        <v>7.4870791383142894</v>
      </c>
      <c r="I108" s="328">
        <v>19.626675551927761</v>
      </c>
      <c r="J108" s="329">
        <v>7.4622729174704787</v>
      </c>
      <c r="K108" s="328">
        <v>20.205360692204245</v>
      </c>
      <c r="L108" s="329">
        <v>17.319742830647698</v>
      </c>
      <c r="M108" s="328">
        <v>17.086236837515937</v>
      </c>
      <c r="N108" s="356">
        <v>13.078946958728379</v>
      </c>
    </row>
  </sheetData>
  <mergeCells count="12">
    <mergeCell ref="B2:N2"/>
    <mergeCell ref="E3:F3"/>
    <mergeCell ref="G3:H3"/>
    <mergeCell ref="I3:J3"/>
    <mergeCell ref="K3:L3"/>
    <mergeCell ref="M3:N3"/>
    <mergeCell ref="B41:N41"/>
    <mergeCell ref="E42:F42"/>
    <mergeCell ref="G42:H42"/>
    <mergeCell ref="I42:J42"/>
    <mergeCell ref="K42:L42"/>
    <mergeCell ref="M42:N42"/>
  </mergeCells>
  <printOptions horizontalCentered="1" gridLines="1"/>
  <pageMargins left="0.7" right="0.7" top="0.75" bottom="0.75" header="0.3" footer="0.3"/>
  <pageSetup paperSize="9" scale="47" fitToWidth="0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606F-656A-4151-A246-AEEE3A34BB5C}">
  <sheetPr>
    <pageSetUpPr fitToPage="1"/>
  </sheetPr>
  <dimension ref="B1:W199"/>
  <sheetViews>
    <sheetView tabSelected="1" zoomScale="80" zoomScaleNormal="80" workbookViewId="0">
      <selection activeCell="H9" sqref="H9"/>
    </sheetView>
  </sheetViews>
  <sheetFormatPr defaultRowHeight="14.4" x14ac:dyDescent="0.3"/>
  <cols>
    <col min="2" max="2" width="6" customWidth="1"/>
    <col min="3" max="3" width="49" customWidth="1"/>
    <col min="4" max="4" width="6.33203125" customWidth="1"/>
    <col min="5" max="5" width="8.77734375" bestFit="1" customWidth="1"/>
    <col min="6" max="6" width="12.44140625" bestFit="1" customWidth="1"/>
    <col min="7" max="7" width="8.77734375" bestFit="1" customWidth="1"/>
    <col min="8" max="8" width="7.6640625" bestFit="1" customWidth="1"/>
    <col min="9" max="9" width="8.21875" bestFit="1" customWidth="1"/>
    <col min="10" max="10" width="9.33203125" bestFit="1" customWidth="1"/>
    <col min="11" max="12" width="7.6640625" bestFit="1" customWidth="1"/>
    <col min="13" max="13" width="8.21875" bestFit="1" customWidth="1"/>
    <col min="14" max="14" width="7.6640625" bestFit="1" customWidth="1"/>
    <col min="16" max="16" width="34.6640625" bestFit="1" customWidth="1"/>
  </cols>
  <sheetData>
    <row r="1" spans="3:15" ht="15" thickBot="1" x14ac:dyDescent="0.35"/>
    <row r="2" spans="3:15" ht="23.4" thickBot="1" x14ac:dyDescent="0.45">
      <c r="C2" s="251" t="s">
        <v>283</v>
      </c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/>
    </row>
    <row r="3" spans="3:15" ht="16.2" thickBot="1" x14ac:dyDescent="0.35">
      <c r="C3" s="55"/>
      <c r="D3" s="65" t="s">
        <v>168</v>
      </c>
      <c r="E3" s="262" t="s">
        <v>4</v>
      </c>
      <c r="F3" s="263"/>
      <c r="G3" s="264" t="s">
        <v>5</v>
      </c>
      <c r="H3" s="265"/>
      <c r="I3" s="266" t="s">
        <v>6</v>
      </c>
      <c r="J3" s="267"/>
      <c r="K3" s="268" t="s">
        <v>7</v>
      </c>
      <c r="L3" s="269"/>
      <c r="M3" s="270" t="s">
        <v>8</v>
      </c>
      <c r="N3" s="271"/>
    </row>
    <row r="4" spans="3:15" ht="16.2" thickBot="1" x14ac:dyDescent="0.35">
      <c r="C4" s="55" t="s">
        <v>325</v>
      </c>
      <c r="D4" s="129"/>
      <c r="E4" s="42" t="s">
        <v>200</v>
      </c>
      <c r="F4" s="52" t="s">
        <v>208</v>
      </c>
      <c r="G4" s="42" t="s">
        <v>200</v>
      </c>
      <c r="H4" s="52" t="s">
        <v>208</v>
      </c>
      <c r="I4" s="42" t="s">
        <v>200</v>
      </c>
      <c r="J4" s="52" t="s">
        <v>208</v>
      </c>
      <c r="K4" s="42" t="s">
        <v>200</v>
      </c>
      <c r="L4" s="52" t="s">
        <v>208</v>
      </c>
      <c r="M4" s="42" t="s">
        <v>200</v>
      </c>
      <c r="N4" s="52" t="s">
        <v>208</v>
      </c>
    </row>
    <row r="5" spans="3:15" x14ac:dyDescent="0.3">
      <c r="C5" s="104" t="s">
        <v>201</v>
      </c>
      <c r="D5" s="130" t="s">
        <v>202</v>
      </c>
      <c r="E5" s="45">
        <v>5074235</v>
      </c>
      <c r="F5" s="46">
        <v>3378659</v>
      </c>
      <c r="G5" s="45">
        <v>2593846</v>
      </c>
      <c r="H5" s="46">
        <v>1692606</v>
      </c>
      <c r="I5" s="45">
        <v>1109841</v>
      </c>
      <c r="J5" s="46">
        <v>572443</v>
      </c>
      <c r="K5" s="45">
        <v>367930</v>
      </c>
      <c r="L5" s="46">
        <v>277506</v>
      </c>
      <c r="M5" s="45">
        <v>820394</v>
      </c>
      <c r="N5" s="46">
        <v>677440</v>
      </c>
    </row>
    <row r="6" spans="3:15" x14ac:dyDescent="0.3">
      <c r="C6" s="105" t="s">
        <v>203</v>
      </c>
      <c r="D6" s="130" t="s">
        <v>176</v>
      </c>
      <c r="E6" s="47">
        <v>51.524949080994475</v>
      </c>
      <c r="F6" s="48">
        <v>51.587922900772163</v>
      </c>
      <c r="G6" s="47">
        <v>51.27771656451462</v>
      </c>
      <c r="H6" s="48">
        <v>51.315368136471221</v>
      </c>
      <c r="I6" s="47">
        <v>51.971678826066082</v>
      </c>
      <c r="J6" s="48">
        <v>52.417271239232555</v>
      </c>
      <c r="K6" s="47">
        <v>52.196613486260979</v>
      </c>
      <c r="L6" s="48">
        <v>52.074189386896144</v>
      </c>
      <c r="M6" s="47">
        <v>51.338990777601978</v>
      </c>
      <c r="N6" s="48">
        <v>51.301074633915924</v>
      </c>
    </row>
    <row r="7" spans="3:15" x14ac:dyDescent="0.3">
      <c r="C7" s="106" t="s">
        <v>204</v>
      </c>
      <c r="D7" s="131" t="s">
        <v>176</v>
      </c>
      <c r="E7" s="75">
        <v>48.475050919005525</v>
      </c>
      <c r="F7" s="78">
        <v>48.41207709922783</v>
      </c>
      <c r="G7" s="77">
        <v>48.722283435485373</v>
      </c>
      <c r="H7" s="78">
        <v>48.684631863528779</v>
      </c>
      <c r="I7" s="77">
        <v>48.028321173933925</v>
      </c>
      <c r="J7" s="78">
        <v>47.582728760767445</v>
      </c>
      <c r="K7" s="77">
        <v>47.803386513739028</v>
      </c>
      <c r="L7" s="78">
        <v>47.925810613103856</v>
      </c>
      <c r="M7" s="77">
        <v>48.661009222398015</v>
      </c>
      <c r="N7" s="78">
        <v>48.698925366084083</v>
      </c>
    </row>
    <row r="8" spans="3:15" x14ac:dyDescent="0.3">
      <c r="C8" s="104" t="s">
        <v>206</v>
      </c>
      <c r="D8" s="130" t="s">
        <v>202</v>
      </c>
      <c r="E8" s="45">
        <v>24088755</v>
      </c>
      <c r="F8" s="46">
        <v>16442248</v>
      </c>
      <c r="G8" s="45">
        <v>11789450</v>
      </c>
      <c r="H8" s="46">
        <v>7841320</v>
      </c>
      <c r="I8" s="45">
        <v>5710834</v>
      </c>
      <c r="J8" s="46">
        <v>3211271</v>
      </c>
      <c r="K8" s="45">
        <v>1830790</v>
      </c>
      <c r="L8" s="46">
        <v>1379924</v>
      </c>
      <c r="M8" s="45">
        <v>3810907</v>
      </c>
      <c r="N8" s="46">
        <v>3175157</v>
      </c>
    </row>
    <row r="9" spans="3:15" x14ac:dyDescent="0.3">
      <c r="C9" s="105" t="s">
        <v>203</v>
      </c>
      <c r="D9" s="130" t="s">
        <v>176</v>
      </c>
      <c r="E9" s="47">
        <v>51.184160410116675</v>
      </c>
      <c r="F9" s="48">
        <v>51.167614063478425</v>
      </c>
      <c r="G9" s="47">
        <v>51.118483050523992</v>
      </c>
      <c r="H9" s="48">
        <v>51.100745792800197</v>
      </c>
      <c r="I9" s="47">
        <v>51.002848270497793</v>
      </c>
      <c r="J9" s="48">
        <v>50.919713720828916</v>
      </c>
      <c r="K9" s="47">
        <v>51.830685114076438</v>
      </c>
      <c r="L9" s="48">
        <v>51.781547389566384</v>
      </c>
      <c r="M9" s="47">
        <v>51.282489968923407</v>
      </c>
      <c r="N9" s="48">
        <v>51.255481225022891</v>
      </c>
      <c r="O9" s="204"/>
    </row>
    <row r="10" spans="3:15" x14ac:dyDescent="0.3">
      <c r="C10" s="106" t="s">
        <v>205</v>
      </c>
      <c r="D10" s="131" t="s">
        <v>176</v>
      </c>
      <c r="E10" s="77">
        <v>48.815839589883332</v>
      </c>
      <c r="F10" s="78">
        <v>48.832385936521575</v>
      </c>
      <c r="G10" s="77">
        <v>48.881516949476016</v>
      </c>
      <c r="H10" s="78">
        <v>48.89925420719981</v>
      </c>
      <c r="I10" s="77">
        <v>48.997151729502207</v>
      </c>
      <c r="J10" s="78">
        <v>49.080286279171084</v>
      </c>
      <c r="K10" s="77">
        <v>48.169314885923562</v>
      </c>
      <c r="L10" s="78">
        <v>48.218452610433623</v>
      </c>
      <c r="M10" s="77">
        <v>48.717510031076593</v>
      </c>
      <c r="N10" s="78">
        <v>48.744518774977116</v>
      </c>
    </row>
    <row r="11" spans="3:15" x14ac:dyDescent="0.3">
      <c r="C11" s="104" t="s">
        <v>209</v>
      </c>
      <c r="D11" s="130" t="s">
        <v>202</v>
      </c>
      <c r="E11" s="45">
        <v>54553506</v>
      </c>
      <c r="F11" s="46">
        <v>36666035</v>
      </c>
      <c r="G11" s="45">
        <v>27413390</v>
      </c>
      <c r="H11" s="46">
        <v>18067375</v>
      </c>
      <c r="I11" s="45">
        <v>12685944</v>
      </c>
      <c r="J11" s="46">
        <v>6855972</v>
      </c>
      <c r="K11" s="45">
        <v>3807611</v>
      </c>
      <c r="L11" s="46">
        <v>2828363</v>
      </c>
      <c r="M11" s="45">
        <v>8617505</v>
      </c>
      <c r="N11" s="46">
        <v>7145435</v>
      </c>
    </row>
    <row r="12" spans="3:15" x14ac:dyDescent="0.3">
      <c r="C12" s="105" t="s">
        <v>203</v>
      </c>
      <c r="D12" s="130" t="s">
        <v>176</v>
      </c>
      <c r="E12" s="47">
        <v>52.406523606383793</v>
      </c>
      <c r="F12" s="48">
        <v>52.601921642195556</v>
      </c>
      <c r="G12" s="47">
        <v>51.928010362819045</v>
      </c>
      <c r="H12" s="48">
        <v>52.024917842243269</v>
      </c>
      <c r="I12" s="47">
        <v>52.871508813218796</v>
      </c>
      <c r="J12" s="48">
        <v>53.517911099986989</v>
      </c>
      <c r="K12" s="47">
        <v>54.046172258668236</v>
      </c>
      <c r="L12" s="48">
        <v>54.211641150729243</v>
      </c>
      <c r="M12" s="47">
        <v>52.394944940559938</v>
      </c>
      <c r="N12" s="48">
        <v>52.444546763073205</v>
      </c>
    </row>
    <row r="13" spans="3:15" x14ac:dyDescent="0.3">
      <c r="C13" s="106" t="s">
        <v>205</v>
      </c>
      <c r="D13" s="131" t="s">
        <v>176</v>
      </c>
      <c r="E13" s="77">
        <v>47.593476393616207</v>
      </c>
      <c r="F13" s="78">
        <v>47.398078357804437</v>
      </c>
      <c r="G13" s="77">
        <v>48.071989637180955</v>
      </c>
      <c r="H13" s="78">
        <v>47.975082157756731</v>
      </c>
      <c r="I13" s="77">
        <v>47.128491186781211</v>
      </c>
      <c r="J13" s="78">
        <v>46.482088900013011</v>
      </c>
      <c r="K13" s="77">
        <v>45.953827741331772</v>
      </c>
      <c r="L13" s="78">
        <v>45.788358849270757</v>
      </c>
      <c r="M13" s="77">
        <v>47.605055059440062</v>
      </c>
      <c r="N13" s="78">
        <v>47.555453236926795</v>
      </c>
    </row>
    <row r="14" spans="3:15" x14ac:dyDescent="0.3">
      <c r="C14" s="104" t="s">
        <v>210</v>
      </c>
      <c r="D14" s="130" t="s">
        <v>202</v>
      </c>
      <c r="E14" s="45">
        <v>70415393</v>
      </c>
      <c r="F14" s="46">
        <v>42854181</v>
      </c>
      <c r="G14" s="45">
        <v>37754182</v>
      </c>
      <c r="H14" s="46">
        <v>22922324</v>
      </c>
      <c r="I14" s="45">
        <v>16232978</v>
      </c>
      <c r="J14" s="46">
        <v>7177672</v>
      </c>
      <c r="K14" s="45">
        <v>3872235</v>
      </c>
      <c r="L14" s="46">
        <v>2706286</v>
      </c>
      <c r="M14" s="45">
        <v>10250693</v>
      </c>
      <c r="N14" s="46">
        <v>8169343</v>
      </c>
    </row>
    <row r="15" spans="3:15" x14ac:dyDescent="0.3">
      <c r="C15" s="105" t="s">
        <v>207</v>
      </c>
      <c r="D15" s="130" t="s">
        <v>176</v>
      </c>
      <c r="E15" s="47">
        <v>50.020401079065202</v>
      </c>
      <c r="F15" s="48">
        <v>49.336966677767101</v>
      </c>
      <c r="G15" s="47">
        <v>49.510647588656539</v>
      </c>
      <c r="H15" s="48">
        <v>48.893118341752782</v>
      </c>
      <c r="I15" s="47">
        <v>51.485198834126436</v>
      </c>
      <c r="J15" s="48">
        <v>51.079918391367009</v>
      </c>
      <c r="K15" s="47">
        <v>51.531015033953267</v>
      </c>
      <c r="L15" s="48">
        <v>51.195439062981521</v>
      </c>
      <c r="M15" s="47">
        <v>48.869603255116509</v>
      </c>
      <c r="N15" s="48">
        <v>48.265533715501967</v>
      </c>
    </row>
    <row r="16" spans="3:15" x14ac:dyDescent="0.3">
      <c r="C16" s="106" t="s">
        <v>205</v>
      </c>
      <c r="D16" s="131" t="s">
        <v>176</v>
      </c>
      <c r="E16" s="77">
        <v>49.979598920934798</v>
      </c>
      <c r="F16" s="78">
        <v>50.663033322232906</v>
      </c>
      <c r="G16" s="77">
        <v>50.489352411343461</v>
      </c>
      <c r="H16" s="78">
        <v>51.106881658247218</v>
      </c>
      <c r="I16" s="77">
        <v>48.514801165873571</v>
      </c>
      <c r="J16" s="78">
        <v>48.920081608632998</v>
      </c>
      <c r="K16" s="77">
        <v>48.46898496604674</v>
      </c>
      <c r="L16" s="78">
        <v>48.804560937018486</v>
      </c>
      <c r="M16" s="77">
        <v>51.130396744883498</v>
      </c>
      <c r="N16" s="78">
        <v>51.734466284498041</v>
      </c>
    </row>
    <row r="17" spans="2:15" x14ac:dyDescent="0.3">
      <c r="C17" s="104" t="s">
        <v>211</v>
      </c>
      <c r="D17" s="130" t="s">
        <v>202</v>
      </c>
      <c r="E17" s="45">
        <v>29607494</v>
      </c>
      <c r="F17" s="46">
        <v>17753937</v>
      </c>
      <c r="G17" s="45">
        <v>16458946</v>
      </c>
      <c r="H17" s="46">
        <v>9991423</v>
      </c>
      <c r="I17" s="45">
        <v>7071520</v>
      </c>
      <c r="J17" s="46">
        <v>3080692</v>
      </c>
      <c r="K17" s="45">
        <v>1433554</v>
      </c>
      <c r="L17" s="46">
        <v>1007830</v>
      </c>
      <c r="M17" s="45">
        <v>3790202</v>
      </c>
      <c r="N17" s="46">
        <v>3003122</v>
      </c>
    </row>
    <row r="18" spans="2:15" x14ac:dyDescent="0.3">
      <c r="C18" s="105" t="s">
        <v>203</v>
      </c>
      <c r="D18" s="130" t="s">
        <v>176</v>
      </c>
      <c r="E18" s="47">
        <v>50.65056840001386</v>
      </c>
      <c r="F18" s="48">
        <v>49.659571282696341</v>
      </c>
      <c r="G18" s="47">
        <v>50.326393925832193</v>
      </c>
      <c r="H18" s="48">
        <v>49.550289283118133</v>
      </c>
      <c r="I18" s="47">
        <v>52.2782230694391</v>
      </c>
      <c r="J18" s="48">
        <v>51.126370309008493</v>
      </c>
      <c r="K18" s="47">
        <v>51.832857360099446</v>
      </c>
      <c r="L18" s="48">
        <v>51.416211067342708</v>
      </c>
      <c r="M18" s="47">
        <v>48.686850991055358</v>
      </c>
      <c r="N18" s="48">
        <v>47.98286583095858</v>
      </c>
    </row>
    <row r="19" spans="2:15" x14ac:dyDescent="0.3">
      <c r="C19" s="106" t="s">
        <v>204</v>
      </c>
      <c r="D19" s="131" t="s">
        <v>176</v>
      </c>
      <c r="E19" s="77">
        <v>49.34943159998614</v>
      </c>
      <c r="F19" s="78">
        <v>50.33488134294025</v>
      </c>
      <c r="G19" s="77">
        <v>49.673606074167807</v>
      </c>
      <c r="H19" s="78">
        <v>50.444090658275023</v>
      </c>
      <c r="I19" s="77">
        <v>47.7217769305609</v>
      </c>
      <c r="J19" s="78">
        <v>48.863041304282312</v>
      </c>
      <c r="K19" s="77">
        <v>48.167142639900561</v>
      </c>
      <c r="L19" s="78">
        <v>48.580636029923959</v>
      </c>
      <c r="M19" s="77">
        <v>51.313149008944642</v>
      </c>
      <c r="N19" s="78">
        <v>52.015481516918051</v>
      </c>
    </row>
    <row r="20" spans="2:15" x14ac:dyDescent="0.3">
      <c r="C20" s="104" t="s">
        <v>212</v>
      </c>
      <c r="D20" s="130" t="s">
        <v>202</v>
      </c>
      <c r="E20" s="45">
        <v>23945243</v>
      </c>
      <c r="F20" s="46">
        <v>14918729</v>
      </c>
      <c r="G20" s="45">
        <v>13979841</v>
      </c>
      <c r="H20" s="46">
        <v>8927402</v>
      </c>
      <c r="I20" s="45">
        <v>5043393</v>
      </c>
      <c r="J20" s="46">
        <v>2123826</v>
      </c>
      <c r="K20" s="45">
        <v>1023009</v>
      </c>
      <c r="L20" s="46">
        <v>728519</v>
      </c>
      <c r="M20" s="45">
        <v>3219219</v>
      </c>
      <c r="N20" s="46">
        <v>2602995</v>
      </c>
    </row>
    <row r="21" spans="2:15" x14ac:dyDescent="0.3">
      <c r="C21" s="105" t="s">
        <v>207</v>
      </c>
      <c r="D21" s="130" t="s">
        <v>176</v>
      </c>
      <c r="E21" s="47">
        <v>52.478373261862487</v>
      </c>
      <c r="F21" s="48">
        <v>52.045264713904245</v>
      </c>
      <c r="G21" s="47">
        <v>52.521047986168078</v>
      </c>
      <c r="H21" s="48">
        <v>52.140432345266852</v>
      </c>
      <c r="I21" s="47">
        <v>52.04827385056052</v>
      </c>
      <c r="J21" s="48">
        <v>50.950266170580825</v>
      </c>
      <c r="K21" s="47">
        <v>53.416538857429408</v>
      </c>
      <c r="L21" s="48">
        <v>53.494280862956209</v>
      </c>
      <c r="M21" s="47">
        <v>52.777738948484085</v>
      </c>
      <c r="N21" s="48">
        <v>52.402789863215261</v>
      </c>
    </row>
    <row r="22" spans="2:15" ht="15" thickBot="1" x14ac:dyDescent="0.35">
      <c r="C22" s="105" t="s">
        <v>205</v>
      </c>
      <c r="D22" s="130" t="s">
        <v>176</v>
      </c>
      <c r="E22" s="47">
        <v>47.521626738137513</v>
      </c>
      <c r="F22" s="48">
        <v>47.954735286095755</v>
      </c>
      <c r="G22" s="47">
        <v>47.478952013831915</v>
      </c>
      <c r="H22" s="48">
        <v>47.859567654733148</v>
      </c>
      <c r="I22" s="47">
        <v>47.951726149439473</v>
      </c>
      <c r="J22" s="48">
        <v>49.049733829419168</v>
      </c>
      <c r="K22" s="47">
        <v>46.583461142570599</v>
      </c>
      <c r="L22" s="48">
        <v>46.505719137043783</v>
      </c>
      <c r="M22" s="47">
        <v>47.222261051515915</v>
      </c>
      <c r="N22" s="48">
        <v>47.597210136784746</v>
      </c>
    </row>
    <row r="23" spans="2:15" ht="15" thickBot="1" x14ac:dyDescent="0.35">
      <c r="C23" s="53" t="s">
        <v>284</v>
      </c>
      <c r="D23" s="129" t="s">
        <v>202</v>
      </c>
      <c r="E23" s="43">
        <v>207684626</v>
      </c>
      <c r="F23" s="44">
        <v>132013789</v>
      </c>
      <c r="G23" s="43">
        <v>109989655</v>
      </c>
      <c r="H23" s="44">
        <v>69442450</v>
      </c>
      <c r="I23" s="43">
        <v>47854510</v>
      </c>
      <c r="J23" s="44">
        <v>23021876</v>
      </c>
      <c r="K23" s="43">
        <v>12335129</v>
      </c>
      <c r="L23" s="44">
        <v>8928428</v>
      </c>
      <c r="M23" s="43">
        <v>30508920</v>
      </c>
      <c r="N23" s="44">
        <v>24773492</v>
      </c>
    </row>
    <row r="24" spans="2:15" ht="15" thickBot="1" x14ac:dyDescent="0.35">
      <c r="C24" s="202" t="s">
        <v>207</v>
      </c>
      <c r="D24" s="201" t="s">
        <v>202</v>
      </c>
      <c r="E24" s="43">
        <f>SUM(E6/100*E5,E9/100*E8,E12/100*E11,E15/100*E14,E18/100*E17,E21/100*E20)</f>
        <v>106318220</v>
      </c>
      <c r="F24" s="44">
        <f t="shared" ref="F24:N24" si="0">SUM(F6/100*F5,F9/100*F8,F12/100*F11,F15/100*F14,F18/100*F17,F21/100*F20)</f>
        <v>67167099</v>
      </c>
      <c r="G24" s="43">
        <f t="shared" si="0"/>
        <v>55909774</v>
      </c>
      <c r="H24" s="44">
        <f t="shared" si="0"/>
        <v>35088081</v>
      </c>
      <c r="I24" s="43">
        <f t="shared" si="0"/>
        <v>24876186</v>
      </c>
      <c r="J24" s="44">
        <f t="shared" si="0"/>
        <v>11927892</v>
      </c>
      <c r="K24" s="43">
        <f t="shared" si="0"/>
        <v>6483736</v>
      </c>
      <c r="L24" s="44">
        <f t="shared" si="0"/>
        <v>4685756</v>
      </c>
      <c r="M24" s="43">
        <f t="shared" si="0"/>
        <v>15444481</v>
      </c>
      <c r="N24" s="43">
        <f t="shared" si="0"/>
        <v>12470370</v>
      </c>
      <c r="O24" s="67"/>
    </row>
    <row r="25" spans="2:15" ht="15" thickBot="1" x14ac:dyDescent="0.35">
      <c r="C25" s="202" t="s">
        <v>205</v>
      </c>
      <c r="D25" s="201" t="s">
        <v>202</v>
      </c>
      <c r="E25" s="43">
        <f>SUM(E7/100*E5,E10/100*E8,E13/100*E11,E16/100*E14,E19/100*E17,E22/100*E20)</f>
        <v>101366406</v>
      </c>
      <c r="F25" s="44">
        <f t="shared" ref="F25:N25" si="1">SUM(F7/100*F5,F10/100*F8,F13/100*F11,F16/100*F14,F19/100*F17,F22/100*F20)</f>
        <v>64845705.12265037</v>
      </c>
      <c r="G25" s="43">
        <f t="shared" si="1"/>
        <v>54079881</v>
      </c>
      <c r="H25" s="44">
        <f t="shared" si="1"/>
        <v>34353807.476171747</v>
      </c>
      <c r="I25" s="43">
        <f t="shared" si="1"/>
        <v>22978324</v>
      </c>
      <c r="J25" s="44">
        <f t="shared" si="1"/>
        <v>11093657.80441772</v>
      </c>
      <c r="K25" s="43">
        <f t="shared" si="1"/>
        <v>5851393</v>
      </c>
      <c r="L25" s="44">
        <f t="shared" si="1"/>
        <v>4242640.224100383</v>
      </c>
      <c r="M25" s="43">
        <f t="shared" si="1"/>
        <v>15064439</v>
      </c>
      <c r="N25" s="43">
        <f t="shared" si="1"/>
        <v>12303072.368840501</v>
      </c>
      <c r="O25" s="67"/>
    </row>
    <row r="26" spans="2:15" ht="15" thickBot="1" x14ac:dyDescent="0.35">
      <c r="C26" s="369"/>
      <c r="D26" s="191"/>
      <c r="E26" s="370"/>
      <c r="F26" s="370"/>
      <c r="G26" s="370"/>
      <c r="H26" s="370"/>
      <c r="I26" s="370"/>
      <c r="J26" s="370"/>
      <c r="K26" s="370"/>
      <c r="L26" s="370"/>
      <c r="M26" s="370"/>
      <c r="N26" s="370"/>
    </row>
    <row r="27" spans="2:15" ht="23.4" thickBot="1" x14ac:dyDescent="0.35">
      <c r="B27" s="238" t="s">
        <v>296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40"/>
    </row>
    <row r="28" spans="2:15" ht="16.2" thickBot="1" x14ac:dyDescent="0.35">
      <c r="B28" s="162"/>
      <c r="C28" s="66"/>
      <c r="D28" s="55" t="s">
        <v>168</v>
      </c>
      <c r="E28" s="248" t="s">
        <v>4</v>
      </c>
      <c r="F28" s="249"/>
      <c r="G28" s="250" t="s">
        <v>5</v>
      </c>
      <c r="H28" s="241"/>
      <c r="I28" s="242" t="s">
        <v>6</v>
      </c>
      <c r="J28" s="243"/>
      <c r="K28" s="244" t="s">
        <v>7</v>
      </c>
      <c r="L28" s="245"/>
      <c r="M28" s="246" t="s">
        <v>8</v>
      </c>
      <c r="N28" s="247"/>
    </row>
    <row r="29" spans="2:15" ht="16.2" thickBot="1" x14ac:dyDescent="0.35">
      <c r="B29" s="55" t="s">
        <v>219</v>
      </c>
      <c r="C29" s="68" t="s">
        <v>213</v>
      </c>
      <c r="D29" s="120"/>
      <c r="E29" s="38" t="s">
        <v>200</v>
      </c>
      <c r="F29" s="69" t="s">
        <v>208</v>
      </c>
      <c r="G29" s="38" t="s">
        <v>200</v>
      </c>
      <c r="H29" s="69" t="s">
        <v>208</v>
      </c>
      <c r="I29" s="38" t="s">
        <v>200</v>
      </c>
      <c r="J29" s="69" t="s">
        <v>208</v>
      </c>
      <c r="K29" s="38" t="s">
        <v>200</v>
      </c>
      <c r="L29" s="69" t="s">
        <v>208</v>
      </c>
      <c r="M29" s="38" t="s">
        <v>200</v>
      </c>
      <c r="N29" s="70" t="s">
        <v>208</v>
      </c>
    </row>
    <row r="30" spans="2:15" ht="16.2" thickBot="1" x14ac:dyDescent="0.35">
      <c r="B30" s="161"/>
      <c r="C30" s="68"/>
      <c r="D30" s="129"/>
      <c r="E30" s="38"/>
      <c r="F30" s="69"/>
      <c r="G30" s="38"/>
      <c r="H30" s="69"/>
      <c r="I30" s="38"/>
      <c r="J30" s="69"/>
      <c r="K30" s="38"/>
      <c r="L30" s="69"/>
      <c r="M30" s="38"/>
      <c r="N30" s="70"/>
    </row>
    <row r="31" spans="2:15" ht="15" thickBot="1" x14ac:dyDescent="0.35">
      <c r="B31" s="162"/>
      <c r="C31" s="52" t="s">
        <v>169</v>
      </c>
      <c r="D31" s="129" t="s">
        <v>170</v>
      </c>
      <c r="E31" s="42">
        <v>870171</v>
      </c>
      <c r="F31" s="51">
        <v>615276</v>
      </c>
      <c r="G31" s="42">
        <v>423336</v>
      </c>
      <c r="H31" s="51">
        <v>293853</v>
      </c>
      <c r="I31" s="42">
        <v>176988</v>
      </c>
      <c r="J31" s="51">
        <v>90279</v>
      </c>
      <c r="K31" s="42">
        <v>84916</v>
      </c>
      <c r="L31" s="51">
        <v>69005</v>
      </c>
      <c r="M31" s="42">
        <v>184931</v>
      </c>
      <c r="N31" s="52">
        <v>162139</v>
      </c>
    </row>
    <row r="32" spans="2:15" x14ac:dyDescent="0.3">
      <c r="B32" s="163"/>
      <c r="C32" s="54"/>
      <c r="D32" s="130"/>
      <c r="E32" s="35"/>
      <c r="F32" s="36"/>
      <c r="G32" s="35"/>
      <c r="H32" s="36"/>
      <c r="I32" s="35"/>
      <c r="J32" s="36"/>
      <c r="K32" s="35"/>
      <c r="L32" s="36"/>
      <c r="M32" s="35"/>
      <c r="N32" s="54"/>
    </row>
    <row r="33" spans="2:15" x14ac:dyDescent="0.3">
      <c r="B33" s="165">
        <v>1</v>
      </c>
      <c r="C33" s="108" t="s">
        <v>131</v>
      </c>
      <c r="D33" s="132" t="s">
        <v>170</v>
      </c>
      <c r="E33" s="167">
        <v>62798</v>
      </c>
      <c r="F33" s="168">
        <v>42529</v>
      </c>
      <c r="G33" s="167">
        <v>28358</v>
      </c>
      <c r="H33" s="82">
        <v>19013</v>
      </c>
      <c r="I33" s="167">
        <v>14410</v>
      </c>
      <c r="J33" s="168">
        <v>6649</v>
      </c>
      <c r="K33" s="167">
        <v>4385</v>
      </c>
      <c r="L33" s="82">
        <v>3406</v>
      </c>
      <c r="M33" s="167">
        <v>15672</v>
      </c>
      <c r="N33" s="169">
        <v>13461</v>
      </c>
    </row>
    <row r="34" spans="2:15" x14ac:dyDescent="0.3">
      <c r="B34" s="165"/>
      <c r="C34" s="87"/>
      <c r="D34" s="132" t="s">
        <v>171</v>
      </c>
      <c r="E34" s="85">
        <v>7.22</v>
      </c>
      <c r="F34" s="82">
        <v>6.92</v>
      </c>
      <c r="G34" s="85">
        <v>6.7</v>
      </c>
      <c r="H34" s="86">
        <v>6.47</v>
      </c>
      <c r="I34" s="85">
        <v>8.14</v>
      </c>
      <c r="J34" s="86">
        <v>7.36</v>
      </c>
      <c r="K34" s="85">
        <v>5.16</v>
      </c>
      <c r="L34" s="86">
        <v>4.9400000000000004</v>
      </c>
      <c r="M34" s="85">
        <v>8.4700000000000006</v>
      </c>
      <c r="N34" s="87">
        <v>8.3000000000000007</v>
      </c>
    </row>
    <row r="35" spans="2:15" x14ac:dyDescent="0.3">
      <c r="B35" s="165">
        <v>2</v>
      </c>
      <c r="C35" s="108" t="s">
        <v>132</v>
      </c>
      <c r="D35" s="132" t="s">
        <v>170</v>
      </c>
      <c r="E35" s="83">
        <v>59906</v>
      </c>
      <c r="F35" s="82">
        <v>40553</v>
      </c>
      <c r="G35" s="83">
        <v>27338</v>
      </c>
      <c r="H35" s="82">
        <v>18364</v>
      </c>
      <c r="I35" s="83">
        <v>13673</v>
      </c>
      <c r="J35" s="82">
        <v>6306</v>
      </c>
      <c r="K35" s="83">
        <v>4083</v>
      </c>
      <c r="L35" s="82">
        <v>3184</v>
      </c>
      <c r="M35" s="83">
        <v>14812</v>
      </c>
      <c r="N35" s="84">
        <v>12699</v>
      </c>
    </row>
    <row r="36" spans="2:15" x14ac:dyDescent="0.3">
      <c r="B36" s="164"/>
      <c r="C36" s="78"/>
      <c r="D36" s="131" t="s">
        <v>171</v>
      </c>
      <c r="E36" s="77">
        <v>95.39</v>
      </c>
      <c r="F36" s="79">
        <v>95.4</v>
      </c>
      <c r="G36" s="77">
        <v>96.4</v>
      </c>
      <c r="H36" s="76">
        <v>96.6</v>
      </c>
      <c r="I36" s="77">
        <v>94.9</v>
      </c>
      <c r="J36" s="76">
        <v>94.8</v>
      </c>
      <c r="K36" s="77">
        <v>93.1</v>
      </c>
      <c r="L36" s="76">
        <v>93.5</v>
      </c>
      <c r="M36" s="77">
        <v>94.5</v>
      </c>
      <c r="N36" s="78">
        <v>94.3</v>
      </c>
    </row>
    <row r="37" spans="2:15" x14ac:dyDescent="0.3">
      <c r="B37" s="164">
        <v>3</v>
      </c>
      <c r="C37" s="107" t="s">
        <v>172</v>
      </c>
      <c r="D37" s="131"/>
      <c r="E37" s="80"/>
      <c r="F37" s="79"/>
      <c r="G37" s="80"/>
      <c r="H37" s="79"/>
      <c r="I37" s="80"/>
      <c r="J37" s="79"/>
      <c r="K37" s="80"/>
      <c r="L37" s="79"/>
      <c r="M37" s="80"/>
      <c r="N37" s="81"/>
    </row>
    <row r="38" spans="2:15" x14ac:dyDescent="0.3">
      <c r="B38" s="163"/>
      <c r="C38" s="109" t="s">
        <v>134</v>
      </c>
      <c r="D38" s="130" t="s">
        <v>170</v>
      </c>
      <c r="E38" s="39">
        <v>33629</v>
      </c>
      <c r="F38" s="37">
        <v>21643</v>
      </c>
      <c r="G38" s="39">
        <v>17389</v>
      </c>
      <c r="H38" s="37">
        <v>11646</v>
      </c>
      <c r="I38" s="39">
        <v>7568</v>
      </c>
      <c r="J38" s="37">
        <v>2758</v>
      </c>
      <c r="K38" s="39">
        <v>2017</v>
      </c>
      <c r="L38" s="37">
        <v>1547</v>
      </c>
      <c r="M38" s="39">
        <v>6655</v>
      </c>
      <c r="N38" s="49">
        <v>5692</v>
      </c>
    </row>
    <row r="39" spans="2:15" x14ac:dyDescent="0.3">
      <c r="B39" s="163"/>
      <c r="C39" s="48"/>
      <c r="D39" s="130" t="s">
        <v>171</v>
      </c>
      <c r="E39" s="47">
        <v>56.14</v>
      </c>
      <c r="F39" s="40">
        <v>53.369664389810865</v>
      </c>
      <c r="G39" s="47">
        <v>63.6</v>
      </c>
      <c r="H39" s="40">
        <v>63.4</v>
      </c>
      <c r="I39" s="47">
        <v>55.3</v>
      </c>
      <c r="J39" s="40">
        <v>43.7</v>
      </c>
      <c r="K39" s="47">
        <v>49.4</v>
      </c>
      <c r="L39" s="40">
        <v>48.6</v>
      </c>
      <c r="M39" s="47">
        <v>44.9</v>
      </c>
      <c r="N39" s="48">
        <v>44.8</v>
      </c>
    </row>
    <row r="40" spans="2:15" x14ac:dyDescent="0.3">
      <c r="B40" s="163"/>
      <c r="C40" s="109" t="s">
        <v>135</v>
      </c>
      <c r="D40" s="130" t="s">
        <v>170</v>
      </c>
      <c r="E40" s="39">
        <v>17040</v>
      </c>
      <c r="F40" s="37">
        <v>11204</v>
      </c>
      <c r="G40" s="39">
        <v>6618</v>
      </c>
      <c r="H40" s="37">
        <v>3974</v>
      </c>
      <c r="I40" s="39">
        <v>4030</v>
      </c>
      <c r="J40" s="37">
        <v>2032</v>
      </c>
      <c r="K40" s="39">
        <v>1495</v>
      </c>
      <c r="L40" s="37">
        <v>1118</v>
      </c>
      <c r="M40" s="39">
        <v>4897</v>
      </c>
      <c r="N40" s="49">
        <v>4080</v>
      </c>
    </row>
    <row r="41" spans="2:15" x14ac:dyDescent="0.3">
      <c r="B41" s="163"/>
      <c r="C41" s="48"/>
      <c r="D41" s="130" t="s">
        <v>171</v>
      </c>
      <c r="E41" s="47">
        <v>28.4</v>
      </c>
      <c r="F41" s="40">
        <v>27.628042314995195</v>
      </c>
      <c r="G41" s="47">
        <v>24.2</v>
      </c>
      <c r="H41" s="40">
        <v>21.6</v>
      </c>
      <c r="I41" s="47">
        <v>29.5</v>
      </c>
      <c r="J41" s="40">
        <v>32.200000000000003</v>
      </c>
      <c r="K41" s="47">
        <v>36.6</v>
      </c>
      <c r="L41" s="40">
        <v>35.1</v>
      </c>
      <c r="M41" s="47">
        <v>33.1</v>
      </c>
      <c r="N41" s="48">
        <v>32.1</v>
      </c>
    </row>
    <row r="42" spans="2:15" x14ac:dyDescent="0.3">
      <c r="B42" s="163"/>
      <c r="C42" s="109" t="s">
        <v>136</v>
      </c>
      <c r="D42" s="130" t="s">
        <v>170</v>
      </c>
      <c r="E42" s="39">
        <v>4274</v>
      </c>
      <c r="F42" s="37">
        <v>3947</v>
      </c>
      <c r="G42" s="39">
        <v>1342</v>
      </c>
      <c r="H42" s="37">
        <v>1283</v>
      </c>
      <c r="I42" s="39">
        <v>1491</v>
      </c>
      <c r="J42" s="37">
        <v>1255</v>
      </c>
      <c r="K42" s="39">
        <v>414</v>
      </c>
      <c r="L42" s="37">
        <v>394</v>
      </c>
      <c r="M42" s="39">
        <v>1027</v>
      </c>
      <c r="N42" s="49">
        <v>1015</v>
      </c>
    </row>
    <row r="43" spans="2:15" x14ac:dyDescent="0.3">
      <c r="B43" s="163"/>
      <c r="C43" s="48"/>
      <c r="D43" s="130" t="s">
        <v>171</v>
      </c>
      <c r="E43" s="47">
        <v>7.13</v>
      </c>
      <c r="F43" s="40">
        <v>9.7329420758020362</v>
      </c>
      <c r="G43" s="47">
        <v>4.91</v>
      </c>
      <c r="H43" s="40">
        <v>6.99</v>
      </c>
      <c r="I43" s="47">
        <v>10.9</v>
      </c>
      <c r="J43" s="40">
        <v>19.899999999999999</v>
      </c>
      <c r="K43" s="47">
        <v>10.1</v>
      </c>
      <c r="L43" s="40">
        <v>12.4</v>
      </c>
      <c r="M43" s="47">
        <v>6.93</v>
      </c>
      <c r="N43" s="48">
        <v>7.99</v>
      </c>
    </row>
    <row r="44" spans="2:15" x14ac:dyDescent="0.3">
      <c r="B44" s="163"/>
      <c r="C44" s="109" t="s">
        <v>137</v>
      </c>
      <c r="D44" s="130" t="s">
        <v>170</v>
      </c>
      <c r="E44" s="39">
        <v>4963</v>
      </c>
      <c r="F44" s="37">
        <v>3759</v>
      </c>
      <c r="G44" s="39">
        <v>1989</v>
      </c>
      <c r="H44" s="37">
        <v>1461</v>
      </c>
      <c r="I44" s="39">
        <v>584</v>
      </c>
      <c r="J44" s="37">
        <v>261</v>
      </c>
      <c r="K44" s="39">
        <v>157</v>
      </c>
      <c r="L44" s="37">
        <v>125</v>
      </c>
      <c r="M44" s="39">
        <v>2233</v>
      </c>
      <c r="N44" s="49">
        <v>1912</v>
      </c>
      <c r="O44" s="67"/>
    </row>
    <row r="45" spans="2:15" x14ac:dyDescent="0.3">
      <c r="B45" s="163"/>
      <c r="C45" s="48"/>
      <c r="D45" s="130" t="s">
        <v>171</v>
      </c>
      <c r="E45" s="47">
        <v>8.2799999999999994</v>
      </c>
      <c r="F45" s="40">
        <v>9.2693512193919059</v>
      </c>
      <c r="G45" s="47">
        <v>7.28</v>
      </c>
      <c r="H45" s="40">
        <v>7.96</v>
      </c>
      <c r="I45" s="47">
        <v>4.2699999999999996</v>
      </c>
      <c r="J45" s="40">
        <v>4.1399999999999997</v>
      </c>
      <c r="K45" s="47">
        <v>3.85</v>
      </c>
      <c r="L45" s="40">
        <v>3.93</v>
      </c>
      <c r="M45" s="47">
        <v>15.1</v>
      </c>
      <c r="N45" s="48">
        <v>15.1</v>
      </c>
    </row>
    <row r="46" spans="2:15" ht="15" thickBot="1" x14ac:dyDescent="0.35">
      <c r="B46" s="165">
        <v>4</v>
      </c>
      <c r="C46" s="103" t="s">
        <v>215</v>
      </c>
      <c r="D46" s="133"/>
      <c r="E46" s="90"/>
      <c r="F46" s="91"/>
      <c r="G46" s="90"/>
      <c r="H46" s="91"/>
      <c r="I46" s="90"/>
      <c r="J46" s="91"/>
      <c r="K46" s="90"/>
      <c r="L46" s="91"/>
      <c r="M46" s="90"/>
      <c r="N46" s="92"/>
    </row>
    <row r="47" spans="2:15" ht="15" thickBot="1" x14ac:dyDescent="0.35">
      <c r="B47" s="163"/>
      <c r="C47" s="158" t="s">
        <v>169</v>
      </c>
      <c r="D47" s="53" t="s">
        <v>170</v>
      </c>
      <c r="E47" s="42">
        <v>59906</v>
      </c>
      <c r="F47" s="51">
        <v>40553</v>
      </c>
      <c r="G47" s="42">
        <v>27338</v>
      </c>
      <c r="H47" s="51">
        <v>18364</v>
      </c>
      <c r="I47" s="42">
        <v>13673</v>
      </c>
      <c r="J47" s="51">
        <v>6306</v>
      </c>
      <c r="K47" s="42">
        <v>4083</v>
      </c>
      <c r="L47" s="51">
        <v>3184</v>
      </c>
      <c r="M47" s="42">
        <v>14812</v>
      </c>
      <c r="N47" s="52">
        <v>12699</v>
      </c>
    </row>
    <row r="48" spans="2:15" x14ac:dyDescent="0.3">
      <c r="B48" s="163"/>
      <c r="C48" s="109" t="s">
        <v>162</v>
      </c>
      <c r="D48" s="130" t="s">
        <v>170</v>
      </c>
      <c r="E48" s="39">
        <v>45828</v>
      </c>
      <c r="F48" s="37">
        <v>30275</v>
      </c>
      <c r="G48" s="39">
        <v>21782</v>
      </c>
      <c r="H48" s="37">
        <v>14372</v>
      </c>
      <c r="I48" s="39">
        <v>10664</v>
      </c>
      <c r="J48" s="37">
        <v>4882</v>
      </c>
      <c r="K48" s="39">
        <v>2461</v>
      </c>
      <c r="L48" s="37">
        <v>1898</v>
      </c>
      <c r="M48" s="39">
        <v>10921</v>
      </c>
      <c r="N48" s="49">
        <v>9123</v>
      </c>
    </row>
    <row r="49" spans="2:14" x14ac:dyDescent="0.3">
      <c r="B49" s="163"/>
      <c r="C49" s="48"/>
      <c r="D49" s="130" t="s">
        <v>176</v>
      </c>
      <c r="E49" s="47">
        <v>76.49984976463125</v>
      </c>
      <c r="F49" s="40">
        <v>74.65538924370577</v>
      </c>
      <c r="G49" s="47">
        <v>79.7</v>
      </c>
      <c r="H49" s="40">
        <v>78.3</v>
      </c>
      <c r="I49" s="47">
        <v>78</v>
      </c>
      <c r="J49" s="40">
        <v>77.400000000000006</v>
      </c>
      <c r="K49" s="47">
        <v>60.3</v>
      </c>
      <c r="L49" s="40">
        <v>59.6</v>
      </c>
      <c r="M49" s="47">
        <v>73.7</v>
      </c>
      <c r="N49" s="48">
        <v>71.8</v>
      </c>
    </row>
    <row r="50" spans="2:14" x14ac:dyDescent="0.3">
      <c r="B50" s="163"/>
      <c r="C50" s="109" t="s">
        <v>217</v>
      </c>
      <c r="D50" s="130" t="s">
        <v>170</v>
      </c>
      <c r="E50" s="39">
        <v>2228</v>
      </c>
      <c r="F50" s="37">
        <v>1638</v>
      </c>
      <c r="G50" s="39">
        <v>653</v>
      </c>
      <c r="H50" s="37">
        <v>416</v>
      </c>
      <c r="I50" s="39">
        <v>478</v>
      </c>
      <c r="J50" s="37">
        <v>245</v>
      </c>
      <c r="K50" s="39">
        <v>360</v>
      </c>
      <c r="L50" s="37">
        <v>303</v>
      </c>
      <c r="M50" s="39">
        <v>737</v>
      </c>
      <c r="N50" s="49">
        <v>674</v>
      </c>
    </row>
    <row r="51" spans="2:14" x14ac:dyDescent="0.3">
      <c r="B51" s="163"/>
      <c r="C51" s="48"/>
      <c r="D51" s="130" t="s">
        <v>176</v>
      </c>
      <c r="E51" s="47">
        <v>3.72</v>
      </c>
      <c r="F51" s="40">
        <v>4.039158631913792</v>
      </c>
      <c r="G51" s="47">
        <v>2.39</v>
      </c>
      <c r="H51" s="40">
        <v>2.27</v>
      </c>
      <c r="I51" s="47">
        <v>3.5</v>
      </c>
      <c r="J51" s="40">
        <v>3.89</v>
      </c>
      <c r="K51" s="47">
        <v>8.82</v>
      </c>
      <c r="L51" s="40">
        <v>9.52</v>
      </c>
      <c r="M51" s="47">
        <v>4.9800000000000004</v>
      </c>
      <c r="N51" s="48">
        <v>5.31</v>
      </c>
    </row>
    <row r="52" spans="2:14" x14ac:dyDescent="0.3">
      <c r="B52" s="163"/>
      <c r="C52" s="109" t="s">
        <v>137</v>
      </c>
      <c r="D52" s="104" t="s">
        <v>170</v>
      </c>
      <c r="E52" s="39">
        <v>11850</v>
      </c>
      <c r="F52" s="37">
        <v>8640</v>
      </c>
      <c r="G52" s="39">
        <v>4903</v>
      </c>
      <c r="H52" s="37">
        <v>3576</v>
      </c>
      <c r="I52" s="39">
        <v>2531</v>
      </c>
      <c r="J52" s="37">
        <v>1179</v>
      </c>
      <c r="K52" s="39">
        <v>1262</v>
      </c>
      <c r="L52" s="37">
        <v>983</v>
      </c>
      <c r="M52" s="39">
        <v>3154</v>
      </c>
      <c r="N52" s="49">
        <v>2902</v>
      </c>
    </row>
    <row r="53" spans="2:14" x14ac:dyDescent="0.3">
      <c r="B53" s="163"/>
      <c r="C53" s="48"/>
      <c r="D53" s="130" t="s">
        <v>176</v>
      </c>
      <c r="E53" s="47">
        <v>19.78</v>
      </c>
      <c r="F53" s="40">
        <v>21.305452124380441</v>
      </c>
      <c r="G53" s="47">
        <v>17.899999999999999</v>
      </c>
      <c r="H53" s="40">
        <v>19.5</v>
      </c>
      <c r="I53" s="47">
        <v>18.5</v>
      </c>
      <c r="J53" s="40">
        <v>18.7</v>
      </c>
      <c r="K53" s="47">
        <v>30.9</v>
      </c>
      <c r="L53" s="40">
        <v>30.9</v>
      </c>
      <c r="M53" s="47">
        <v>21.3</v>
      </c>
      <c r="N53" s="48">
        <v>22.9</v>
      </c>
    </row>
    <row r="54" spans="2:14" ht="15" thickBot="1" x14ac:dyDescent="0.35">
      <c r="B54" s="165">
        <v>5</v>
      </c>
      <c r="C54" s="110" t="s">
        <v>216</v>
      </c>
      <c r="D54" s="134"/>
      <c r="E54" s="90"/>
      <c r="F54" s="91"/>
      <c r="G54" s="90"/>
      <c r="H54" s="91"/>
      <c r="I54" s="90"/>
      <c r="J54" s="91"/>
      <c r="K54" s="90"/>
      <c r="L54" s="91"/>
      <c r="M54" s="90"/>
      <c r="N54" s="92"/>
    </row>
    <row r="55" spans="2:14" ht="15" thickBot="1" x14ac:dyDescent="0.35">
      <c r="B55" s="163"/>
      <c r="C55" s="159" t="s">
        <v>169</v>
      </c>
      <c r="D55" s="129" t="s">
        <v>170</v>
      </c>
      <c r="E55" s="42">
        <v>52639</v>
      </c>
      <c r="F55" s="51">
        <v>47480</v>
      </c>
      <c r="G55" s="42">
        <v>24774</v>
      </c>
      <c r="H55" s="51">
        <v>22642</v>
      </c>
      <c r="I55" s="42">
        <v>9660</v>
      </c>
      <c r="J55" s="51">
        <v>7873</v>
      </c>
      <c r="K55" s="42">
        <v>6670</v>
      </c>
      <c r="L55" s="51">
        <v>6025</v>
      </c>
      <c r="M55" s="42">
        <v>11535</v>
      </c>
      <c r="N55" s="52">
        <v>10940</v>
      </c>
    </row>
    <row r="56" spans="2:14" x14ac:dyDescent="0.3">
      <c r="B56" s="163"/>
      <c r="C56" s="109" t="s">
        <v>184</v>
      </c>
      <c r="D56" s="130" t="s">
        <v>170</v>
      </c>
      <c r="E56" s="39">
        <v>33534</v>
      </c>
      <c r="F56" s="72">
        <v>29795</v>
      </c>
      <c r="G56" s="73">
        <v>17673.7716</v>
      </c>
      <c r="H56" s="72">
        <v>16064.499</v>
      </c>
      <c r="I56" s="73">
        <v>6236.496000000001</v>
      </c>
      <c r="J56" s="72">
        <v>4838.7458000000006</v>
      </c>
      <c r="K56" s="73">
        <v>2425.8789999999999</v>
      </c>
      <c r="L56" s="72">
        <v>2150.9250000000002</v>
      </c>
      <c r="M56" s="73">
        <v>7196.6864999999998</v>
      </c>
      <c r="N56" s="74">
        <v>6741.0004479999989</v>
      </c>
    </row>
    <row r="57" spans="2:14" ht="15" thickBot="1" x14ac:dyDescent="0.35">
      <c r="B57" s="163"/>
      <c r="C57" s="71"/>
      <c r="D57" s="130" t="s">
        <v>176</v>
      </c>
      <c r="E57" s="47">
        <v>63.705617507931379</v>
      </c>
      <c r="F57" s="40">
        <v>62.752737994945242</v>
      </c>
      <c r="G57" s="47">
        <v>71.34</v>
      </c>
      <c r="H57" s="40">
        <v>70.95</v>
      </c>
      <c r="I57" s="47">
        <v>64.56</v>
      </c>
      <c r="J57" s="40">
        <v>61.46</v>
      </c>
      <c r="K57" s="47">
        <v>36.369999999999997</v>
      </c>
      <c r="L57" s="40">
        <v>35.700000000000003</v>
      </c>
      <c r="M57" s="47">
        <v>62.39</v>
      </c>
      <c r="N57" s="48">
        <v>61.617919999999998</v>
      </c>
    </row>
    <row r="58" spans="2:14" ht="15" thickBot="1" x14ac:dyDescent="0.35">
      <c r="B58" s="163"/>
      <c r="C58" s="158" t="s">
        <v>169</v>
      </c>
      <c r="D58" s="129" t="s">
        <v>170</v>
      </c>
      <c r="E58" s="42">
        <v>233660</v>
      </c>
      <c r="F58" s="51">
        <v>89391</v>
      </c>
      <c r="G58" s="42">
        <v>72257</v>
      </c>
      <c r="H58" s="51">
        <v>48725</v>
      </c>
      <c r="I58" s="42">
        <v>31795</v>
      </c>
      <c r="J58" s="51">
        <v>15126</v>
      </c>
      <c r="K58" s="42">
        <v>13464</v>
      </c>
      <c r="L58" s="51">
        <v>2151</v>
      </c>
      <c r="M58" s="42">
        <v>26753</v>
      </c>
      <c r="N58" s="52">
        <v>23389</v>
      </c>
    </row>
    <row r="59" spans="2:14" x14ac:dyDescent="0.3">
      <c r="B59" s="163"/>
      <c r="C59" s="109" t="s">
        <v>214</v>
      </c>
      <c r="D59" s="130" t="s">
        <v>170</v>
      </c>
      <c r="E59" s="73">
        <v>201460.46676694232</v>
      </c>
      <c r="F59" s="72">
        <v>83253</v>
      </c>
      <c r="G59" s="73">
        <v>66389.731599999999</v>
      </c>
      <c r="H59" s="72">
        <v>44846.490000000005</v>
      </c>
      <c r="I59" s="73">
        <v>27502.674999999999</v>
      </c>
      <c r="J59" s="72">
        <v>12634.747800000001</v>
      </c>
      <c r="K59" s="73">
        <v>7928.9495999999999</v>
      </c>
      <c r="L59" s="72">
        <v>1207.42083</v>
      </c>
      <c r="M59" s="73">
        <v>22566.155499999997</v>
      </c>
      <c r="N59" s="74">
        <v>19604.659799999998</v>
      </c>
    </row>
    <row r="60" spans="2:14" x14ac:dyDescent="0.3">
      <c r="B60" s="163"/>
      <c r="C60" s="71"/>
      <c r="D60" s="130" t="s">
        <v>176</v>
      </c>
      <c r="E60" s="47">
        <v>86.219492753120903</v>
      </c>
      <c r="F60" s="40">
        <v>93.133536933248322</v>
      </c>
      <c r="G60" s="47">
        <v>91.88</v>
      </c>
      <c r="H60" s="40">
        <v>92.04</v>
      </c>
      <c r="I60" s="47">
        <v>86.5</v>
      </c>
      <c r="J60" s="40">
        <v>83.53</v>
      </c>
      <c r="K60" s="47">
        <v>58.89</v>
      </c>
      <c r="L60" s="40">
        <v>56.133000000000003</v>
      </c>
      <c r="M60" s="47">
        <v>84.35</v>
      </c>
      <c r="N60" s="48">
        <v>83.82</v>
      </c>
    </row>
    <row r="61" spans="2:14" ht="15" thickBot="1" x14ac:dyDescent="0.35">
      <c r="B61" s="165">
        <v>6</v>
      </c>
      <c r="C61" s="160" t="s">
        <v>218</v>
      </c>
      <c r="D61" s="135"/>
      <c r="E61" s="41"/>
      <c r="F61" s="93"/>
      <c r="G61" s="41"/>
      <c r="H61" s="93"/>
      <c r="I61" s="41"/>
      <c r="J61" s="93"/>
      <c r="K61" s="41"/>
      <c r="L61" s="93"/>
      <c r="M61" s="41"/>
      <c r="N61" s="50"/>
    </row>
    <row r="62" spans="2:14" ht="15" thickBot="1" x14ac:dyDescent="0.35">
      <c r="B62" s="163"/>
      <c r="C62" s="158" t="s">
        <v>169</v>
      </c>
      <c r="D62" s="129" t="s">
        <v>170</v>
      </c>
      <c r="E62" s="42">
        <v>52639</v>
      </c>
      <c r="F62" s="51">
        <v>47480</v>
      </c>
      <c r="G62" s="42">
        <v>24774</v>
      </c>
      <c r="H62" s="51">
        <v>22642</v>
      </c>
      <c r="I62" s="42">
        <v>9660</v>
      </c>
      <c r="J62" s="51">
        <v>7873</v>
      </c>
      <c r="K62" s="42">
        <v>6670</v>
      </c>
      <c r="L62" s="51">
        <v>6025</v>
      </c>
      <c r="M62" s="42">
        <v>11535</v>
      </c>
      <c r="N62" s="52">
        <v>10940</v>
      </c>
    </row>
    <row r="63" spans="2:14" x14ac:dyDescent="0.3">
      <c r="B63" s="163"/>
      <c r="C63" s="111" t="s">
        <v>191</v>
      </c>
      <c r="D63" s="130"/>
      <c r="E63" s="39"/>
      <c r="F63" s="37"/>
      <c r="G63" s="39"/>
      <c r="H63" s="37"/>
      <c r="I63" s="39"/>
      <c r="J63" s="37"/>
      <c r="K63" s="39"/>
      <c r="L63" s="37"/>
      <c r="M63" s="39"/>
      <c r="N63" s="49"/>
    </row>
    <row r="64" spans="2:14" x14ac:dyDescent="0.3">
      <c r="B64" s="163"/>
      <c r="C64" s="109" t="s">
        <v>165</v>
      </c>
      <c r="D64" s="104" t="s">
        <v>170</v>
      </c>
      <c r="E64" s="73">
        <v>30314.800100000004</v>
      </c>
      <c r="F64" s="72">
        <v>25900.999999999978</v>
      </c>
      <c r="G64" s="73">
        <v>14162.999999999995</v>
      </c>
      <c r="H64" s="72">
        <v>12325.999999999991</v>
      </c>
      <c r="I64" s="73">
        <v>5314.9999999999982</v>
      </c>
      <c r="J64" s="72">
        <v>3807.9999999999986</v>
      </c>
      <c r="K64" s="73">
        <v>3462.9999999999923</v>
      </c>
      <c r="L64" s="72">
        <v>2876.0000000000005</v>
      </c>
      <c r="M64" s="73">
        <v>7372.9999999999964</v>
      </c>
      <c r="N64" s="74">
        <v>6890.9999999999882</v>
      </c>
    </row>
    <row r="65" spans="2:14" x14ac:dyDescent="0.3">
      <c r="B65" s="163"/>
      <c r="C65" s="112"/>
      <c r="D65" s="130" t="s">
        <v>176</v>
      </c>
      <c r="E65" s="47">
        <v>57.59</v>
      </c>
      <c r="F65" s="40">
        <v>54.551390058972146</v>
      </c>
      <c r="G65" s="47">
        <v>57.168806006296904</v>
      </c>
      <c r="H65" s="40">
        <v>54.438653829166995</v>
      </c>
      <c r="I65" s="47">
        <v>55.020703933747399</v>
      </c>
      <c r="J65" s="40">
        <v>48.3678394512892</v>
      </c>
      <c r="K65" s="47">
        <v>51.91904047976</v>
      </c>
      <c r="L65" s="40">
        <v>47.734439834024904</v>
      </c>
      <c r="M65" s="47">
        <v>63.918508885999103</v>
      </c>
      <c r="N65" s="48">
        <v>62.989031078610495</v>
      </c>
    </row>
    <row r="66" spans="2:14" x14ac:dyDescent="0.3">
      <c r="B66" s="163"/>
      <c r="C66" s="109" t="s">
        <v>166</v>
      </c>
      <c r="D66" s="130" t="s">
        <v>170</v>
      </c>
      <c r="E66" s="73">
        <v>12280.678699999999</v>
      </c>
      <c r="F66" s="72">
        <v>11723.000000000011</v>
      </c>
      <c r="G66" s="73">
        <v>6712.9999999999955</v>
      </c>
      <c r="H66" s="72">
        <v>6514.00000000001</v>
      </c>
      <c r="I66" s="73">
        <v>2424.0000000000045</v>
      </c>
      <c r="J66" s="72">
        <v>2220.0000000000009</v>
      </c>
      <c r="K66" s="73">
        <v>982.00000000000193</v>
      </c>
      <c r="L66" s="72">
        <v>930.99999999999704</v>
      </c>
      <c r="M66" s="73">
        <v>2160.0000000000009</v>
      </c>
      <c r="N66" s="74">
        <v>2058.0000000000045</v>
      </c>
    </row>
    <row r="67" spans="2:14" x14ac:dyDescent="0.3">
      <c r="B67" s="163"/>
      <c r="C67" s="112"/>
      <c r="D67" s="130" t="s">
        <v>176</v>
      </c>
      <c r="E67" s="47">
        <v>23.33</v>
      </c>
      <c r="F67" s="40">
        <v>24.690395956192106</v>
      </c>
      <c r="G67" s="47">
        <v>27.096956486639201</v>
      </c>
      <c r="H67" s="40">
        <v>28.769543326561301</v>
      </c>
      <c r="I67" s="47">
        <v>25.093167701863401</v>
      </c>
      <c r="J67" s="40">
        <v>28.197637495236901</v>
      </c>
      <c r="K67" s="47">
        <v>14.722638680659699</v>
      </c>
      <c r="L67" s="40">
        <v>15.452282157676301</v>
      </c>
      <c r="M67" s="47">
        <v>18.7256176853056</v>
      </c>
      <c r="N67" s="48">
        <v>18.8117001828154</v>
      </c>
    </row>
    <row r="68" spans="2:14" x14ac:dyDescent="0.3">
      <c r="B68" s="163"/>
      <c r="C68" s="109" t="s">
        <v>167</v>
      </c>
      <c r="D68" s="104" t="s">
        <v>170</v>
      </c>
      <c r="E68" s="73">
        <v>10043.521199999999</v>
      </c>
      <c r="F68" s="72">
        <v>9855.9999999999964</v>
      </c>
      <c r="G68" s="73">
        <v>3898.0000000000105</v>
      </c>
      <c r="H68" s="72">
        <v>3801.9999999999982</v>
      </c>
      <c r="I68" s="73">
        <v>1920.9999999999966</v>
      </c>
      <c r="J68" s="72">
        <v>1845</v>
      </c>
      <c r="K68" s="73">
        <v>2224.9999999999995</v>
      </c>
      <c r="L68" s="72">
        <v>2218.0000000000027</v>
      </c>
      <c r="M68" s="73">
        <v>2002.000000000003</v>
      </c>
      <c r="N68" s="74">
        <v>1990.9999999999955</v>
      </c>
    </row>
    <row r="69" spans="2:14" x14ac:dyDescent="0.3">
      <c r="B69" s="163"/>
      <c r="C69" s="112"/>
      <c r="D69" s="130" t="s">
        <v>176</v>
      </c>
      <c r="E69" s="47">
        <v>19.079999999999998</v>
      </c>
      <c r="F69" s="40">
        <v>20.758213984835713</v>
      </c>
      <c r="G69" s="47">
        <v>15.7342375070639</v>
      </c>
      <c r="H69" s="40">
        <v>16.7918028442717</v>
      </c>
      <c r="I69" s="47">
        <v>19.886128364389201</v>
      </c>
      <c r="J69" s="40">
        <v>23.4345230534739</v>
      </c>
      <c r="K69" s="47">
        <v>33.358320839580202</v>
      </c>
      <c r="L69" s="40">
        <v>36.813278008298802</v>
      </c>
      <c r="M69" s="47">
        <v>17.3558734286953</v>
      </c>
      <c r="N69" s="48">
        <v>18.199268738573998</v>
      </c>
    </row>
    <row r="70" spans="2:14" x14ac:dyDescent="0.3">
      <c r="B70" s="163"/>
      <c r="C70" s="111" t="s">
        <v>222</v>
      </c>
      <c r="D70" s="130" t="s">
        <v>170</v>
      </c>
      <c r="E70" s="39">
        <v>144451</v>
      </c>
      <c r="F70" s="37">
        <v>89391</v>
      </c>
      <c r="G70" s="39">
        <v>72257</v>
      </c>
      <c r="H70" s="37">
        <v>48725</v>
      </c>
      <c r="I70" s="39">
        <v>31795</v>
      </c>
      <c r="J70" s="37">
        <v>15126</v>
      </c>
      <c r="K70" s="39">
        <v>13646</v>
      </c>
      <c r="L70" s="37">
        <v>2151</v>
      </c>
      <c r="M70" s="39">
        <v>26753</v>
      </c>
      <c r="N70" s="49">
        <v>23389</v>
      </c>
    </row>
    <row r="71" spans="2:14" x14ac:dyDescent="0.3">
      <c r="B71" s="163"/>
      <c r="C71" s="109" t="s">
        <v>165</v>
      </c>
      <c r="D71" s="130" t="s">
        <v>170</v>
      </c>
      <c r="E71" s="73">
        <v>69004.94228143261</v>
      </c>
      <c r="F71" s="72">
        <v>32350.806711163928</v>
      </c>
      <c r="G71" s="73">
        <v>37272.999999999978</v>
      </c>
      <c r="H71" s="72">
        <v>20559.999999999975</v>
      </c>
      <c r="I71" s="73">
        <v>19446.999999999989</v>
      </c>
      <c r="J71" s="72">
        <v>5451.0000000000055</v>
      </c>
      <c r="K71" s="73">
        <v>4454.4095365418834</v>
      </c>
      <c r="L71" s="72">
        <v>507.80671116393904</v>
      </c>
      <c r="M71" s="73">
        <v>7802.9999999999955</v>
      </c>
      <c r="N71" s="74">
        <v>5832.0000000000109</v>
      </c>
    </row>
    <row r="72" spans="2:14" x14ac:dyDescent="0.3">
      <c r="B72" s="163"/>
      <c r="C72" s="112"/>
      <c r="D72" s="130" t="s">
        <v>176</v>
      </c>
      <c r="E72" s="47">
        <v>47.770484303627256</v>
      </c>
      <c r="F72" s="40">
        <v>36.190227999646417</v>
      </c>
      <c r="G72" s="47">
        <v>51.583929584676895</v>
      </c>
      <c r="H72" s="40">
        <v>42.195997947665418</v>
      </c>
      <c r="I72" s="47">
        <v>61.163704985060505</v>
      </c>
      <c r="J72" s="40">
        <v>36.03728679095601</v>
      </c>
      <c r="K72" s="47">
        <v>32.642602495543628</v>
      </c>
      <c r="L72" s="40">
        <v>23.607936362805162</v>
      </c>
      <c r="M72" s="47">
        <v>29.166822412439711</v>
      </c>
      <c r="N72" s="48">
        <v>24.93479840950879</v>
      </c>
    </row>
    <row r="73" spans="2:14" x14ac:dyDescent="0.3">
      <c r="B73" s="163"/>
      <c r="C73" s="109" t="s">
        <v>166</v>
      </c>
      <c r="D73" s="130" t="s">
        <v>170</v>
      </c>
      <c r="E73" s="73">
        <v>26557.460882102183</v>
      </c>
      <c r="F73" s="72">
        <v>17196.971472981626</v>
      </c>
      <c r="G73" s="73">
        <v>13502.999999999998</v>
      </c>
      <c r="H73" s="72">
        <v>8553.0000000000218</v>
      </c>
      <c r="I73" s="73">
        <v>5432.0000000000009</v>
      </c>
      <c r="J73" s="72">
        <v>3754.9999999999959</v>
      </c>
      <c r="K73" s="73">
        <v>2035.1431966726041</v>
      </c>
      <c r="L73" s="72">
        <v>308.97147298162139</v>
      </c>
      <c r="M73" s="73">
        <v>5580.9999999999936</v>
      </c>
      <c r="N73" s="74">
        <v>4579.9999999999891</v>
      </c>
    </row>
    <row r="74" spans="2:14" x14ac:dyDescent="0.3">
      <c r="B74" s="163"/>
      <c r="C74" s="112"/>
      <c r="D74" s="130" t="s">
        <v>176</v>
      </c>
      <c r="E74" s="47">
        <v>18.385100056145117</v>
      </c>
      <c r="F74" s="40">
        <v>19.237922691301836</v>
      </c>
      <c r="G74" s="47">
        <v>18.687462806371698</v>
      </c>
      <c r="H74" s="40">
        <v>17.553617239610102</v>
      </c>
      <c r="I74" s="47">
        <v>17.0844472401321</v>
      </c>
      <c r="J74" s="40">
        <v>24.8248049715721</v>
      </c>
      <c r="K74" s="47">
        <v>14.913844325609</v>
      </c>
      <c r="L74" s="40">
        <v>14.364085215324099</v>
      </c>
      <c r="M74" s="47">
        <v>20.861211826710999</v>
      </c>
      <c r="N74" s="48">
        <v>19.581854718029799</v>
      </c>
    </row>
    <row r="75" spans="2:14" x14ac:dyDescent="0.3">
      <c r="B75" s="163"/>
      <c r="C75" s="109" t="s">
        <v>167</v>
      </c>
      <c r="D75" s="130" t="s">
        <v>170</v>
      </c>
      <c r="E75" s="73">
        <v>48888.596836465214</v>
      </c>
      <c r="F75" s="72">
        <v>39843.221815854442</v>
      </c>
      <c r="G75" s="73">
        <v>21481.000000000015</v>
      </c>
      <c r="H75" s="72">
        <v>19612.000000000011</v>
      </c>
      <c r="I75" s="73">
        <v>6916.0000000000118</v>
      </c>
      <c r="J75" s="72">
        <v>5919.9999999999991</v>
      </c>
      <c r="K75" s="73">
        <v>7156.4472667855025</v>
      </c>
      <c r="L75" s="72">
        <v>1334.2218158544388</v>
      </c>
      <c r="M75" s="73">
        <v>13369.000000000015</v>
      </c>
      <c r="N75" s="74">
        <v>12976.999999999995</v>
      </c>
    </row>
    <row r="76" spans="2:14" ht="15" thickBot="1" x14ac:dyDescent="0.35">
      <c r="B76" s="166"/>
      <c r="C76" s="113"/>
      <c r="D76" s="120" t="s">
        <v>176</v>
      </c>
      <c r="E76" s="57">
        <v>33.844415640227631</v>
      </c>
      <c r="F76" s="56">
        <v>44.571849309051743</v>
      </c>
      <c r="G76" s="57">
        <v>29.7286076089514</v>
      </c>
      <c r="H76" s="56">
        <v>40.250384812724498</v>
      </c>
      <c r="I76" s="57">
        <v>21.751847774807398</v>
      </c>
      <c r="J76" s="56">
        <v>39.137908237471898</v>
      </c>
      <c r="K76" s="57">
        <v>52.443553178847303</v>
      </c>
      <c r="L76" s="56">
        <v>62.027978421870699</v>
      </c>
      <c r="M76" s="57">
        <v>49.971965760849301</v>
      </c>
      <c r="N76" s="58">
        <v>55.483346872461397</v>
      </c>
    </row>
    <row r="77" spans="2:14" ht="15" thickBot="1" x14ac:dyDescent="0.35"/>
    <row r="78" spans="2:14" ht="23.4" thickBot="1" x14ac:dyDescent="0.45">
      <c r="B78" s="251" t="s">
        <v>297</v>
      </c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3"/>
    </row>
    <row r="79" spans="2:14" ht="16.2" customHeight="1" thickBot="1" x14ac:dyDescent="0.35">
      <c r="B79" s="150"/>
      <c r="C79" s="66"/>
      <c r="D79" s="119" t="s">
        <v>168</v>
      </c>
      <c r="E79" s="254" t="s">
        <v>4</v>
      </c>
      <c r="F79" s="255"/>
      <c r="G79" s="256" t="s">
        <v>5</v>
      </c>
      <c r="H79" s="257"/>
      <c r="I79" s="258" t="s">
        <v>6</v>
      </c>
      <c r="J79" s="259"/>
      <c r="K79" s="244" t="s">
        <v>7</v>
      </c>
      <c r="L79" s="245"/>
      <c r="M79" s="260" t="s">
        <v>8</v>
      </c>
      <c r="N79" s="261"/>
    </row>
    <row r="80" spans="2:14" ht="16.2" thickBot="1" x14ac:dyDescent="0.35">
      <c r="B80" s="55" t="s">
        <v>219</v>
      </c>
      <c r="C80" s="68" t="s">
        <v>213</v>
      </c>
      <c r="D80" s="120"/>
      <c r="E80" s="38" t="s">
        <v>200</v>
      </c>
      <c r="F80" s="51" t="s">
        <v>208</v>
      </c>
      <c r="G80" s="38" t="s">
        <v>200</v>
      </c>
      <c r="H80" s="51" t="s">
        <v>208</v>
      </c>
      <c r="I80" s="38" t="s">
        <v>200</v>
      </c>
      <c r="J80" s="51" t="s">
        <v>208</v>
      </c>
      <c r="K80" s="38" t="s">
        <v>200</v>
      </c>
      <c r="L80" s="51" t="s">
        <v>208</v>
      </c>
      <c r="M80" s="38" t="s">
        <v>200</v>
      </c>
      <c r="N80" s="70" t="s">
        <v>208</v>
      </c>
    </row>
    <row r="81" spans="2:14" ht="16.2" thickBot="1" x14ac:dyDescent="0.35">
      <c r="B81" s="55"/>
      <c r="C81" s="68"/>
      <c r="D81" s="120"/>
      <c r="E81" s="38"/>
      <c r="F81" s="69"/>
      <c r="G81" s="38"/>
      <c r="H81" s="69"/>
      <c r="I81" s="38"/>
      <c r="J81" s="69"/>
      <c r="K81" s="38"/>
      <c r="L81" s="69"/>
      <c r="M81" s="38"/>
      <c r="N81" s="70"/>
    </row>
    <row r="82" spans="2:14" ht="15" thickBot="1" x14ac:dyDescent="0.35">
      <c r="B82" s="153"/>
      <c r="C82" s="121" t="s">
        <v>220</v>
      </c>
      <c r="D82" s="121" t="s">
        <v>170</v>
      </c>
      <c r="E82" s="88">
        <v>153077</v>
      </c>
      <c r="F82" s="136">
        <v>107963</v>
      </c>
      <c r="G82" s="88">
        <v>73097</v>
      </c>
      <c r="H82" s="136">
        <v>50754</v>
      </c>
      <c r="I82" s="88">
        <v>32774</v>
      </c>
      <c r="J82" s="136">
        <v>16612</v>
      </c>
      <c r="K82" s="88">
        <v>14682</v>
      </c>
      <c r="L82" s="136">
        <v>12004</v>
      </c>
      <c r="M82" s="88">
        <v>32524</v>
      </c>
      <c r="N82" s="89">
        <v>28593</v>
      </c>
    </row>
    <row r="83" spans="2:14" x14ac:dyDescent="0.3">
      <c r="B83" s="156"/>
      <c r="C83" s="114"/>
      <c r="D83" s="122"/>
      <c r="E83" s="61"/>
      <c r="F83" s="137"/>
      <c r="G83" s="59"/>
      <c r="H83" s="139"/>
      <c r="I83" s="59"/>
      <c r="J83" s="139"/>
      <c r="K83" s="59"/>
      <c r="L83" s="139"/>
      <c r="M83" s="59"/>
      <c r="N83" s="60"/>
    </row>
    <row r="84" spans="2:14" x14ac:dyDescent="0.3">
      <c r="B84" s="155">
        <v>1</v>
      </c>
      <c r="C84" s="115" t="s">
        <v>179</v>
      </c>
      <c r="D84" s="123" t="s">
        <v>170</v>
      </c>
      <c r="E84" s="96">
        <v>54021</v>
      </c>
      <c r="F84" s="138">
        <v>40219</v>
      </c>
      <c r="G84" s="96">
        <v>25721</v>
      </c>
      <c r="H84" s="138">
        <v>18478</v>
      </c>
      <c r="I84" s="96">
        <v>9793</v>
      </c>
      <c r="J84" s="138">
        <v>5613</v>
      </c>
      <c r="K84" s="96">
        <v>5517</v>
      </c>
      <c r="L84" s="138">
        <v>4598</v>
      </c>
      <c r="M84" s="96">
        <v>12990</v>
      </c>
      <c r="N84" s="97">
        <v>11530</v>
      </c>
    </row>
    <row r="85" spans="2:14" x14ac:dyDescent="0.3">
      <c r="B85" s="154"/>
      <c r="C85" s="116" t="s">
        <v>145</v>
      </c>
      <c r="D85" s="122" t="s">
        <v>170</v>
      </c>
      <c r="E85" s="61">
        <v>52602</v>
      </c>
      <c r="F85" s="137">
        <v>39046</v>
      </c>
      <c r="G85" s="61">
        <v>25417</v>
      </c>
      <c r="H85" s="137">
        <v>18268</v>
      </c>
      <c r="I85" s="61">
        <v>9533</v>
      </c>
      <c r="J85" s="137">
        <v>5422</v>
      </c>
      <c r="K85" s="61">
        <v>5095</v>
      </c>
      <c r="L85" s="137">
        <v>4222</v>
      </c>
      <c r="M85" s="61">
        <v>12557</v>
      </c>
      <c r="N85" s="62">
        <v>11134</v>
      </c>
    </row>
    <row r="86" spans="2:14" x14ac:dyDescent="0.3">
      <c r="B86" s="154"/>
      <c r="C86" s="60"/>
      <c r="D86" s="124" t="s">
        <v>176</v>
      </c>
      <c r="E86" s="59">
        <v>97.373243738546122</v>
      </c>
      <c r="F86" s="139">
        <v>97.083468012630846</v>
      </c>
      <c r="G86" s="59">
        <v>98.8</v>
      </c>
      <c r="H86" s="139">
        <v>98.9</v>
      </c>
      <c r="I86" s="59">
        <v>97.3</v>
      </c>
      <c r="J86" s="139">
        <v>96.6</v>
      </c>
      <c r="K86" s="59">
        <v>92.4</v>
      </c>
      <c r="L86" s="139">
        <v>91.8</v>
      </c>
      <c r="M86" s="59">
        <v>96.7</v>
      </c>
      <c r="N86" s="60">
        <v>96.6</v>
      </c>
    </row>
    <row r="87" spans="2:14" x14ac:dyDescent="0.3">
      <c r="B87" s="154"/>
      <c r="C87" s="116" t="s">
        <v>146</v>
      </c>
      <c r="D87" s="124" t="s">
        <v>170</v>
      </c>
      <c r="E87" s="61">
        <v>1419</v>
      </c>
      <c r="F87" s="137">
        <v>1173</v>
      </c>
      <c r="G87" s="61">
        <v>304</v>
      </c>
      <c r="H87" s="137">
        <v>210</v>
      </c>
      <c r="I87" s="61">
        <v>260</v>
      </c>
      <c r="J87" s="137">
        <v>191</v>
      </c>
      <c r="K87" s="61">
        <v>422</v>
      </c>
      <c r="L87" s="137">
        <v>376</v>
      </c>
      <c r="M87" s="61">
        <v>433</v>
      </c>
      <c r="N87" s="62">
        <v>396</v>
      </c>
    </row>
    <row r="88" spans="2:14" x14ac:dyDescent="0.3">
      <c r="B88" s="156"/>
      <c r="C88" s="95"/>
      <c r="D88" s="125" t="s">
        <v>176</v>
      </c>
      <c r="E88" s="94">
        <v>2.6267562614538789</v>
      </c>
      <c r="F88" s="140">
        <v>2.916531987369154</v>
      </c>
      <c r="G88" s="94">
        <v>1.18</v>
      </c>
      <c r="H88" s="140">
        <v>1.1399999999999999</v>
      </c>
      <c r="I88" s="94">
        <v>2.65</v>
      </c>
      <c r="J88" s="140">
        <v>3.4</v>
      </c>
      <c r="K88" s="94">
        <v>7.65</v>
      </c>
      <c r="L88" s="140">
        <v>8.18</v>
      </c>
      <c r="M88" s="94">
        <v>3.33</v>
      </c>
      <c r="N88" s="95">
        <v>3.43</v>
      </c>
    </row>
    <row r="89" spans="2:14" x14ac:dyDescent="0.3">
      <c r="B89" s="155">
        <v>2</v>
      </c>
      <c r="C89" s="108" t="s">
        <v>178</v>
      </c>
      <c r="D89" s="123" t="s">
        <v>170</v>
      </c>
      <c r="E89" s="98">
        <v>40640</v>
      </c>
      <c r="F89" s="141">
        <v>28833</v>
      </c>
      <c r="G89" s="98">
        <v>21311</v>
      </c>
      <c r="H89" s="141">
        <v>14876</v>
      </c>
      <c r="I89" s="98">
        <v>6995</v>
      </c>
      <c r="J89" s="141">
        <v>3531</v>
      </c>
      <c r="K89" s="98">
        <v>3441</v>
      </c>
      <c r="L89" s="141">
        <v>2740</v>
      </c>
      <c r="M89" s="98">
        <v>8893</v>
      </c>
      <c r="N89" s="99">
        <v>7686</v>
      </c>
    </row>
    <row r="90" spans="2:14" x14ac:dyDescent="0.3">
      <c r="B90" s="155"/>
      <c r="C90" s="116" t="s">
        <v>147</v>
      </c>
      <c r="D90" s="126" t="s">
        <v>176</v>
      </c>
      <c r="E90" s="100">
        <v>75.23</v>
      </c>
      <c r="F90" s="142">
        <v>71.689997264974266</v>
      </c>
      <c r="G90" s="100">
        <v>82.9</v>
      </c>
      <c r="H90" s="142">
        <v>80.5</v>
      </c>
      <c r="I90" s="100">
        <v>71.400000000000006</v>
      </c>
      <c r="J90" s="142">
        <v>62.9</v>
      </c>
      <c r="K90" s="100">
        <v>62.4</v>
      </c>
      <c r="L90" s="142">
        <v>59.6</v>
      </c>
      <c r="M90" s="100">
        <v>68.5</v>
      </c>
      <c r="N90" s="101">
        <v>66.7</v>
      </c>
    </row>
    <row r="91" spans="2:14" x14ac:dyDescent="0.3">
      <c r="B91" s="155">
        <v>3</v>
      </c>
      <c r="C91" s="115" t="s">
        <v>180</v>
      </c>
      <c r="D91" s="123" t="s">
        <v>170</v>
      </c>
      <c r="E91" s="98">
        <v>40640</v>
      </c>
      <c r="F91" s="141">
        <v>28833</v>
      </c>
      <c r="G91" s="98">
        <v>21311</v>
      </c>
      <c r="H91" s="141">
        <v>14876</v>
      </c>
      <c r="I91" s="98">
        <v>6995</v>
      </c>
      <c r="J91" s="141">
        <v>3531</v>
      </c>
      <c r="K91" s="98">
        <v>3441</v>
      </c>
      <c r="L91" s="141">
        <v>2740</v>
      </c>
      <c r="M91" s="98">
        <v>8893</v>
      </c>
      <c r="N91" s="99">
        <v>7686</v>
      </c>
    </row>
    <row r="92" spans="2:14" x14ac:dyDescent="0.3">
      <c r="B92" s="154"/>
      <c r="C92" s="116" t="s">
        <v>148</v>
      </c>
      <c r="D92" s="122" t="s">
        <v>170</v>
      </c>
      <c r="E92" s="61">
        <v>23580</v>
      </c>
      <c r="F92" s="137">
        <v>18269</v>
      </c>
      <c r="G92" s="61">
        <v>11306</v>
      </c>
      <c r="H92" s="137">
        <v>8740</v>
      </c>
      <c r="I92" s="61">
        <v>4049</v>
      </c>
      <c r="J92" s="137">
        <v>2410</v>
      </c>
      <c r="K92" s="61">
        <v>2484</v>
      </c>
      <c r="L92" s="137">
        <v>2071</v>
      </c>
      <c r="M92" s="61">
        <v>5741</v>
      </c>
      <c r="N92" s="62">
        <v>5048</v>
      </c>
    </row>
    <row r="93" spans="2:14" x14ac:dyDescent="0.3">
      <c r="B93" s="154"/>
      <c r="C93" s="60"/>
      <c r="D93" s="124" t="s">
        <v>176</v>
      </c>
      <c r="E93" s="59">
        <v>58.02</v>
      </c>
      <c r="F93" s="139">
        <v>63.361426143654839</v>
      </c>
      <c r="G93" s="59">
        <v>53.1</v>
      </c>
      <c r="H93" s="137">
        <v>58.8</v>
      </c>
      <c r="I93" s="59">
        <v>57.9</v>
      </c>
      <c r="J93" s="137">
        <v>68.3</v>
      </c>
      <c r="K93" s="59">
        <v>72.2</v>
      </c>
      <c r="L93" s="137">
        <v>75.599999999999994</v>
      </c>
      <c r="M93" s="59">
        <v>64.599999999999994</v>
      </c>
      <c r="N93" s="62">
        <v>65.7</v>
      </c>
    </row>
    <row r="94" spans="2:14" x14ac:dyDescent="0.3">
      <c r="B94" s="154"/>
      <c r="C94" s="116" t="s">
        <v>149</v>
      </c>
      <c r="D94" s="124" t="s">
        <v>170</v>
      </c>
      <c r="E94" s="61">
        <v>13427</v>
      </c>
      <c r="F94" s="137">
        <v>8742</v>
      </c>
      <c r="G94" s="61">
        <v>7428</v>
      </c>
      <c r="H94" s="137">
        <v>4706</v>
      </c>
      <c r="I94" s="61">
        <v>2281</v>
      </c>
      <c r="J94" s="137">
        <v>1040</v>
      </c>
      <c r="K94" s="61">
        <v>903</v>
      </c>
      <c r="L94" s="137">
        <v>635</v>
      </c>
      <c r="M94" s="61">
        <v>2815</v>
      </c>
      <c r="N94" s="62">
        <v>2361</v>
      </c>
    </row>
    <row r="95" spans="2:14" x14ac:dyDescent="0.3">
      <c r="B95" s="154"/>
      <c r="C95" s="60"/>
      <c r="D95" s="124" t="s">
        <v>176</v>
      </c>
      <c r="E95" s="59">
        <v>33.04</v>
      </c>
      <c r="F95" s="139">
        <v>30.319425658100091</v>
      </c>
      <c r="G95" s="59">
        <v>34.9</v>
      </c>
      <c r="H95" s="137">
        <v>31.6</v>
      </c>
      <c r="I95" s="59">
        <v>32.6</v>
      </c>
      <c r="J95" s="137">
        <v>29.5</v>
      </c>
      <c r="K95" s="59">
        <v>26.2</v>
      </c>
      <c r="L95" s="137">
        <v>23.2</v>
      </c>
      <c r="M95" s="59">
        <v>31.7</v>
      </c>
      <c r="N95" s="62">
        <v>30.7</v>
      </c>
    </row>
    <row r="96" spans="2:14" x14ac:dyDescent="0.3">
      <c r="B96" s="154"/>
      <c r="C96" s="116" t="s">
        <v>150</v>
      </c>
      <c r="D96" s="124" t="s">
        <v>170</v>
      </c>
      <c r="E96" s="61">
        <v>5455</v>
      </c>
      <c r="F96" s="137">
        <v>1822</v>
      </c>
      <c r="G96" s="61">
        <v>2577</v>
      </c>
      <c r="H96" s="137">
        <v>1430</v>
      </c>
      <c r="I96" s="61">
        <v>665</v>
      </c>
      <c r="J96" s="137">
        <v>81</v>
      </c>
      <c r="K96" s="61">
        <v>54</v>
      </c>
      <c r="L96" s="137">
        <v>34</v>
      </c>
      <c r="M96" s="61">
        <v>337</v>
      </c>
      <c r="N96" s="62">
        <v>277</v>
      </c>
    </row>
    <row r="97" spans="2:23" x14ac:dyDescent="0.3">
      <c r="B97" s="156"/>
      <c r="C97" s="95"/>
      <c r="D97" s="125" t="s">
        <v>176</v>
      </c>
      <c r="E97" s="94">
        <v>8.94</v>
      </c>
      <c r="F97" s="140">
        <v>6.3191481982450668</v>
      </c>
      <c r="G97" s="94">
        <v>12.1</v>
      </c>
      <c r="H97" s="144">
        <v>9.61</v>
      </c>
      <c r="I97" s="94">
        <v>9.51</v>
      </c>
      <c r="J97" s="144">
        <v>2.29</v>
      </c>
      <c r="K97" s="94">
        <v>1.57</v>
      </c>
      <c r="L97" s="144">
        <v>1.24</v>
      </c>
      <c r="M97" s="94">
        <v>3.79</v>
      </c>
      <c r="N97" s="102">
        <v>3.6</v>
      </c>
      <c r="O97" s="67"/>
    </row>
    <row r="98" spans="2:23" x14ac:dyDescent="0.3">
      <c r="B98" s="155">
        <v>4</v>
      </c>
      <c r="C98" s="115" t="s">
        <v>181</v>
      </c>
      <c r="D98" s="281" t="s">
        <v>170</v>
      </c>
      <c r="E98" s="282">
        <v>40640</v>
      </c>
      <c r="F98" s="141">
        <v>28833</v>
      </c>
      <c r="G98" s="98">
        <v>21311</v>
      </c>
      <c r="H98" s="141">
        <v>14876</v>
      </c>
      <c r="I98" s="98">
        <v>6995</v>
      </c>
      <c r="J98" s="141">
        <v>3531</v>
      </c>
      <c r="K98" s="98">
        <v>3441</v>
      </c>
      <c r="L98" s="141">
        <v>2740</v>
      </c>
      <c r="M98" s="98">
        <v>8893</v>
      </c>
      <c r="N98" s="99">
        <v>7686</v>
      </c>
      <c r="O98" s="67"/>
      <c r="P98" s="61"/>
      <c r="Q98" s="61"/>
      <c r="R98" s="61"/>
      <c r="S98" s="61"/>
      <c r="T98" s="61"/>
      <c r="U98" s="61"/>
      <c r="V98" s="61"/>
      <c r="W98" s="61"/>
    </row>
    <row r="99" spans="2:23" x14ac:dyDescent="0.3">
      <c r="B99" s="154"/>
      <c r="C99" s="116" t="s">
        <v>134</v>
      </c>
      <c r="D99" s="122" t="s">
        <v>170</v>
      </c>
      <c r="E99" s="61">
        <f>SUM(G99,I99,K99,M99)</f>
        <v>18452</v>
      </c>
      <c r="F99" s="137">
        <f>SUM(H99,J99,L99,N99)</f>
        <v>12244</v>
      </c>
      <c r="G99" s="61">
        <v>10465</v>
      </c>
      <c r="H99" s="137">
        <v>7043</v>
      </c>
      <c r="I99" s="61">
        <v>3363</v>
      </c>
      <c r="J99" s="137">
        <v>1380</v>
      </c>
      <c r="K99" s="61">
        <v>1201</v>
      </c>
      <c r="L99" s="137">
        <v>944</v>
      </c>
      <c r="M99" s="61">
        <v>3423</v>
      </c>
      <c r="N99" s="62">
        <v>2877</v>
      </c>
    </row>
    <row r="100" spans="2:23" x14ac:dyDescent="0.3">
      <c r="B100" s="154"/>
      <c r="C100" s="60"/>
      <c r="D100" s="124" t="s">
        <v>176</v>
      </c>
      <c r="E100" s="59">
        <f>(E99/$E$98)*100</f>
        <v>45.403543307086615</v>
      </c>
      <c r="F100" s="139">
        <f>(F99/$F$98)*100</f>
        <v>42.465230811916896</v>
      </c>
      <c r="G100" s="59">
        <f>(G99/$G$98)*100</f>
        <v>49.106095443667591</v>
      </c>
      <c r="H100" s="139">
        <f>(H99/$H$98)*100</f>
        <v>47.344716321591825</v>
      </c>
      <c r="I100" s="59">
        <f>(I99/$I$98)*100</f>
        <v>48.077197998570412</v>
      </c>
      <c r="J100" s="139">
        <f>(J99/$J$98)*100</f>
        <v>39.082412914188616</v>
      </c>
      <c r="K100" s="59">
        <f>(K99/$K$98)*100</f>
        <v>34.902644580063935</v>
      </c>
      <c r="L100" s="139">
        <f>(L99/$L$98)*100</f>
        <v>34.45255474452555</v>
      </c>
      <c r="M100" s="59">
        <f>(M99/$M$98)*100</f>
        <v>38.490947936579332</v>
      </c>
      <c r="N100" s="60">
        <f>(N99/$N$98)*100</f>
        <v>37.431693989071043</v>
      </c>
    </row>
    <row r="101" spans="2:23" x14ac:dyDescent="0.3">
      <c r="B101" s="154"/>
      <c r="C101" s="116" t="s">
        <v>135</v>
      </c>
      <c r="D101" s="124" t="s">
        <v>170</v>
      </c>
      <c r="E101" s="61">
        <f>SUM(G101,I101,K101,M101)</f>
        <v>17285</v>
      </c>
      <c r="F101" s="137">
        <f>SUM(H101,J101,L101,N101)</f>
        <v>12560</v>
      </c>
      <c r="G101" s="61">
        <v>8462</v>
      </c>
      <c r="H101" s="137">
        <v>5862</v>
      </c>
      <c r="I101" s="61">
        <v>2809</v>
      </c>
      <c r="J101" s="137">
        <v>1600</v>
      </c>
      <c r="K101" s="61">
        <v>1487</v>
      </c>
      <c r="L101" s="137">
        <v>1146</v>
      </c>
      <c r="M101" s="61">
        <v>4527</v>
      </c>
      <c r="N101" s="62">
        <v>3952</v>
      </c>
    </row>
    <row r="102" spans="2:23" x14ac:dyDescent="0.3">
      <c r="B102" s="154"/>
      <c r="C102" s="60"/>
      <c r="D102" s="124" t="s">
        <v>176</v>
      </c>
      <c r="E102" s="59">
        <f>(E101/$E$98)*100</f>
        <v>42.531988188976378</v>
      </c>
      <c r="F102" s="139">
        <f>(F101/$F$98)*100</f>
        <v>43.561197239274442</v>
      </c>
      <c r="G102" s="59">
        <f>(G101/$G$98)*100</f>
        <v>39.707193468161982</v>
      </c>
      <c r="H102" s="139">
        <f>(H101/$H$98)*100</f>
        <v>39.405754235009411</v>
      </c>
      <c r="I102" s="59">
        <f>(I101/$I$98)*100</f>
        <v>40.157255182273047</v>
      </c>
      <c r="J102" s="139">
        <f>(J101/$J$98)*100</f>
        <v>45.312942509204191</v>
      </c>
      <c r="K102" s="59">
        <f>(K101/$K$98)*100</f>
        <v>43.214181923859343</v>
      </c>
      <c r="L102" s="139">
        <f>(L101/$L$98)*100</f>
        <v>41.824817518248175</v>
      </c>
      <c r="M102" s="59">
        <f>(M101/$M$98)*100</f>
        <v>50.905206342066791</v>
      </c>
      <c r="N102" s="60">
        <f>(N101/$N$98)*100</f>
        <v>51.418162893572728</v>
      </c>
    </row>
    <row r="103" spans="2:23" x14ac:dyDescent="0.3">
      <c r="B103" s="154"/>
      <c r="C103" s="116" t="s">
        <v>315</v>
      </c>
      <c r="D103" s="124" t="s">
        <v>170</v>
      </c>
      <c r="E103" s="61">
        <f>SUM(G103,I103,K103,M103)</f>
        <v>3578</v>
      </c>
      <c r="F103" s="137">
        <f>SUM(H103,J103,L103,N103)</f>
        <v>2983</v>
      </c>
      <c r="G103" s="61">
        <v>1731</v>
      </c>
      <c r="H103" s="137">
        <v>1465</v>
      </c>
      <c r="I103" s="61">
        <v>538</v>
      </c>
      <c r="J103" s="137">
        <v>354</v>
      </c>
      <c r="K103" s="61">
        <v>503</v>
      </c>
      <c r="L103" s="137">
        <v>435</v>
      </c>
      <c r="M103" s="61">
        <v>806</v>
      </c>
      <c r="N103" s="62">
        <v>729</v>
      </c>
    </row>
    <row r="104" spans="2:23" x14ac:dyDescent="0.3">
      <c r="B104" s="154"/>
      <c r="C104" s="60"/>
      <c r="D104" s="124" t="s">
        <v>176</v>
      </c>
      <c r="E104" s="59">
        <f>(E103/$E$98)*100</f>
        <v>8.8041338582677167</v>
      </c>
      <c r="F104" s="139">
        <f>(F103/$F$98)*100</f>
        <v>10.345784344327679</v>
      </c>
      <c r="G104" s="59">
        <f>(G103/$G$98)*100</f>
        <v>8.1225658110834775</v>
      </c>
      <c r="H104" s="139">
        <f>(H103/$H$98)*100</f>
        <v>9.848077440172089</v>
      </c>
      <c r="I104" s="59">
        <f>(I103/$I$98)*100</f>
        <v>7.6912080057183694</v>
      </c>
      <c r="J104" s="139">
        <f>(J103/$J$98)*100</f>
        <v>10.025488530161427</v>
      </c>
      <c r="K104" s="59">
        <f>(K103/$K$98)*100</f>
        <v>14.617843650101713</v>
      </c>
      <c r="L104" s="139">
        <f>(L103/$L$98)*100</f>
        <v>15.875912408759124</v>
      </c>
      <c r="M104" s="59">
        <f>(M103/$M$98)*100</f>
        <v>9.063308219948274</v>
      </c>
      <c r="N104" s="60">
        <f>(N103/$N$98)*100</f>
        <v>9.4847775175644031</v>
      </c>
    </row>
    <row r="105" spans="2:23" x14ac:dyDescent="0.3">
      <c r="B105" s="154"/>
      <c r="C105" s="116" t="s">
        <v>316</v>
      </c>
      <c r="D105" s="124" t="s">
        <v>170</v>
      </c>
      <c r="E105" s="61">
        <f>SUM(G105,I105,K105,M105)</f>
        <v>1325</v>
      </c>
      <c r="F105" s="137">
        <f>SUM(H105,J105,L105,N105)</f>
        <v>1046</v>
      </c>
      <c r="G105" s="61">
        <v>653</v>
      </c>
      <c r="H105" s="137">
        <v>506</v>
      </c>
      <c r="I105" s="61">
        <v>285</v>
      </c>
      <c r="J105" s="137">
        <v>197</v>
      </c>
      <c r="K105" s="61">
        <v>250</v>
      </c>
      <c r="L105" s="137">
        <v>215</v>
      </c>
      <c r="M105" s="61">
        <v>137</v>
      </c>
      <c r="N105" s="62">
        <v>128</v>
      </c>
    </row>
    <row r="106" spans="2:23" x14ac:dyDescent="0.3">
      <c r="B106" s="156"/>
      <c r="C106" s="95"/>
      <c r="D106" s="125" t="s">
        <v>176</v>
      </c>
      <c r="E106" s="59">
        <f>(E105/$E$98)*100</f>
        <v>3.2603346456692912</v>
      </c>
      <c r="F106" s="139">
        <f>(F105/$F$98)*100</f>
        <v>3.6277876044809769</v>
      </c>
      <c r="G106" s="59">
        <f>(G105/$G$98)*100</f>
        <v>3.0641452770869502</v>
      </c>
      <c r="H106" s="139">
        <f>(H105/$H$98)*100</f>
        <v>3.401452003226674</v>
      </c>
      <c r="I106" s="59">
        <f>(I105/$I$98)*100</f>
        <v>4.0743388134381702</v>
      </c>
      <c r="J106" s="139">
        <f>(J105/$J$98)*100</f>
        <v>5.5791560464457666</v>
      </c>
      <c r="K106" s="59">
        <f>(K105/$K$98)*100</f>
        <v>7.2653298459750077</v>
      </c>
      <c r="L106" s="139">
        <f>(L105/$L$98)*100</f>
        <v>7.8467153284671536</v>
      </c>
      <c r="M106" s="59">
        <f>(M105/$M$98)*100</f>
        <v>1.5405375014055998</v>
      </c>
      <c r="N106" s="60">
        <f>(N105/$N$98)*100</f>
        <v>1.6653655997918293</v>
      </c>
    </row>
    <row r="107" spans="2:23" x14ac:dyDescent="0.3">
      <c r="B107" s="155">
        <v>5</v>
      </c>
      <c r="C107" s="117" t="s">
        <v>182</v>
      </c>
      <c r="D107" s="123" t="s">
        <v>170</v>
      </c>
      <c r="E107" s="96">
        <v>54021</v>
      </c>
      <c r="F107" s="138">
        <v>40219</v>
      </c>
      <c r="G107" s="96">
        <v>25721</v>
      </c>
      <c r="H107" s="138">
        <v>18478</v>
      </c>
      <c r="I107" s="96">
        <v>9793</v>
      </c>
      <c r="J107" s="138">
        <v>5613</v>
      </c>
      <c r="K107" s="96">
        <v>5517</v>
      </c>
      <c r="L107" s="138">
        <v>4598</v>
      </c>
      <c r="M107" s="96">
        <v>12990</v>
      </c>
      <c r="N107" s="97">
        <v>11530</v>
      </c>
    </row>
    <row r="108" spans="2:23" x14ac:dyDescent="0.3">
      <c r="B108" s="154"/>
      <c r="C108" s="116" t="s">
        <v>221</v>
      </c>
      <c r="D108" s="122" t="s">
        <v>170</v>
      </c>
      <c r="E108" s="61">
        <v>36080</v>
      </c>
      <c r="F108" s="137">
        <v>25627</v>
      </c>
      <c r="G108" s="61">
        <v>19857</v>
      </c>
      <c r="H108" s="137">
        <v>13951</v>
      </c>
      <c r="I108" s="61">
        <v>6140</v>
      </c>
      <c r="J108" s="137">
        <v>3048</v>
      </c>
      <c r="K108" s="61">
        <v>2185</v>
      </c>
      <c r="L108" s="137">
        <v>1733</v>
      </c>
      <c r="M108" s="61">
        <v>7898</v>
      </c>
      <c r="N108" s="62">
        <v>6895</v>
      </c>
    </row>
    <row r="109" spans="2:23" x14ac:dyDescent="0.3">
      <c r="B109" s="154"/>
      <c r="C109" s="60"/>
      <c r="D109" s="124" t="s">
        <v>176</v>
      </c>
      <c r="E109" s="59">
        <v>66.790000000000006</v>
      </c>
      <c r="F109" s="139">
        <v>63.718640443571452</v>
      </c>
      <c r="G109" s="59">
        <v>77.2</v>
      </c>
      <c r="H109" s="139">
        <v>75.5</v>
      </c>
      <c r="I109" s="59">
        <v>62.7</v>
      </c>
      <c r="J109" s="139">
        <v>54.3</v>
      </c>
      <c r="K109" s="59">
        <v>39.6</v>
      </c>
      <c r="L109" s="139">
        <v>37.700000000000003</v>
      </c>
      <c r="M109" s="59">
        <v>60.8</v>
      </c>
      <c r="N109" s="60">
        <v>59.8</v>
      </c>
    </row>
    <row r="110" spans="2:23" x14ac:dyDescent="0.3">
      <c r="B110" s="155">
        <v>6</v>
      </c>
      <c r="C110" s="117" t="s">
        <v>186</v>
      </c>
      <c r="D110" s="123" t="s">
        <v>170</v>
      </c>
      <c r="E110" s="98">
        <v>40976</v>
      </c>
      <c r="F110" s="141">
        <v>29386</v>
      </c>
      <c r="G110" s="98">
        <v>21690</v>
      </c>
      <c r="H110" s="141">
        <v>15342</v>
      </c>
      <c r="I110" s="98">
        <v>7218</v>
      </c>
      <c r="J110" s="141">
        <v>3701</v>
      </c>
      <c r="K110" s="98">
        <v>2537</v>
      </c>
      <c r="L110" s="141">
        <v>2022</v>
      </c>
      <c r="M110" s="98">
        <v>9531</v>
      </c>
      <c r="N110" s="99">
        <v>8321</v>
      </c>
    </row>
    <row r="111" spans="2:23" x14ac:dyDescent="0.3">
      <c r="B111" s="154"/>
      <c r="C111" s="116" t="s">
        <v>153</v>
      </c>
      <c r="D111" s="122" t="s">
        <v>170</v>
      </c>
      <c r="E111" s="61">
        <v>4897</v>
      </c>
      <c r="F111" s="137">
        <v>3752</v>
      </c>
      <c r="G111" s="61">
        <v>1838</v>
      </c>
      <c r="H111" s="137">
        <v>1387</v>
      </c>
      <c r="I111" s="61">
        <v>1078</v>
      </c>
      <c r="J111" s="137">
        <v>654</v>
      </c>
      <c r="K111" s="61">
        <v>350</v>
      </c>
      <c r="L111" s="137">
        <v>290</v>
      </c>
      <c r="M111" s="61">
        <v>1631</v>
      </c>
      <c r="N111" s="62">
        <v>1421</v>
      </c>
    </row>
    <row r="112" spans="2:23" x14ac:dyDescent="0.3">
      <c r="B112" s="154"/>
      <c r="C112" s="60"/>
      <c r="D112" s="124" t="s">
        <v>176</v>
      </c>
      <c r="E112" s="59">
        <f>E111/E110</f>
        <v>0.11950898086684889</v>
      </c>
      <c r="F112" s="139">
        <v>12.76798475464507</v>
      </c>
      <c r="G112" s="59">
        <v>8.4700000000000006</v>
      </c>
      <c r="H112" s="139">
        <v>9.0399999999999991</v>
      </c>
      <c r="I112" s="59">
        <v>14.9</v>
      </c>
      <c r="J112" s="139">
        <v>17.7</v>
      </c>
      <c r="K112" s="59">
        <v>13.8</v>
      </c>
      <c r="L112" s="139">
        <v>14.3</v>
      </c>
      <c r="M112" s="59">
        <v>17.100000000000001</v>
      </c>
      <c r="N112" s="60">
        <v>17.100000000000001</v>
      </c>
      <c r="P112" s="23"/>
    </row>
    <row r="113" spans="2:14" x14ac:dyDescent="0.3">
      <c r="B113" s="154"/>
      <c r="C113" s="116" t="s">
        <v>154</v>
      </c>
      <c r="D113" s="124" t="s">
        <v>170</v>
      </c>
      <c r="E113" s="61">
        <v>11810</v>
      </c>
      <c r="F113" s="137">
        <v>8129</v>
      </c>
      <c r="G113" s="61">
        <v>6414</v>
      </c>
      <c r="H113" s="137">
        <v>4279</v>
      </c>
      <c r="I113" s="61">
        <v>1849</v>
      </c>
      <c r="J113" s="137">
        <v>867</v>
      </c>
      <c r="K113" s="61">
        <v>895</v>
      </c>
      <c r="L113" s="137">
        <v>672</v>
      </c>
      <c r="M113" s="61">
        <v>2652</v>
      </c>
      <c r="N113" s="62">
        <v>2311</v>
      </c>
    </row>
    <row r="114" spans="2:14" x14ac:dyDescent="0.3">
      <c r="B114" s="154"/>
      <c r="C114" s="60"/>
      <c r="D114" s="124" t="s">
        <v>176</v>
      </c>
      <c r="E114" s="59">
        <f>E113/E110</f>
        <v>0.28821749316673173</v>
      </c>
      <c r="F114" s="139">
        <v>27.662832641393859</v>
      </c>
      <c r="G114" s="59">
        <v>29.6</v>
      </c>
      <c r="H114" s="139">
        <v>27.9</v>
      </c>
      <c r="I114" s="59">
        <v>25.6</v>
      </c>
      <c r="J114" s="139">
        <v>23.4</v>
      </c>
      <c r="K114" s="59">
        <v>35.299999999999997</v>
      </c>
      <c r="L114" s="139">
        <v>33.200000000000003</v>
      </c>
      <c r="M114" s="59">
        <v>27.8</v>
      </c>
      <c r="N114" s="60">
        <v>27.8</v>
      </c>
    </row>
    <row r="115" spans="2:14" x14ac:dyDescent="0.3">
      <c r="B115" s="154"/>
      <c r="C115" s="116" t="s">
        <v>155</v>
      </c>
      <c r="D115" s="124" t="s">
        <v>170</v>
      </c>
      <c r="E115" s="61">
        <f>SUM(G115,I115,K115,M115)</f>
        <v>24269</v>
      </c>
      <c r="F115" s="137">
        <v>17505</v>
      </c>
      <c r="G115" s="61">
        <v>13438</v>
      </c>
      <c r="H115" s="137">
        <v>9676</v>
      </c>
      <c r="I115" s="61">
        <v>4291</v>
      </c>
      <c r="J115" s="137">
        <v>2180</v>
      </c>
      <c r="K115" s="61">
        <v>1292</v>
      </c>
      <c r="L115" s="137">
        <v>1060</v>
      </c>
      <c r="M115" s="61">
        <v>5248</v>
      </c>
      <c r="N115" s="62">
        <v>4589</v>
      </c>
    </row>
    <row r="116" spans="2:14" x14ac:dyDescent="0.3">
      <c r="B116" s="154"/>
      <c r="C116" s="60"/>
      <c r="D116" s="124" t="s">
        <v>176</v>
      </c>
      <c r="E116" s="59">
        <f>E115/E110</f>
        <v>0.59227352596641936</v>
      </c>
      <c r="F116" s="139">
        <v>59.569182603961067</v>
      </c>
      <c r="G116" s="59">
        <v>62</v>
      </c>
      <c r="H116" s="139">
        <v>63.1</v>
      </c>
      <c r="I116" s="59">
        <v>59.4</v>
      </c>
      <c r="J116" s="139">
        <v>58.9</v>
      </c>
      <c r="K116" s="59">
        <v>50.9</v>
      </c>
      <c r="L116" s="139">
        <v>52.4</v>
      </c>
      <c r="M116" s="59">
        <v>55.1</v>
      </c>
      <c r="N116" s="60">
        <v>55.1</v>
      </c>
    </row>
    <row r="117" spans="2:14" x14ac:dyDescent="0.3">
      <c r="B117" s="155">
        <v>7</v>
      </c>
      <c r="C117" s="115" t="s">
        <v>156</v>
      </c>
      <c r="D117" s="123" t="s">
        <v>170</v>
      </c>
      <c r="E117" s="96">
        <v>54021</v>
      </c>
      <c r="F117" s="138">
        <v>40219</v>
      </c>
      <c r="G117" s="96">
        <v>25721</v>
      </c>
      <c r="H117" s="138">
        <v>18478</v>
      </c>
      <c r="I117" s="96">
        <v>9793</v>
      </c>
      <c r="J117" s="138">
        <v>5613</v>
      </c>
      <c r="K117" s="96">
        <v>5517</v>
      </c>
      <c r="L117" s="138">
        <v>4598</v>
      </c>
      <c r="M117" s="96">
        <v>12990</v>
      </c>
      <c r="N117" s="97">
        <v>11530</v>
      </c>
    </row>
    <row r="118" spans="2:14" x14ac:dyDescent="0.3">
      <c r="B118" s="154"/>
      <c r="C118" s="116" t="s">
        <v>134</v>
      </c>
      <c r="D118" s="122" t="s">
        <v>170</v>
      </c>
      <c r="E118" s="61">
        <f>SUM(G118,I118,K118,M118)</f>
        <v>19445</v>
      </c>
      <c r="F118" s="283">
        <f>SUM(H118,J118,L118,N118)</f>
        <v>12890</v>
      </c>
      <c r="G118" s="61">
        <v>10520</v>
      </c>
      <c r="H118" s="137">
        <v>7106</v>
      </c>
      <c r="I118" s="61">
        <v>3917</v>
      </c>
      <c r="J118" s="137">
        <v>1654</v>
      </c>
      <c r="K118" s="61">
        <v>1200</v>
      </c>
      <c r="L118" s="137">
        <v>927</v>
      </c>
      <c r="M118" s="61">
        <v>3808</v>
      </c>
      <c r="N118" s="62">
        <v>3203</v>
      </c>
    </row>
    <row r="119" spans="2:14" x14ac:dyDescent="0.3">
      <c r="B119" s="154"/>
      <c r="C119" s="116"/>
      <c r="D119" s="124" t="s">
        <v>176</v>
      </c>
      <c r="E119" s="59">
        <f>(E118/$E$117)*100</f>
        <v>35.995261102163973</v>
      </c>
      <c r="F119" s="139">
        <f>(F118/$F$117)*100</f>
        <v>32.049528829657625</v>
      </c>
      <c r="G119" s="59">
        <f>(G118/$G$117)*100</f>
        <v>40.900431553983125</v>
      </c>
      <c r="H119" s="139">
        <f>(H118/$H$117)*100</f>
        <v>38.456542915899988</v>
      </c>
      <c r="I119" s="59">
        <f>(I118/$I$117)*100</f>
        <v>39.997957724905547</v>
      </c>
      <c r="J119" s="139">
        <f>(J118/$J$117)*100</f>
        <v>29.467308034918936</v>
      </c>
      <c r="K119" s="59">
        <f>(K118/$K$117)*100</f>
        <v>21.75095160413268</v>
      </c>
      <c r="L119" s="139">
        <f>(L118/$L$117)*100</f>
        <v>20.16093953892997</v>
      </c>
      <c r="M119" s="59">
        <f>(M118/$M$117)*100</f>
        <v>29.314857582755966</v>
      </c>
      <c r="N119" s="60">
        <f>(N118/$N$117)*100</f>
        <v>27.779705117085861</v>
      </c>
    </row>
    <row r="120" spans="2:14" x14ac:dyDescent="0.3">
      <c r="B120" s="154"/>
      <c r="C120" s="116" t="s">
        <v>135</v>
      </c>
      <c r="D120" s="124" t="s">
        <v>170</v>
      </c>
      <c r="E120" s="61">
        <f t="shared" ref="E120:E124" si="2">SUM(G120,I120,K120,M120)</f>
        <v>17247</v>
      </c>
      <c r="F120" s="137">
        <f t="shared" ref="F120:F124" si="3">SUM(H120,J120,L120,N120)</f>
        <v>12377</v>
      </c>
      <c r="G120" s="61">
        <v>8484</v>
      </c>
      <c r="H120" s="137">
        <v>5811</v>
      </c>
      <c r="I120" s="61">
        <v>2845</v>
      </c>
      <c r="J120" s="137">
        <v>1573</v>
      </c>
      <c r="K120" s="61">
        <v>1430</v>
      </c>
      <c r="L120" s="137">
        <v>1111</v>
      </c>
      <c r="M120" s="61">
        <v>4488</v>
      </c>
      <c r="N120" s="62">
        <v>3882</v>
      </c>
    </row>
    <row r="121" spans="2:14" x14ac:dyDescent="0.3">
      <c r="B121" s="154"/>
      <c r="C121" s="116"/>
      <c r="D121" s="124" t="s">
        <v>176</v>
      </c>
      <c r="E121" s="59">
        <f>(E120/$E$117)*100</f>
        <v>31.926473038262898</v>
      </c>
      <c r="F121" s="139">
        <f>(F120/$F$117)*100</f>
        <v>30.774012282751933</v>
      </c>
      <c r="G121" s="59">
        <f>(G120/$G$117)*100</f>
        <v>32.984720656273083</v>
      </c>
      <c r="H121" s="139">
        <f>(H120/$H$117)*100</f>
        <v>31.448208680593137</v>
      </c>
      <c r="I121" s="59">
        <f>(I120/$I$117)*100</f>
        <v>29.051363218625546</v>
      </c>
      <c r="J121" s="139">
        <f>(J120/$J$117)*100</f>
        <v>28.024229467308036</v>
      </c>
      <c r="K121" s="59">
        <f>(K120/$K$117)*100</f>
        <v>25.919883994924781</v>
      </c>
      <c r="L121" s="139">
        <f>(L120/$L$117)*100</f>
        <v>24.162679425837322</v>
      </c>
      <c r="M121" s="59">
        <f>(M120/$M$117)*100</f>
        <v>34.549653579676672</v>
      </c>
      <c r="N121" s="60">
        <f>(N120/$N$117)*100</f>
        <v>33.668690372940155</v>
      </c>
    </row>
    <row r="122" spans="2:14" x14ac:dyDescent="0.3">
      <c r="B122" s="154"/>
      <c r="C122" s="116" t="s">
        <v>315</v>
      </c>
      <c r="D122" s="124" t="s">
        <v>170</v>
      </c>
      <c r="E122" s="61">
        <f t="shared" si="2"/>
        <v>17028</v>
      </c>
      <c r="F122" s="137">
        <f t="shared" si="3"/>
        <v>14714</v>
      </c>
      <c r="G122" s="61">
        <v>6586</v>
      </c>
      <c r="H122" s="137">
        <v>5472</v>
      </c>
      <c r="I122" s="61">
        <v>2992</v>
      </c>
      <c r="J122" s="137">
        <v>2361</v>
      </c>
      <c r="K122" s="61">
        <v>2842</v>
      </c>
      <c r="L122" s="137">
        <v>2519</v>
      </c>
      <c r="M122" s="61">
        <v>4608</v>
      </c>
      <c r="N122" s="62">
        <v>4362</v>
      </c>
    </row>
    <row r="123" spans="2:14" x14ac:dyDescent="0.3">
      <c r="B123" s="154"/>
      <c r="C123" s="60"/>
      <c r="D123" s="124" t="s">
        <v>176</v>
      </c>
      <c r="E123" s="59">
        <f>(E122/$E$117)*100</f>
        <v>31.521075137446548</v>
      </c>
      <c r="F123" s="139">
        <f>(F122/$F$117)*100</f>
        <v>36.584698774211191</v>
      </c>
      <c r="G123" s="59">
        <f>(G122/$G$117)*100</f>
        <v>25.605536332179931</v>
      </c>
      <c r="H123" s="139">
        <f>(H122/$H$117)*100</f>
        <v>29.613594544864164</v>
      </c>
      <c r="I123" s="59">
        <f>(I122/$I$117)*100</f>
        <v>30.552435413050137</v>
      </c>
      <c r="J123" s="139">
        <f>(J122/$J$117)*100</f>
        <v>42.063067878140032</v>
      </c>
      <c r="K123" s="59">
        <f>(K122/$K$117)*100</f>
        <v>51.513503715787564</v>
      </c>
      <c r="L123" s="139">
        <f>(L122/$L$117)*100</f>
        <v>54.784688995215312</v>
      </c>
      <c r="M123" s="59">
        <f>(M122/$M$117)*100</f>
        <v>35.473441108545032</v>
      </c>
      <c r="N123" s="60">
        <f>(N122/$N$117)*100</f>
        <v>37.831743278404161</v>
      </c>
    </row>
    <row r="124" spans="2:14" x14ac:dyDescent="0.3">
      <c r="B124" s="154"/>
      <c r="C124" s="116" t="s">
        <v>137</v>
      </c>
      <c r="D124" s="124" t="s">
        <v>170</v>
      </c>
      <c r="E124" s="61">
        <f t="shared" si="2"/>
        <v>301</v>
      </c>
      <c r="F124" s="137">
        <f t="shared" si="3"/>
        <v>238</v>
      </c>
      <c r="G124" s="61">
        <v>131</v>
      </c>
      <c r="H124" s="137">
        <v>89</v>
      </c>
      <c r="I124" s="61">
        <v>39</v>
      </c>
      <c r="J124" s="137">
        <v>25</v>
      </c>
      <c r="K124" s="61">
        <v>45</v>
      </c>
      <c r="L124" s="137">
        <v>41</v>
      </c>
      <c r="M124" s="61">
        <v>86</v>
      </c>
      <c r="N124" s="62">
        <v>83</v>
      </c>
    </row>
    <row r="125" spans="2:14" x14ac:dyDescent="0.3">
      <c r="B125" s="154"/>
      <c r="C125" s="60"/>
      <c r="D125" s="124" t="s">
        <v>176</v>
      </c>
      <c r="E125" s="59">
        <f>(E124/$E$117)*100</f>
        <v>0.55719072212658038</v>
      </c>
      <c r="F125" s="140">
        <f>(F124/$F$117)*100</f>
        <v>0.59176011337924861</v>
      </c>
      <c r="G125" s="59">
        <f>(G124/$G$117)*100</f>
        <v>0.50931145756385832</v>
      </c>
      <c r="H125" s="139">
        <f>(H124/$H$117)*100</f>
        <v>0.48165385864271026</v>
      </c>
      <c r="I125" s="59">
        <f>(I124/$I$117)*100</f>
        <v>0.3982436434187685</v>
      </c>
      <c r="J125" s="139">
        <f>(J124/$J$117)*100</f>
        <v>0.44539461963299481</v>
      </c>
      <c r="K125" s="59">
        <f>(K124/$K$117)*100</f>
        <v>0.81566068515497547</v>
      </c>
      <c r="L125" s="139">
        <f>(L124/$L$117)*100</f>
        <v>0.89169204001739899</v>
      </c>
      <c r="M125" s="59">
        <f>(M124/$M$117)*100</f>
        <v>0.66204772902232489</v>
      </c>
      <c r="N125" s="60">
        <f>(N124/$N$117)*100</f>
        <v>0.71986123156981785</v>
      </c>
    </row>
    <row r="126" spans="2:14" x14ac:dyDescent="0.3">
      <c r="B126" s="155">
        <v>8</v>
      </c>
      <c r="C126" s="115" t="s">
        <v>183</v>
      </c>
      <c r="D126" s="123" t="s">
        <v>170</v>
      </c>
      <c r="E126" s="96">
        <v>54021</v>
      </c>
      <c r="F126" s="138">
        <v>40219</v>
      </c>
      <c r="G126" s="96">
        <v>25721</v>
      </c>
      <c r="H126" s="138">
        <v>18478</v>
      </c>
      <c r="I126" s="96">
        <v>9793</v>
      </c>
      <c r="J126" s="138">
        <v>5613</v>
      </c>
      <c r="K126" s="96">
        <v>5517</v>
      </c>
      <c r="L126" s="138">
        <v>4598</v>
      </c>
      <c r="M126" s="96">
        <v>12990</v>
      </c>
      <c r="N126" s="97">
        <v>11530</v>
      </c>
    </row>
    <row r="127" spans="2:14" x14ac:dyDescent="0.3">
      <c r="B127" s="154"/>
      <c r="C127" s="116" t="s">
        <v>317</v>
      </c>
      <c r="D127" s="122" t="s">
        <v>170</v>
      </c>
      <c r="E127" s="61">
        <f>SUM(G127,I127,K127,M127)</f>
        <v>30916</v>
      </c>
      <c r="F127" s="283">
        <f>SUM(H127,J127,L127,N127)</f>
        <v>20778</v>
      </c>
      <c r="G127" s="61">
        <v>16117</v>
      </c>
      <c r="H127" s="137">
        <v>10660</v>
      </c>
      <c r="I127" s="61">
        <v>6200</v>
      </c>
      <c r="J127" s="137">
        <v>2988</v>
      </c>
      <c r="K127" s="61">
        <v>1810</v>
      </c>
      <c r="L127" s="137">
        <v>1320</v>
      </c>
      <c r="M127" s="61">
        <v>6789</v>
      </c>
      <c r="N127" s="62">
        <v>5810</v>
      </c>
    </row>
    <row r="128" spans="2:14" x14ac:dyDescent="0.3">
      <c r="B128" s="154"/>
      <c r="C128" s="116"/>
      <c r="D128" s="124" t="s">
        <v>176</v>
      </c>
      <c r="E128" s="59">
        <f>(E127/$E$126)*100</f>
        <v>57.229595897891564</v>
      </c>
      <c r="F128" s="139">
        <f>(F127/$F$126)*100</f>
        <v>51.662149730227</v>
      </c>
      <c r="G128" s="59">
        <f>(G127/$G$126)*100</f>
        <v>62.660860775242021</v>
      </c>
      <c r="H128" s="139">
        <f>(H127/$H$126)*100</f>
        <v>57.690226214958329</v>
      </c>
      <c r="I128" s="59">
        <f>(I127/$I$126)*100</f>
        <v>63.310527928111917</v>
      </c>
      <c r="J128" s="139">
        <f>(J127/$J$126)*100</f>
        <v>53.233564938535537</v>
      </c>
      <c r="K128" s="59">
        <f>(K127/$K$126)*100</f>
        <v>32.807685336233462</v>
      </c>
      <c r="L128" s="139">
        <f>(L127/$L$126)*100</f>
        <v>28.708133971291865</v>
      </c>
      <c r="M128" s="59">
        <f>(M127/$M$126)*100</f>
        <v>52.263279445727484</v>
      </c>
      <c r="N128" s="60">
        <f>(N127/$N$126)*100</f>
        <v>50.39028620988725</v>
      </c>
    </row>
    <row r="129" spans="2:14" x14ac:dyDescent="0.3">
      <c r="B129" s="154"/>
      <c r="C129" s="116" t="s">
        <v>318</v>
      </c>
      <c r="D129" s="124" t="s">
        <v>170</v>
      </c>
      <c r="E129" s="61">
        <f t="shared" ref="E128:E132" si="4">SUM(G129,I129,K129,M129)</f>
        <v>5907</v>
      </c>
      <c r="F129" s="137">
        <f t="shared" ref="F128:F132" si="5">SUM(H129,J129,L129,N129)</f>
        <v>4777</v>
      </c>
      <c r="G129" s="61">
        <v>2401</v>
      </c>
      <c r="H129" s="137">
        <v>1894</v>
      </c>
      <c r="I129" s="61">
        <v>660</v>
      </c>
      <c r="J129" s="137">
        <v>452</v>
      </c>
      <c r="K129" s="61">
        <v>1070</v>
      </c>
      <c r="L129" s="137">
        <v>893</v>
      </c>
      <c r="M129" s="61">
        <v>1776</v>
      </c>
      <c r="N129" s="62">
        <v>1538</v>
      </c>
    </row>
    <row r="130" spans="2:14" x14ac:dyDescent="0.3">
      <c r="B130" s="154"/>
      <c r="C130" s="60"/>
      <c r="D130" s="124" t="s">
        <v>176</v>
      </c>
      <c r="E130" s="59">
        <f>(E129/$E$126)*100</f>
        <v>10.934636530238242</v>
      </c>
      <c r="F130" s="139">
        <f>(F129/$F$126)*100</f>
        <v>11.877470847112063</v>
      </c>
      <c r="G130" s="59">
        <f>(G129/$G$126)*100</f>
        <v>9.3347848061894947</v>
      </c>
      <c r="H130" s="139">
        <f>(H129/$H$126)*100</f>
        <v>10.250027059205543</v>
      </c>
      <c r="I130" s="59">
        <f>(I129/$I$126)*100</f>
        <v>6.7395078117022358</v>
      </c>
      <c r="J130" s="139">
        <f>(J129/$J$126)*100</f>
        <v>8.0527347229645461</v>
      </c>
      <c r="K130" s="59">
        <f>(K129/$K$126)*100</f>
        <v>19.394598513684976</v>
      </c>
      <c r="L130" s="139">
        <f>(L129/$L$126)*100</f>
        <v>19.421487603305785</v>
      </c>
      <c r="M130" s="59">
        <f>(M129/$M$126)*100</f>
        <v>13.672055427251731</v>
      </c>
      <c r="N130" s="60">
        <f>(N129/$N$126)*100</f>
        <v>13.339115351257588</v>
      </c>
    </row>
    <row r="131" spans="2:14" x14ac:dyDescent="0.3">
      <c r="B131" s="154"/>
      <c r="C131" s="116" t="s">
        <v>320</v>
      </c>
      <c r="D131" s="124" t="s">
        <v>170</v>
      </c>
      <c r="E131" s="61">
        <f t="shared" si="4"/>
        <v>17198</v>
      </c>
      <c r="F131" s="137">
        <f t="shared" si="5"/>
        <v>14664</v>
      </c>
      <c r="G131" s="61">
        <v>7203</v>
      </c>
      <c r="H131" s="137">
        <v>5924</v>
      </c>
      <c r="I131" s="61">
        <v>2933</v>
      </c>
      <c r="J131" s="137">
        <v>2173</v>
      </c>
      <c r="K131" s="61">
        <v>2637</v>
      </c>
      <c r="L131" s="137">
        <v>2385</v>
      </c>
      <c r="M131" s="61">
        <v>4425</v>
      </c>
      <c r="N131" s="62">
        <v>4182</v>
      </c>
    </row>
    <row r="132" spans="2:14" x14ac:dyDescent="0.3">
      <c r="B132" s="154"/>
      <c r="C132" s="60"/>
      <c r="D132" s="124" t="s">
        <v>176</v>
      </c>
      <c r="E132" s="59">
        <f>(E131/$E$126)*100</f>
        <v>31.8357675718702</v>
      </c>
      <c r="F132" s="140">
        <f>(F131/$F$126)*100</f>
        <v>36.460379422660935</v>
      </c>
      <c r="G132" s="59">
        <f>(G131/$G$126)*100</f>
        <v>28.004354418568482</v>
      </c>
      <c r="H132" s="139">
        <f>(H131/$H$126)*100</f>
        <v>32.059746725836128</v>
      </c>
      <c r="I132" s="59">
        <f>(I131/$I$126)*100</f>
        <v>29.949964260185848</v>
      </c>
      <c r="J132" s="139">
        <f>(J131/$J$126)*100</f>
        <v>38.713700338499912</v>
      </c>
      <c r="K132" s="59">
        <f>(K131/$K$126)*100</f>
        <v>47.797716150081563</v>
      </c>
      <c r="L132" s="139">
        <f>(L131/$L$126)*100</f>
        <v>51.87037842540235</v>
      </c>
      <c r="M132" s="59">
        <f>(M131/$M$126)*100</f>
        <v>34.064665127020788</v>
      </c>
      <c r="N132" s="60">
        <f>(N131/$N$126)*100</f>
        <v>36.27059843885516</v>
      </c>
    </row>
    <row r="133" spans="2:14" x14ac:dyDescent="0.3">
      <c r="B133" s="155">
        <v>9</v>
      </c>
      <c r="C133" s="115" t="s">
        <v>187</v>
      </c>
      <c r="D133" s="123" t="s">
        <v>170</v>
      </c>
      <c r="E133" s="96">
        <v>54021</v>
      </c>
      <c r="F133" s="138">
        <v>40219</v>
      </c>
      <c r="G133" s="96">
        <v>25721</v>
      </c>
      <c r="H133" s="138">
        <v>18478</v>
      </c>
      <c r="I133" s="96">
        <v>9793</v>
      </c>
      <c r="J133" s="138">
        <v>5613</v>
      </c>
      <c r="K133" s="96">
        <v>5517</v>
      </c>
      <c r="L133" s="138">
        <v>4598</v>
      </c>
      <c r="M133" s="96">
        <v>12990</v>
      </c>
      <c r="N133" s="97">
        <v>11530</v>
      </c>
    </row>
    <row r="134" spans="2:14" x14ac:dyDescent="0.3">
      <c r="B134" s="154"/>
      <c r="C134" s="116" t="s">
        <v>147</v>
      </c>
      <c r="D134" s="122" t="s">
        <v>170</v>
      </c>
      <c r="E134" s="61">
        <v>19712</v>
      </c>
      <c r="F134" s="137">
        <v>13235</v>
      </c>
      <c r="G134" s="61">
        <v>10597</v>
      </c>
      <c r="H134" s="137">
        <v>7103</v>
      </c>
      <c r="I134" s="61">
        <v>3809</v>
      </c>
      <c r="J134" s="137">
        <v>1811</v>
      </c>
      <c r="K134" s="61">
        <v>1550</v>
      </c>
      <c r="L134" s="137">
        <v>1199</v>
      </c>
      <c r="M134" s="61">
        <v>3754</v>
      </c>
      <c r="N134" s="62">
        <v>3122</v>
      </c>
    </row>
    <row r="135" spans="2:14" x14ac:dyDescent="0.3">
      <c r="B135" s="154"/>
      <c r="C135" s="60"/>
      <c r="D135" s="124" t="s">
        <v>176</v>
      </c>
      <c r="E135" s="59">
        <v>36.49</v>
      </c>
      <c r="F135" s="139">
        <v>32.907332355354434</v>
      </c>
      <c r="G135" s="59">
        <v>41.2</v>
      </c>
      <c r="H135" s="139">
        <v>38.4</v>
      </c>
      <c r="I135" s="59">
        <v>38.9</v>
      </c>
      <c r="J135" s="139">
        <v>32.299999999999997</v>
      </c>
      <c r="K135" s="59">
        <v>28.1</v>
      </c>
      <c r="L135" s="139">
        <v>26.1</v>
      </c>
      <c r="M135" s="59">
        <v>28.9</v>
      </c>
      <c r="N135" s="60">
        <v>27.1</v>
      </c>
    </row>
    <row r="136" spans="2:14" x14ac:dyDescent="0.3">
      <c r="B136" s="155">
        <v>10</v>
      </c>
      <c r="C136" s="115" t="s">
        <v>188</v>
      </c>
      <c r="D136" s="123" t="s">
        <v>170</v>
      </c>
      <c r="E136" s="98">
        <v>19713</v>
      </c>
      <c r="F136" s="141">
        <v>13235</v>
      </c>
      <c r="G136" s="98">
        <v>10599</v>
      </c>
      <c r="H136" s="141">
        <v>7103</v>
      </c>
      <c r="I136" s="98">
        <v>3813</v>
      </c>
      <c r="J136" s="141">
        <v>1811</v>
      </c>
      <c r="K136" s="98">
        <v>1548</v>
      </c>
      <c r="L136" s="141">
        <v>1199</v>
      </c>
      <c r="M136" s="98">
        <v>3753</v>
      </c>
      <c r="N136" s="99">
        <v>3122</v>
      </c>
    </row>
    <row r="137" spans="2:14" x14ac:dyDescent="0.3">
      <c r="B137" s="154"/>
      <c r="C137" s="116" t="s">
        <v>148</v>
      </c>
      <c r="D137" s="122" t="s">
        <v>170</v>
      </c>
      <c r="E137" s="61">
        <v>16643</v>
      </c>
      <c r="F137" s="137">
        <v>11354</v>
      </c>
      <c r="G137" s="61">
        <v>8748</v>
      </c>
      <c r="H137" s="137">
        <v>5896</v>
      </c>
      <c r="I137" s="61">
        <v>3168</v>
      </c>
      <c r="J137" s="137">
        <v>1569</v>
      </c>
      <c r="K137" s="61">
        <v>1401</v>
      </c>
      <c r="L137" s="137">
        <v>1094</v>
      </c>
      <c r="M137" s="61">
        <v>3326</v>
      </c>
      <c r="N137" s="62">
        <v>2795</v>
      </c>
    </row>
    <row r="138" spans="2:14" x14ac:dyDescent="0.3">
      <c r="B138" s="154"/>
      <c r="C138" s="60"/>
      <c r="D138" s="124" t="s">
        <v>176</v>
      </c>
      <c r="E138" s="59">
        <v>84.42</v>
      </c>
      <c r="F138" s="139">
        <v>85.787684170759348</v>
      </c>
      <c r="G138" s="59">
        <v>82.5</v>
      </c>
      <c r="H138" s="139">
        <v>83</v>
      </c>
      <c r="I138" s="59">
        <v>83.1</v>
      </c>
      <c r="J138" s="139">
        <v>86.6</v>
      </c>
      <c r="K138" s="59">
        <v>90.5</v>
      </c>
      <c r="L138" s="139">
        <v>91.2</v>
      </c>
      <c r="M138" s="59">
        <v>88.6</v>
      </c>
      <c r="N138" s="60">
        <v>89.5</v>
      </c>
    </row>
    <row r="139" spans="2:14" x14ac:dyDescent="0.3">
      <c r="B139" s="154"/>
      <c r="C139" s="116" t="s">
        <v>149</v>
      </c>
      <c r="D139" s="122" t="s">
        <v>170</v>
      </c>
      <c r="E139" s="61">
        <v>2808</v>
      </c>
      <c r="F139" s="137">
        <v>1706</v>
      </c>
      <c r="G139" s="61">
        <v>1665</v>
      </c>
      <c r="H139" s="137">
        <v>1075</v>
      </c>
      <c r="I139" s="61">
        <v>597</v>
      </c>
      <c r="J139" s="137">
        <v>220</v>
      </c>
      <c r="K139" s="61">
        <v>140</v>
      </c>
      <c r="L139" s="137">
        <v>100</v>
      </c>
      <c r="M139" s="61">
        <v>406</v>
      </c>
      <c r="N139" s="62">
        <v>311</v>
      </c>
    </row>
    <row r="140" spans="2:14" x14ac:dyDescent="0.3">
      <c r="B140" s="154"/>
      <c r="C140" s="60"/>
      <c r="D140" s="124" t="s">
        <v>176</v>
      </c>
      <c r="E140" s="59">
        <v>14.249999999999998</v>
      </c>
      <c r="F140" s="139">
        <v>12.890064223649414</v>
      </c>
      <c r="G140" s="59">
        <v>15.7</v>
      </c>
      <c r="H140" s="139">
        <v>15.1</v>
      </c>
      <c r="I140" s="59">
        <v>15.7</v>
      </c>
      <c r="J140" s="139">
        <v>12.1</v>
      </c>
      <c r="K140" s="59">
        <v>9.0399999999999991</v>
      </c>
      <c r="L140" s="139">
        <v>8.34</v>
      </c>
      <c r="M140" s="59">
        <v>10.8</v>
      </c>
      <c r="N140" s="60">
        <v>9.9600000000000009</v>
      </c>
    </row>
    <row r="141" spans="2:14" x14ac:dyDescent="0.3">
      <c r="B141" s="154"/>
      <c r="C141" s="116" t="s">
        <v>150</v>
      </c>
      <c r="D141" s="122" t="s">
        <v>170</v>
      </c>
      <c r="E141" s="61">
        <v>262</v>
      </c>
      <c r="F141" s="137">
        <v>175</v>
      </c>
      <c r="G141" s="61">
        <v>186</v>
      </c>
      <c r="H141" s="137">
        <v>132</v>
      </c>
      <c r="I141" s="61">
        <v>48</v>
      </c>
      <c r="J141" s="137">
        <v>22</v>
      </c>
      <c r="K141" s="61">
        <v>7</v>
      </c>
      <c r="L141" s="137">
        <v>5</v>
      </c>
      <c r="M141" s="61">
        <v>21</v>
      </c>
      <c r="N141" s="62">
        <v>16</v>
      </c>
    </row>
    <row r="142" spans="2:14" x14ac:dyDescent="0.3">
      <c r="B142" s="154"/>
      <c r="C142" s="118"/>
      <c r="D142" s="124" t="s">
        <v>176</v>
      </c>
      <c r="E142" s="59">
        <v>1.33</v>
      </c>
      <c r="F142" s="139">
        <v>1.3222516055912352</v>
      </c>
      <c r="G142" s="59">
        <v>1.75</v>
      </c>
      <c r="H142" s="139">
        <v>1.86</v>
      </c>
      <c r="I142" s="59">
        <v>1.26</v>
      </c>
      <c r="J142" s="139">
        <v>1.21</v>
      </c>
      <c r="K142" s="59">
        <v>0.45200000000000001</v>
      </c>
      <c r="L142" s="139">
        <v>0.41699999999999998</v>
      </c>
      <c r="M142" s="59">
        <v>0.56000000000000005</v>
      </c>
      <c r="N142" s="60">
        <v>0.51200000000000001</v>
      </c>
    </row>
    <row r="143" spans="2:14" x14ac:dyDescent="0.3">
      <c r="B143" s="155">
        <v>11</v>
      </c>
      <c r="C143" s="115" t="s">
        <v>189</v>
      </c>
      <c r="D143" s="123" t="s">
        <v>170</v>
      </c>
      <c r="E143" s="98">
        <v>19713</v>
      </c>
      <c r="F143" s="141">
        <v>12729</v>
      </c>
      <c r="G143" s="98">
        <v>10599</v>
      </c>
      <c r="H143" s="141">
        <v>7103</v>
      </c>
      <c r="I143" s="98">
        <v>3813</v>
      </c>
      <c r="J143" s="141">
        <v>1811</v>
      </c>
      <c r="K143" s="98">
        <v>1548</v>
      </c>
      <c r="L143" s="141">
        <v>1199</v>
      </c>
      <c r="M143" s="98">
        <v>3753</v>
      </c>
      <c r="N143" s="99">
        <v>3122</v>
      </c>
    </row>
    <row r="144" spans="2:14" x14ac:dyDescent="0.3">
      <c r="B144" s="154"/>
      <c r="C144" s="116" t="s">
        <v>134</v>
      </c>
      <c r="D144" s="122" t="s">
        <v>170</v>
      </c>
      <c r="E144" s="61">
        <f>SUM(G144,I144,K144,M144)</f>
        <v>9631</v>
      </c>
      <c r="F144" s="137">
        <f>SUM(H144,J144,L144,N144)</f>
        <v>6064</v>
      </c>
      <c r="G144" s="61">
        <v>5461</v>
      </c>
      <c r="H144" s="137">
        <v>3519</v>
      </c>
      <c r="I144" s="61">
        <v>2090</v>
      </c>
      <c r="J144" s="137">
        <v>851</v>
      </c>
      <c r="K144" s="61">
        <v>561</v>
      </c>
      <c r="L144" s="137">
        <v>446</v>
      </c>
      <c r="M144" s="61">
        <v>1519</v>
      </c>
      <c r="N144" s="62">
        <v>1248</v>
      </c>
    </row>
    <row r="145" spans="2:15" x14ac:dyDescent="0.3">
      <c r="B145" s="154"/>
      <c r="C145" s="60"/>
      <c r="D145" s="124" t="s">
        <v>176</v>
      </c>
      <c r="E145" s="59">
        <f>(E144/$E$143)*100</f>
        <v>48.856084817125755</v>
      </c>
      <c r="F145" s="59">
        <f>(F144/$F$143)*100</f>
        <v>47.639248959069839</v>
      </c>
      <c r="G145" s="287">
        <f>(G144/$G$143)*100</f>
        <v>51.523728653646572</v>
      </c>
      <c r="H145" s="139">
        <f>(H144/$H$143)*100</f>
        <v>49.542446853442208</v>
      </c>
      <c r="I145" s="59">
        <f>(I144/$I$143)*100</f>
        <v>54.812483608707055</v>
      </c>
      <c r="J145" s="139">
        <f>(J144/$J$143)*100</f>
        <v>46.9906129210381</v>
      </c>
      <c r="K145" s="59">
        <f>(K144/$K$143)*100</f>
        <v>36.240310077519375</v>
      </c>
      <c r="L145" s="139">
        <f>(L144/$L$143)*100</f>
        <v>37.1976647206005</v>
      </c>
      <c r="M145" s="59">
        <f>(M144/$M$143)*100</f>
        <v>40.474287236877167</v>
      </c>
      <c r="N145" s="60">
        <f>(N144/$N$143)*100</f>
        <v>39.974375400384368</v>
      </c>
    </row>
    <row r="146" spans="2:15" x14ac:dyDescent="0.3">
      <c r="B146" s="154"/>
      <c r="C146" s="116" t="s">
        <v>135</v>
      </c>
      <c r="D146" s="122" t="s">
        <v>170</v>
      </c>
      <c r="E146" s="61">
        <f t="shared" ref="E146:E150" si="6">SUM(G146,I146,K146,M146)</f>
        <v>7320</v>
      </c>
      <c r="F146" s="137">
        <f t="shared" ref="F146:F150" si="7">SUM(H146,J146,L146,N146)</f>
        <v>5017</v>
      </c>
      <c r="G146" s="61">
        <v>3796</v>
      </c>
      <c r="H146" s="137">
        <v>2493</v>
      </c>
      <c r="I146" s="61">
        <v>1241</v>
      </c>
      <c r="J146" s="137">
        <v>663</v>
      </c>
      <c r="K146" s="61">
        <v>533</v>
      </c>
      <c r="L146" s="137">
        <v>386</v>
      </c>
      <c r="M146" s="61">
        <v>1750</v>
      </c>
      <c r="N146" s="62">
        <v>1475</v>
      </c>
    </row>
    <row r="147" spans="2:15" x14ac:dyDescent="0.3">
      <c r="B147" s="154"/>
      <c r="C147" s="60"/>
      <c r="D147" s="124" t="s">
        <v>176</v>
      </c>
      <c r="E147" s="59">
        <f>(E146/$E$143)*100</f>
        <v>37.132856490640691</v>
      </c>
      <c r="F147" s="139">
        <f>(F146/$F$143)*100</f>
        <v>39.413936680021997</v>
      </c>
      <c r="G147" s="59">
        <f>(G146/$G$143)*100</f>
        <v>35.814699499952823</v>
      </c>
      <c r="H147" s="59">
        <f>(H146/$H$143)*100</f>
        <v>35.097845980571591</v>
      </c>
      <c r="I147" s="287">
        <f>(I146/$I$143)*100</f>
        <v>32.546551271964333</v>
      </c>
      <c r="J147" s="59">
        <f>(J146/$J$143)*100</f>
        <v>36.609607951408066</v>
      </c>
      <c r="K147" s="287">
        <f>(K146/$K$143)*100</f>
        <v>34.431524547803619</v>
      </c>
      <c r="L147" s="139">
        <f>(L146/$L$143)*100</f>
        <v>32.193494578815681</v>
      </c>
      <c r="M147" s="59">
        <f>(M146/$M$143)*100</f>
        <v>46.629363176125764</v>
      </c>
      <c r="N147" s="59">
        <f>(N146/$N$143)*100</f>
        <v>47.245355541319668</v>
      </c>
      <c r="O147" s="67"/>
    </row>
    <row r="148" spans="2:15" x14ac:dyDescent="0.3">
      <c r="B148" s="154"/>
      <c r="C148" s="116" t="s">
        <v>319</v>
      </c>
      <c r="D148" s="122" t="s">
        <v>170</v>
      </c>
      <c r="E148" s="61">
        <f t="shared" si="6"/>
        <v>1650</v>
      </c>
      <c r="F148" s="137">
        <f t="shared" si="7"/>
        <v>1216</v>
      </c>
      <c r="G148" s="61">
        <v>683</v>
      </c>
      <c r="H148" s="137">
        <v>525</v>
      </c>
      <c r="I148" s="61">
        <v>301</v>
      </c>
      <c r="J148" s="137">
        <v>167</v>
      </c>
      <c r="K148" s="61">
        <v>280</v>
      </c>
      <c r="L148" s="137">
        <v>216</v>
      </c>
      <c r="M148" s="61">
        <v>386</v>
      </c>
      <c r="N148" s="62">
        <v>308</v>
      </c>
    </row>
    <row r="149" spans="2:15" x14ac:dyDescent="0.3">
      <c r="B149" s="154"/>
      <c r="C149" s="60"/>
      <c r="D149" s="124" t="s">
        <v>176</v>
      </c>
      <c r="E149" s="59">
        <f>(E148/$E$143)*100</f>
        <v>8.3701110942017962</v>
      </c>
      <c r="F149" s="139">
        <f>(F148/$F$143)*100</f>
        <v>9.5529892371749554</v>
      </c>
      <c r="G149" s="59">
        <f>(G148/$G$143)*100</f>
        <v>6.4440041513350312</v>
      </c>
      <c r="H149" s="139">
        <f>(H148/$H$143)*100</f>
        <v>7.3912431367028022</v>
      </c>
      <c r="I149" s="59">
        <f>(I148/$I$143)*100</f>
        <v>7.8940466824023074</v>
      </c>
      <c r="J149" s="59">
        <f>(J148/$J$143)*100</f>
        <v>9.2214246272777469</v>
      </c>
      <c r="K149" s="287">
        <f>(K148/$K$143)*100</f>
        <v>18.087855297157624</v>
      </c>
      <c r="L149" s="59">
        <f>(L148/$L$143)*100</f>
        <v>18.015012510425354</v>
      </c>
      <c r="M149" s="287">
        <f>(M148/$M$143)*100</f>
        <v>10.285105249134025</v>
      </c>
      <c r="N149" s="59">
        <f>(N148/$N$143)*100</f>
        <v>9.8654708520179373</v>
      </c>
      <c r="O149" s="67"/>
    </row>
    <row r="150" spans="2:15" x14ac:dyDescent="0.3">
      <c r="B150" s="154"/>
      <c r="C150" s="116" t="s">
        <v>316</v>
      </c>
      <c r="D150" s="124" t="s">
        <v>170</v>
      </c>
      <c r="E150" s="61">
        <f t="shared" si="6"/>
        <v>1112</v>
      </c>
      <c r="F150" s="137">
        <f t="shared" si="7"/>
        <v>938</v>
      </c>
      <c r="G150" s="61">
        <v>659</v>
      </c>
      <c r="H150" s="137">
        <v>566</v>
      </c>
      <c r="I150" s="61">
        <v>181</v>
      </c>
      <c r="J150" s="137">
        <v>130</v>
      </c>
      <c r="K150" s="61">
        <v>174</v>
      </c>
      <c r="L150" s="137">
        <v>151</v>
      </c>
      <c r="M150" s="61">
        <v>98</v>
      </c>
      <c r="N150" s="62">
        <v>91</v>
      </c>
    </row>
    <row r="151" spans="2:15" ht="15" thickBot="1" x14ac:dyDescent="0.35">
      <c r="B151" s="157"/>
      <c r="C151" s="64"/>
      <c r="D151" s="127" t="s">
        <v>176</v>
      </c>
      <c r="E151" s="286">
        <f>(E150/$E$143)*100</f>
        <v>5.6409475980317554</v>
      </c>
      <c r="F151" s="59">
        <f>(F150/$F$143)*100</f>
        <v>7.368999921439233</v>
      </c>
      <c r="G151" s="285">
        <f>(G150/$G$143)*100</f>
        <v>6.2175676950655721</v>
      </c>
      <c r="H151" s="59">
        <f>(H150/$H$143)*100</f>
        <v>7.9684640292834006</v>
      </c>
      <c r="I151" s="285">
        <f>(I150/$I$143)*100</f>
        <v>4.7469184369263049</v>
      </c>
      <c r="J151" s="59">
        <f>(J150/$J$143)*100</f>
        <v>7.1783545002760905</v>
      </c>
      <c r="K151" s="285">
        <f>(K150/$K$143)*100</f>
        <v>11.24031007751938</v>
      </c>
      <c r="L151" s="63">
        <f>(L150/$L$143)*100</f>
        <v>12.593828190158465</v>
      </c>
      <c r="M151" s="285">
        <f>(M150/$M$143)*100</f>
        <v>2.611244337863043</v>
      </c>
      <c r="N151" s="59">
        <f>(N150/$N$143)*100</f>
        <v>2.9147982062780269</v>
      </c>
      <c r="O151" s="67"/>
    </row>
    <row r="152" spans="2:15" ht="15" thickBot="1" x14ac:dyDescent="0.35">
      <c r="F152" s="284"/>
      <c r="G152" s="284"/>
      <c r="H152" s="284"/>
      <c r="I152" s="284"/>
      <c r="J152" s="284"/>
      <c r="K152" s="284"/>
      <c r="M152" s="284"/>
      <c r="N152" s="284"/>
    </row>
    <row r="153" spans="2:15" ht="23.4" thickBot="1" x14ac:dyDescent="0.45">
      <c r="B153" s="251" t="s">
        <v>298</v>
      </c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3"/>
    </row>
    <row r="154" spans="2:15" ht="16.2" customHeight="1" thickBot="1" x14ac:dyDescent="0.35">
      <c r="B154" s="150"/>
      <c r="C154" s="128"/>
      <c r="D154" s="119" t="s">
        <v>168</v>
      </c>
      <c r="E154" s="254" t="s">
        <v>4</v>
      </c>
      <c r="F154" s="255"/>
      <c r="G154" s="256" t="s">
        <v>5</v>
      </c>
      <c r="H154" s="257"/>
      <c r="I154" s="258" t="s">
        <v>6</v>
      </c>
      <c r="J154" s="259"/>
      <c r="K154" s="244" t="s">
        <v>7</v>
      </c>
      <c r="L154" s="245"/>
      <c r="M154" s="260" t="s">
        <v>8</v>
      </c>
      <c r="N154" s="261"/>
    </row>
    <row r="155" spans="2:15" ht="16.2" thickBot="1" x14ac:dyDescent="0.35">
      <c r="B155" s="55" t="s">
        <v>219</v>
      </c>
      <c r="C155" s="149" t="s">
        <v>213</v>
      </c>
      <c r="D155" s="120"/>
      <c r="E155" s="38" t="s">
        <v>200</v>
      </c>
      <c r="F155" s="51" t="s">
        <v>208</v>
      </c>
      <c r="G155" s="38" t="s">
        <v>200</v>
      </c>
      <c r="H155" s="51" t="s">
        <v>208</v>
      </c>
      <c r="I155" s="38" t="s">
        <v>200</v>
      </c>
      <c r="J155" s="51" t="s">
        <v>208</v>
      </c>
      <c r="K155" s="38" t="s">
        <v>200</v>
      </c>
      <c r="L155" s="51" t="s">
        <v>208</v>
      </c>
      <c r="M155" s="38" t="s">
        <v>200</v>
      </c>
      <c r="N155" s="70" t="s">
        <v>208</v>
      </c>
    </row>
    <row r="156" spans="2:15" ht="16.2" thickBot="1" x14ac:dyDescent="0.35">
      <c r="B156" s="170"/>
      <c r="C156" s="171"/>
      <c r="D156" s="130"/>
      <c r="E156" s="35"/>
      <c r="F156" s="36"/>
      <c r="G156" s="35"/>
      <c r="H156" s="36"/>
      <c r="I156" s="35"/>
      <c r="J156" s="36"/>
      <c r="K156" s="35"/>
      <c r="L156" s="36"/>
      <c r="M156" s="35"/>
      <c r="N156" s="54"/>
    </row>
    <row r="157" spans="2:15" ht="15" thickBot="1" x14ac:dyDescent="0.35">
      <c r="B157" s="150"/>
      <c r="C157" s="88" t="s">
        <v>169</v>
      </c>
      <c r="D157" s="121" t="s">
        <v>170</v>
      </c>
      <c r="E157" s="88">
        <v>103399</v>
      </c>
      <c r="F157" s="136">
        <v>76948</v>
      </c>
      <c r="G157" s="88">
        <v>48927</v>
      </c>
      <c r="H157" s="136">
        <v>35221</v>
      </c>
      <c r="I157" s="88">
        <v>19990</v>
      </c>
      <c r="J157" s="136">
        <v>11706</v>
      </c>
      <c r="K157" s="88">
        <v>10592</v>
      </c>
      <c r="L157" s="136">
        <v>8812</v>
      </c>
      <c r="M157" s="88">
        <v>23890</v>
      </c>
      <c r="N157" s="89">
        <v>21209</v>
      </c>
    </row>
    <row r="158" spans="2:15" x14ac:dyDescent="0.3">
      <c r="B158" s="151"/>
      <c r="C158" s="146"/>
      <c r="D158" s="122"/>
      <c r="E158" s="146"/>
      <c r="F158" s="145"/>
      <c r="G158" s="146"/>
      <c r="H158" s="145"/>
      <c r="I158" s="146"/>
      <c r="J158" s="145"/>
      <c r="K158" s="146"/>
      <c r="L158" s="145"/>
      <c r="M158" s="146"/>
      <c r="N158" s="148"/>
    </row>
    <row r="159" spans="2:15" x14ac:dyDescent="0.3">
      <c r="B159" s="172">
        <v>1</v>
      </c>
      <c r="C159" s="173" t="s">
        <v>174</v>
      </c>
      <c r="D159" s="126" t="s">
        <v>170</v>
      </c>
      <c r="E159" s="98">
        <v>100548</v>
      </c>
      <c r="F159" s="141">
        <v>74769</v>
      </c>
      <c r="G159" s="98">
        <v>47745</v>
      </c>
      <c r="H159" s="141">
        <v>34320</v>
      </c>
      <c r="I159" s="98">
        <v>19487</v>
      </c>
      <c r="J159" s="141">
        <v>11424</v>
      </c>
      <c r="K159" s="98">
        <v>10005</v>
      </c>
      <c r="L159" s="141">
        <v>8355</v>
      </c>
      <c r="M159" s="98">
        <v>23311</v>
      </c>
      <c r="N159" s="99">
        <v>20670</v>
      </c>
    </row>
    <row r="160" spans="2:15" x14ac:dyDescent="0.3">
      <c r="B160" s="151"/>
      <c r="C160" s="59"/>
      <c r="D160" s="124" t="s">
        <v>171</v>
      </c>
      <c r="E160" s="59">
        <v>97.242719948935672</v>
      </c>
      <c r="F160" s="139">
        <v>97.16821749753079</v>
      </c>
      <c r="G160" s="59">
        <v>97.6</v>
      </c>
      <c r="H160" s="139">
        <v>97.4</v>
      </c>
      <c r="I160" s="59">
        <v>97.5</v>
      </c>
      <c r="J160" s="139">
        <v>97.6</v>
      </c>
      <c r="K160" s="59">
        <v>94.5</v>
      </c>
      <c r="L160" s="139">
        <v>94.8</v>
      </c>
      <c r="M160" s="59">
        <v>97.6</v>
      </c>
      <c r="N160" s="60">
        <v>97.5</v>
      </c>
    </row>
    <row r="161" spans="2:14" x14ac:dyDescent="0.3">
      <c r="B161" s="151"/>
      <c r="C161" s="59"/>
      <c r="D161" s="124"/>
      <c r="E161" s="59"/>
      <c r="F161" s="139"/>
      <c r="G161" s="59"/>
      <c r="H161" s="139"/>
      <c r="I161" s="59"/>
      <c r="J161" s="139"/>
      <c r="K161" s="59"/>
      <c r="L161" s="139"/>
      <c r="M161" s="59"/>
      <c r="N161" s="60"/>
    </row>
    <row r="162" spans="2:14" x14ac:dyDescent="0.3">
      <c r="B162" s="172">
        <v>2</v>
      </c>
      <c r="C162" s="173" t="s">
        <v>138</v>
      </c>
      <c r="D162" s="126" t="s">
        <v>170</v>
      </c>
      <c r="E162" s="98">
        <v>91547</v>
      </c>
      <c r="F162" s="141">
        <v>66980</v>
      </c>
      <c r="G162" s="98">
        <v>46530</v>
      </c>
      <c r="H162" s="141">
        <v>33304</v>
      </c>
      <c r="I162" s="98">
        <v>16438</v>
      </c>
      <c r="J162" s="141">
        <v>9132</v>
      </c>
      <c r="K162" s="98">
        <v>7290</v>
      </c>
      <c r="L162" s="141">
        <v>5864</v>
      </c>
      <c r="M162" s="98">
        <v>21289</v>
      </c>
      <c r="N162" s="99">
        <v>18680</v>
      </c>
    </row>
    <row r="163" spans="2:14" x14ac:dyDescent="0.3">
      <c r="B163" s="151"/>
      <c r="C163" s="59"/>
      <c r="D163" s="124" t="s">
        <v>171</v>
      </c>
      <c r="E163" s="59">
        <v>88.537606746680325</v>
      </c>
      <c r="F163" s="139">
        <v>87.045797161719605</v>
      </c>
      <c r="G163" s="59">
        <v>95.100864553314125</v>
      </c>
      <c r="H163" s="139">
        <v>94.557224383180497</v>
      </c>
      <c r="I163" s="59">
        <v>82.231115557778892</v>
      </c>
      <c r="J163" s="139">
        <v>78.011276268580218</v>
      </c>
      <c r="K163" s="59">
        <v>68.825528700906347</v>
      </c>
      <c r="L163" s="139">
        <v>66.545619609623245</v>
      </c>
      <c r="M163" s="59">
        <v>89.112599413980746</v>
      </c>
      <c r="N163" s="60">
        <v>88.075816870196604</v>
      </c>
    </row>
    <row r="164" spans="2:14" x14ac:dyDescent="0.3">
      <c r="B164" s="151"/>
      <c r="C164" s="59"/>
      <c r="D164" s="124"/>
      <c r="E164" s="59"/>
      <c r="F164" s="137"/>
      <c r="G164" s="59"/>
      <c r="H164" s="139"/>
      <c r="I164" s="59"/>
      <c r="J164" s="139"/>
      <c r="K164" s="59"/>
      <c r="L164" s="139"/>
      <c r="M164" s="59"/>
      <c r="N164" s="60"/>
    </row>
    <row r="165" spans="2:14" x14ac:dyDescent="0.3">
      <c r="B165" s="172">
        <v>3</v>
      </c>
      <c r="C165" s="174" t="s">
        <v>139</v>
      </c>
      <c r="D165" s="126" t="s">
        <v>170</v>
      </c>
      <c r="E165" s="98">
        <v>82064</v>
      </c>
      <c r="F165" s="141">
        <v>60398</v>
      </c>
      <c r="G165" s="98">
        <v>42288</v>
      </c>
      <c r="H165" s="141">
        <v>30376</v>
      </c>
      <c r="I165" s="98">
        <v>13781</v>
      </c>
      <c r="J165" s="141">
        <v>7655</v>
      </c>
      <c r="K165" s="98">
        <v>6324</v>
      </c>
      <c r="L165" s="141">
        <v>5046</v>
      </c>
      <c r="M165" s="98">
        <v>19671</v>
      </c>
      <c r="N165" s="99">
        <v>17321</v>
      </c>
    </row>
    <row r="166" spans="2:14" x14ac:dyDescent="0.3">
      <c r="B166" s="151"/>
      <c r="C166" s="59"/>
      <c r="D166" s="124" t="s">
        <v>171</v>
      </c>
      <c r="E166" s="59">
        <v>79.366338165746285</v>
      </c>
      <c r="F166" s="139">
        <v>78.491968602172904</v>
      </c>
      <c r="G166" s="59">
        <v>86.430805076951373</v>
      </c>
      <c r="H166" s="139">
        <v>86.244002157803578</v>
      </c>
      <c r="I166" s="59">
        <v>68.93946973486743</v>
      </c>
      <c r="J166" s="139">
        <v>65.393815137536308</v>
      </c>
      <c r="K166" s="59">
        <v>59.705438066465256</v>
      </c>
      <c r="L166" s="139">
        <v>57.262823422605535</v>
      </c>
      <c r="M166" s="59">
        <v>82.33989116785267</v>
      </c>
      <c r="N166" s="60">
        <v>81.668159743505115</v>
      </c>
    </row>
    <row r="167" spans="2:14" x14ac:dyDescent="0.3">
      <c r="B167" s="151"/>
      <c r="C167" s="59"/>
      <c r="D167" s="124"/>
      <c r="E167" s="59"/>
      <c r="F167" s="137"/>
      <c r="G167" s="59"/>
      <c r="H167" s="139"/>
      <c r="I167" s="59"/>
      <c r="J167" s="139"/>
      <c r="K167" s="59"/>
      <c r="L167" s="139"/>
      <c r="M167" s="59"/>
      <c r="N167" s="60"/>
    </row>
    <row r="168" spans="2:14" x14ac:dyDescent="0.3">
      <c r="B168" s="172">
        <v>4</v>
      </c>
      <c r="C168" s="173" t="s">
        <v>140</v>
      </c>
      <c r="D168" s="126" t="s">
        <v>170</v>
      </c>
      <c r="E168" s="98">
        <v>81122</v>
      </c>
      <c r="F168" s="141">
        <v>59818</v>
      </c>
      <c r="G168" s="98">
        <v>41897</v>
      </c>
      <c r="H168" s="141">
        <v>30114</v>
      </c>
      <c r="I168" s="98">
        <v>13394</v>
      </c>
      <c r="J168" s="141">
        <v>7468</v>
      </c>
      <c r="K168" s="98">
        <v>6265</v>
      </c>
      <c r="L168" s="141">
        <v>5014</v>
      </c>
      <c r="M168" s="98">
        <v>19566</v>
      </c>
      <c r="N168" s="99">
        <v>17222</v>
      </c>
    </row>
    <row r="169" spans="2:14" x14ac:dyDescent="0.3">
      <c r="B169" s="151"/>
      <c r="C169" s="59"/>
      <c r="D169" s="124" t="s">
        <v>171</v>
      </c>
      <c r="E169" s="59">
        <v>78.455304209905321</v>
      </c>
      <c r="F169" s="139">
        <v>77.738212819046623</v>
      </c>
      <c r="G169" s="59">
        <v>85.631655323236657</v>
      </c>
      <c r="H169" s="139">
        <v>85.500127764685843</v>
      </c>
      <c r="I169" s="59">
        <v>67.003501750875444</v>
      </c>
      <c r="J169" s="139">
        <v>63.796343755339144</v>
      </c>
      <c r="K169" s="59">
        <v>59.148413897280975</v>
      </c>
      <c r="L169" s="139">
        <v>56.899682251475255</v>
      </c>
      <c r="M169" s="59">
        <v>81.900376726663879</v>
      </c>
      <c r="N169" s="60">
        <v>81.201376774011038</v>
      </c>
    </row>
    <row r="170" spans="2:14" x14ac:dyDescent="0.3">
      <c r="B170" s="151"/>
      <c r="C170" s="59"/>
      <c r="D170" s="124"/>
      <c r="E170" s="59"/>
      <c r="F170" s="137"/>
      <c r="G170" s="59"/>
      <c r="H170" s="139"/>
      <c r="I170" s="59"/>
      <c r="J170" s="139"/>
      <c r="K170" s="59"/>
      <c r="L170" s="139"/>
      <c r="M170" s="59"/>
      <c r="N170" s="60"/>
    </row>
    <row r="171" spans="2:14" x14ac:dyDescent="0.3">
      <c r="B171" s="172">
        <v>5</v>
      </c>
      <c r="C171" s="173" t="s">
        <v>173</v>
      </c>
      <c r="D171" s="126" t="s">
        <v>170</v>
      </c>
      <c r="E171" s="98">
        <v>88154</v>
      </c>
      <c r="F171" s="141">
        <v>66184</v>
      </c>
      <c r="G171" s="98">
        <v>41539</v>
      </c>
      <c r="H171" s="141">
        <v>29867</v>
      </c>
      <c r="I171" s="98">
        <v>16352</v>
      </c>
      <c r="J171" s="141">
        <v>9821</v>
      </c>
      <c r="K171" s="98">
        <v>8738</v>
      </c>
      <c r="L171" s="141">
        <v>7323</v>
      </c>
      <c r="M171" s="98">
        <v>21525</v>
      </c>
      <c r="N171" s="99">
        <v>19173</v>
      </c>
    </row>
    <row r="172" spans="2:14" x14ac:dyDescent="0.3">
      <c r="B172" s="151"/>
      <c r="C172" s="59"/>
      <c r="D172" s="124" t="s">
        <v>171</v>
      </c>
      <c r="E172" s="59">
        <v>85.256143676437873</v>
      </c>
      <c r="F172" s="139">
        <v>86.011332328325622</v>
      </c>
      <c r="G172" s="59">
        <v>84.899952991190958</v>
      </c>
      <c r="H172" s="139">
        <v>84.798841600181703</v>
      </c>
      <c r="I172" s="59">
        <v>81.800900450225114</v>
      </c>
      <c r="J172" s="139">
        <v>83.897146762344093</v>
      </c>
      <c r="K172" s="59">
        <v>82.49622356495469</v>
      </c>
      <c r="L172" s="139">
        <v>83.102587380844312</v>
      </c>
      <c r="M172" s="59">
        <v>90.100460443700285</v>
      </c>
      <c r="N172" s="60">
        <v>90.400301758687348</v>
      </c>
    </row>
    <row r="173" spans="2:14" x14ac:dyDescent="0.3">
      <c r="B173" s="151"/>
      <c r="C173" s="59"/>
      <c r="D173" s="124"/>
      <c r="E173" s="59"/>
      <c r="F173" s="137"/>
      <c r="G173" s="59"/>
      <c r="H173" s="139"/>
      <c r="I173" s="59"/>
      <c r="J173" s="139"/>
      <c r="K173" s="59"/>
      <c r="L173" s="139"/>
      <c r="M173" s="59"/>
      <c r="N173" s="60"/>
    </row>
    <row r="174" spans="2:14" x14ac:dyDescent="0.3">
      <c r="B174" s="172">
        <v>6</v>
      </c>
      <c r="C174" s="173" t="s">
        <v>321</v>
      </c>
      <c r="D174" s="126" t="s">
        <v>170</v>
      </c>
      <c r="E174" s="98">
        <v>79998</v>
      </c>
      <c r="F174" s="141">
        <v>58970</v>
      </c>
      <c r="G174" s="98">
        <v>40952</v>
      </c>
      <c r="H174" s="141">
        <v>29374</v>
      </c>
      <c r="I174" s="98">
        <v>13313</v>
      </c>
      <c r="J174" s="141">
        <v>7445</v>
      </c>
      <c r="K174" s="98">
        <v>6239</v>
      </c>
      <c r="L174" s="141">
        <v>5014</v>
      </c>
      <c r="M174" s="98">
        <v>19494</v>
      </c>
      <c r="N174" s="99">
        <v>17137</v>
      </c>
    </row>
    <row r="175" spans="2:14" x14ac:dyDescent="0.3">
      <c r="B175" s="151"/>
      <c r="C175" s="59"/>
      <c r="D175" s="124" t="s">
        <v>171</v>
      </c>
      <c r="E175" s="59">
        <v>77.36825307788277</v>
      </c>
      <c r="F175" s="139">
        <v>76.636169880958576</v>
      </c>
      <c r="G175" s="59">
        <v>83.700206429987531</v>
      </c>
      <c r="H175" s="139">
        <v>83.399108486414349</v>
      </c>
      <c r="I175" s="59">
        <v>66.598299149574785</v>
      </c>
      <c r="J175" s="139">
        <v>63.599863317956604</v>
      </c>
      <c r="K175" s="59">
        <v>58.902945619335348</v>
      </c>
      <c r="L175" s="139">
        <v>56.899682251475255</v>
      </c>
      <c r="M175" s="59">
        <v>81.598995395562994</v>
      </c>
      <c r="N175" s="60">
        <v>80.800603517374697</v>
      </c>
    </row>
    <row r="176" spans="2:14" x14ac:dyDescent="0.3">
      <c r="B176" s="151"/>
      <c r="C176" s="59"/>
      <c r="D176" s="124"/>
      <c r="E176" s="59"/>
      <c r="F176" s="137"/>
      <c r="G176" s="59"/>
      <c r="H176" s="139"/>
      <c r="I176" s="59"/>
      <c r="J176" s="139"/>
      <c r="K176" s="59"/>
      <c r="L176" s="139"/>
      <c r="M176" s="59"/>
      <c r="N176" s="60"/>
    </row>
    <row r="177" spans="2:15" x14ac:dyDescent="0.3">
      <c r="B177" s="172">
        <v>7</v>
      </c>
      <c r="C177" s="173" t="s">
        <v>142</v>
      </c>
      <c r="D177" s="126" t="s">
        <v>170</v>
      </c>
      <c r="E177" s="98">
        <v>65038</v>
      </c>
      <c r="F177" s="141">
        <v>48253</v>
      </c>
      <c r="G177" s="98">
        <v>32732</v>
      </c>
      <c r="H177" s="141">
        <v>23563</v>
      </c>
      <c r="I177" s="98">
        <v>10715</v>
      </c>
      <c r="J177" s="141">
        <v>6075</v>
      </c>
      <c r="K177" s="98">
        <v>5179</v>
      </c>
      <c r="L177" s="141">
        <v>4150</v>
      </c>
      <c r="M177" s="98">
        <v>16412</v>
      </c>
      <c r="N177" s="99">
        <v>14465</v>
      </c>
    </row>
    <row r="178" spans="2:15" x14ac:dyDescent="0.3">
      <c r="B178" s="151"/>
      <c r="C178" s="59"/>
      <c r="D178" s="124" t="s">
        <v>171</v>
      </c>
      <c r="E178" s="59">
        <v>62.90002804669291</v>
      </c>
      <c r="F178" s="139">
        <v>62.708582419296143</v>
      </c>
      <c r="G178" s="59">
        <v>66.899666850614182</v>
      </c>
      <c r="H178" s="139">
        <v>66.900428721501385</v>
      </c>
      <c r="I178" s="59">
        <v>53.601800900450222</v>
      </c>
      <c r="J178" s="139">
        <v>51.896463352127107</v>
      </c>
      <c r="K178" s="59">
        <v>48.895392749244714</v>
      </c>
      <c r="L178" s="139">
        <v>47.094870630957786</v>
      </c>
      <c r="M178" s="59">
        <v>68.698200083717026</v>
      </c>
      <c r="N178" s="60">
        <v>68.202178320524311</v>
      </c>
    </row>
    <row r="179" spans="2:15" x14ac:dyDescent="0.3">
      <c r="B179" s="151"/>
      <c r="C179" s="59"/>
      <c r="D179" s="124"/>
      <c r="E179" s="59"/>
      <c r="F179" s="137"/>
      <c r="G179" s="59"/>
      <c r="H179" s="139"/>
      <c r="I179" s="59"/>
      <c r="J179" s="139"/>
      <c r="K179" s="59"/>
      <c r="L179" s="139"/>
      <c r="M179" s="59"/>
      <c r="N179" s="60"/>
    </row>
    <row r="180" spans="2:15" x14ac:dyDescent="0.3">
      <c r="B180" s="172">
        <v>8</v>
      </c>
      <c r="C180" s="173" t="s">
        <v>143</v>
      </c>
      <c r="D180" s="126" t="s">
        <v>170</v>
      </c>
      <c r="E180" s="98">
        <v>6541</v>
      </c>
      <c r="F180" s="141">
        <v>4874</v>
      </c>
      <c r="G180" s="98">
        <v>2826</v>
      </c>
      <c r="H180" s="141">
        <v>2158</v>
      </c>
      <c r="I180" s="98">
        <v>1613</v>
      </c>
      <c r="J180" s="141">
        <v>903</v>
      </c>
      <c r="K180" s="98">
        <v>707</v>
      </c>
      <c r="L180" s="141">
        <v>579</v>
      </c>
      <c r="M180" s="98">
        <v>1395</v>
      </c>
      <c r="N180" s="99">
        <v>1234</v>
      </c>
    </row>
    <row r="181" spans="2:15" x14ac:dyDescent="0.3">
      <c r="B181" s="151"/>
      <c r="C181" s="59"/>
      <c r="D181" s="124" t="s">
        <v>171</v>
      </c>
      <c r="E181" s="59">
        <v>6.3259799417789333</v>
      </c>
      <c r="F181" s="139">
        <v>6.3341477361334926</v>
      </c>
      <c r="G181" s="59">
        <v>5.775951928383102</v>
      </c>
      <c r="H181" s="139">
        <v>6.13</v>
      </c>
      <c r="I181" s="59">
        <v>8.0690345172586291</v>
      </c>
      <c r="J181" s="139">
        <v>7.71</v>
      </c>
      <c r="K181" s="59">
        <v>6.674848942598187</v>
      </c>
      <c r="L181" s="139">
        <v>6.57</v>
      </c>
      <c r="M181" s="59">
        <v>5.8392632900795309</v>
      </c>
      <c r="N181" s="60">
        <v>5.82</v>
      </c>
    </row>
    <row r="182" spans="2:15" x14ac:dyDescent="0.3">
      <c r="B182" s="151"/>
      <c r="C182" s="59"/>
      <c r="D182" s="124"/>
      <c r="E182" s="59"/>
      <c r="F182" s="137"/>
      <c r="G182" s="59"/>
      <c r="H182" s="139"/>
      <c r="I182" s="59"/>
      <c r="J182" s="139"/>
      <c r="K182" s="59"/>
      <c r="L182" s="139"/>
      <c r="M182" s="59"/>
      <c r="N182" s="60"/>
    </row>
    <row r="183" spans="2:15" x14ac:dyDescent="0.3">
      <c r="B183" s="172">
        <v>9</v>
      </c>
      <c r="C183" s="173" t="s">
        <v>144</v>
      </c>
      <c r="D183" s="126" t="s">
        <v>170</v>
      </c>
      <c r="E183" s="98">
        <v>5883</v>
      </c>
      <c r="F183" s="141">
        <v>4359</v>
      </c>
      <c r="G183" s="98">
        <v>2539</v>
      </c>
      <c r="H183" s="141">
        <v>1951</v>
      </c>
      <c r="I183" s="98">
        <v>1479</v>
      </c>
      <c r="J183" s="141">
        <v>814</v>
      </c>
      <c r="K183" s="98">
        <v>609</v>
      </c>
      <c r="L183" s="141">
        <v>489</v>
      </c>
      <c r="M183" s="98">
        <v>1254</v>
      </c>
      <c r="N183" s="99">
        <v>1105</v>
      </c>
    </row>
    <row r="184" spans="2:15" x14ac:dyDescent="0.3">
      <c r="B184" s="151"/>
      <c r="C184" s="59"/>
      <c r="D184" s="124" t="s">
        <v>171</v>
      </c>
      <c r="E184" s="59">
        <v>89.940376089282978</v>
      </c>
      <c r="F184" s="139">
        <v>89.433729995896599</v>
      </c>
      <c r="G184" s="59">
        <v>89.844302901627742</v>
      </c>
      <c r="H184" s="139">
        <v>90.407784986098235</v>
      </c>
      <c r="I184" s="59">
        <v>91.692498450092998</v>
      </c>
      <c r="J184" s="139">
        <v>90.143964562569209</v>
      </c>
      <c r="K184" s="59">
        <v>86.138613861386133</v>
      </c>
      <c r="L184" s="139">
        <v>84.4559585492228</v>
      </c>
      <c r="M184" s="59">
        <v>89.892473118279568</v>
      </c>
      <c r="N184" s="60">
        <v>89.546191247974065</v>
      </c>
    </row>
    <row r="185" spans="2:15" x14ac:dyDescent="0.3">
      <c r="B185" s="151"/>
      <c r="C185" s="59"/>
      <c r="D185" s="124"/>
      <c r="E185" s="59"/>
      <c r="F185" s="139"/>
      <c r="G185" s="59"/>
      <c r="H185" s="139"/>
      <c r="I185" s="59"/>
      <c r="J185" s="139"/>
      <c r="K185" s="59"/>
      <c r="L185" s="139"/>
      <c r="M185" s="59"/>
      <c r="N185" s="60"/>
    </row>
    <row r="186" spans="2:15" x14ac:dyDescent="0.3">
      <c r="B186" s="151"/>
      <c r="C186" s="59"/>
      <c r="D186" s="124"/>
      <c r="E186" s="59"/>
      <c r="F186" s="139"/>
      <c r="G186" s="59"/>
      <c r="H186" s="139"/>
      <c r="I186" s="59"/>
      <c r="J186" s="139"/>
      <c r="K186" s="59"/>
      <c r="L186" s="139"/>
      <c r="M186" s="59"/>
      <c r="N186" s="60"/>
    </row>
    <row r="187" spans="2:15" x14ac:dyDescent="0.3">
      <c r="B187" s="172">
        <v>10</v>
      </c>
      <c r="C187" s="173" t="s">
        <v>322</v>
      </c>
      <c r="D187" s="126" t="s">
        <v>170</v>
      </c>
      <c r="E187" s="98">
        <f>SUM(G187,I187,K187,M187)</f>
        <v>6541</v>
      </c>
      <c r="F187" s="141">
        <f>SUM(H187,J187,L187,N187)</f>
        <v>4874</v>
      </c>
      <c r="G187" s="98">
        <v>2826</v>
      </c>
      <c r="H187" s="141">
        <v>2158</v>
      </c>
      <c r="I187" s="98">
        <v>1613</v>
      </c>
      <c r="J187" s="141">
        <v>903</v>
      </c>
      <c r="K187" s="98">
        <v>707</v>
      </c>
      <c r="L187" s="141">
        <v>579</v>
      </c>
      <c r="M187" s="98">
        <v>1395</v>
      </c>
      <c r="N187" s="99">
        <v>1234</v>
      </c>
    </row>
    <row r="188" spans="2:15" x14ac:dyDescent="0.3">
      <c r="B188" s="151"/>
      <c r="C188" s="147"/>
      <c r="D188" s="124" t="s">
        <v>170</v>
      </c>
      <c r="E188" s="61">
        <f>SUM(G188,I188,K188,M188)</f>
        <v>5437</v>
      </c>
      <c r="F188" s="137">
        <f>SUM(H188,J188,L188,N188)</f>
        <v>4022</v>
      </c>
      <c r="G188" s="61">
        <v>2101</v>
      </c>
      <c r="H188" s="137">
        <v>1621</v>
      </c>
      <c r="I188" s="61">
        <v>1504</v>
      </c>
      <c r="J188" s="137">
        <v>824</v>
      </c>
      <c r="K188" s="61">
        <v>629</v>
      </c>
      <c r="L188" s="137">
        <v>509</v>
      </c>
      <c r="M188" s="61">
        <v>1203</v>
      </c>
      <c r="N188" s="62">
        <v>1068</v>
      </c>
    </row>
    <row r="189" spans="2:15" x14ac:dyDescent="0.3">
      <c r="B189" s="151"/>
      <c r="C189" s="59"/>
      <c r="D189" s="124" t="s">
        <v>171</v>
      </c>
      <c r="E189" s="59">
        <f>(E188/E187)*100</f>
        <v>83.121846812414006</v>
      </c>
      <c r="F189" s="59">
        <f t="shared" ref="F189:N189" si="8">(F188/F187)*100</f>
        <v>82.51949117767748</v>
      </c>
      <c r="G189" s="287">
        <f t="shared" si="8"/>
        <v>74.345364472753005</v>
      </c>
      <c r="H189" s="139">
        <f t="shared" si="8"/>
        <v>75.115848007414272</v>
      </c>
      <c r="I189" s="59">
        <f t="shared" si="8"/>
        <v>93.242405455672667</v>
      </c>
      <c r="J189" s="59">
        <f t="shared" si="8"/>
        <v>91.251384274640088</v>
      </c>
      <c r="K189" s="287">
        <f t="shared" si="8"/>
        <v>88.967468175388959</v>
      </c>
      <c r="L189" s="59">
        <f t="shared" si="8"/>
        <v>87.910189982728852</v>
      </c>
      <c r="M189" s="287">
        <f t="shared" si="8"/>
        <v>86.236559139784944</v>
      </c>
      <c r="N189" s="59">
        <f t="shared" si="8"/>
        <v>86.547811993517016</v>
      </c>
      <c r="O189" s="67"/>
    </row>
    <row r="190" spans="2:15" x14ac:dyDescent="0.3">
      <c r="B190" s="151"/>
      <c r="C190" s="59"/>
      <c r="D190" s="124"/>
      <c r="E190" s="59"/>
      <c r="F190" s="137"/>
      <c r="G190" s="59"/>
      <c r="H190" s="139"/>
      <c r="I190" s="59"/>
      <c r="J190" s="139"/>
      <c r="K190" s="59"/>
      <c r="L190" s="139"/>
      <c r="M190" s="59"/>
      <c r="N190" s="60"/>
    </row>
    <row r="191" spans="2:15" x14ac:dyDescent="0.3">
      <c r="B191" s="172">
        <v>11</v>
      </c>
      <c r="C191" s="173" t="s">
        <v>175</v>
      </c>
      <c r="D191" s="123" t="s">
        <v>170</v>
      </c>
      <c r="E191" s="98">
        <v>5883</v>
      </c>
      <c r="F191" s="141">
        <v>4359</v>
      </c>
      <c r="G191" s="98">
        <v>2539</v>
      </c>
      <c r="H191" s="141">
        <v>1951</v>
      </c>
      <c r="I191" s="98">
        <v>1479</v>
      </c>
      <c r="J191" s="141">
        <v>814</v>
      </c>
      <c r="K191" s="98">
        <v>609</v>
      </c>
      <c r="L191" s="141">
        <v>489</v>
      </c>
      <c r="M191" s="98">
        <v>1254</v>
      </c>
      <c r="N191" s="99">
        <v>1105</v>
      </c>
    </row>
    <row r="192" spans="2:15" x14ac:dyDescent="0.3">
      <c r="B192" s="151"/>
      <c r="C192" s="198" t="s">
        <v>134</v>
      </c>
      <c r="D192" s="122" t="s">
        <v>170</v>
      </c>
      <c r="E192" s="61">
        <v>2908</v>
      </c>
      <c r="F192" s="137">
        <v>2023</v>
      </c>
      <c r="G192" s="61">
        <v>1498</v>
      </c>
      <c r="H192" s="137">
        <v>1117</v>
      </c>
      <c r="I192" s="61">
        <v>672</v>
      </c>
      <c r="J192" s="137">
        <v>306</v>
      </c>
      <c r="K192" s="61">
        <v>242</v>
      </c>
      <c r="L192" s="137">
        <v>176</v>
      </c>
      <c r="M192" s="61">
        <v>496</v>
      </c>
      <c r="N192" s="62">
        <v>424</v>
      </c>
    </row>
    <row r="193" spans="2:14" x14ac:dyDescent="0.3">
      <c r="B193" s="151"/>
      <c r="C193" s="59"/>
      <c r="D193" s="124" t="s">
        <v>176</v>
      </c>
      <c r="E193" s="59">
        <v>49.45</v>
      </c>
      <c r="F193" s="139">
        <v>46.409727001605873</v>
      </c>
      <c r="G193" s="59">
        <v>59</v>
      </c>
      <c r="H193" s="139">
        <v>57.3</v>
      </c>
      <c r="I193" s="59">
        <v>45.4</v>
      </c>
      <c r="J193" s="139">
        <v>37.6</v>
      </c>
      <c r="K193" s="59">
        <v>39.700000000000003</v>
      </c>
      <c r="L193" s="139">
        <v>36</v>
      </c>
      <c r="M193" s="59">
        <v>39.6</v>
      </c>
      <c r="N193" s="60">
        <v>38.4</v>
      </c>
    </row>
    <row r="194" spans="2:14" x14ac:dyDescent="0.3">
      <c r="B194" s="151"/>
      <c r="C194" s="198" t="s">
        <v>135</v>
      </c>
      <c r="D194" s="124" t="s">
        <v>170</v>
      </c>
      <c r="E194" s="61">
        <v>1686</v>
      </c>
      <c r="F194" s="137">
        <v>1259</v>
      </c>
      <c r="G194" s="61">
        <v>545</v>
      </c>
      <c r="H194" s="137">
        <v>411</v>
      </c>
      <c r="I194" s="61">
        <v>436</v>
      </c>
      <c r="J194" s="137">
        <v>226</v>
      </c>
      <c r="K194" s="61">
        <v>174</v>
      </c>
      <c r="L194" s="137">
        <v>147</v>
      </c>
      <c r="M194" s="61">
        <v>531</v>
      </c>
      <c r="N194" s="62">
        <v>475</v>
      </c>
    </row>
    <row r="195" spans="2:14" x14ac:dyDescent="0.3">
      <c r="B195" s="151"/>
      <c r="C195" s="59"/>
      <c r="D195" s="124" t="s">
        <v>176</v>
      </c>
      <c r="E195" s="59">
        <v>28.67</v>
      </c>
      <c r="F195" s="139">
        <v>28.882771277816012</v>
      </c>
      <c r="G195" s="59">
        <v>21.5</v>
      </c>
      <c r="H195" s="139">
        <v>21.1</v>
      </c>
      <c r="I195" s="59">
        <v>29.5</v>
      </c>
      <c r="J195" s="139">
        <v>27.8</v>
      </c>
      <c r="K195" s="59">
        <v>28.6</v>
      </c>
      <c r="L195" s="139">
        <v>30.1</v>
      </c>
      <c r="M195" s="59">
        <v>42.3</v>
      </c>
      <c r="N195" s="60">
        <v>43</v>
      </c>
    </row>
    <row r="196" spans="2:14" x14ac:dyDescent="0.3">
      <c r="B196" s="151"/>
      <c r="C196" s="198" t="s">
        <v>136</v>
      </c>
      <c r="D196" s="124" t="s">
        <v>170</v>
      </c>
      <c r="E196" s="61">
        <v>497</v>
      </c>
      <c r="F196" s="137">
        <v>451</v>
      </c>
      <c r="G196" s="61">
        <v>127</v>
      </c>
      <c r="H196" s="137">
        <v>119</v>
      </c>
      <c r="I196" s="61">
        <v>170</v>
      </c>
      <c r="J196" s="137">
        <v>137</v>
      </c>
      <c r="K196" s="61">
        <v>111</v>
      </c>
      <c r="L196" s="137">
        <v>106</v>
      </c>
      <c r="M196" s="61">
        <v>89</v>
      </c>
      <c r="N196" s="62">
        <v>89</v>
      </c>
    </row>
    <row r="197" spans="2:14" x14ac:dyDescent="0.3">
      <c r="B197" s="151"/>
      <c r="C197" s="59"/>
      <c r="D197" s="124" t="s">
        <v>176</v>
      </c>
      <c r="E197" s="59">
        <v>8.4499999999999993</v>
      </c>
      <c r="F197" s="139">
        <v>10.346409727001605</v>
      </c>
      <c r="G197" s="59">
        <v>5</v>
      </c>
      <c r="H197" s="139">
        <v>6.1</v>
      </c>
      <c r="I197" s="59">
        <v>11.5</v>
      </c>
      <c r="J197" s="139">
        <v>16.899999999999999</v>
      </c>
      <c r="K197" s="59">
        <v>18.2</v>
      </c>
      <c r="L197" s="139">
        <v>21.7</v>
      </c>
      <c r="M197" s="59">
        <v>7.1</v>
      </c>
      <c r="N197" s="60">
        <v>8.06</v>
      </c>
    </row>
    <row r="198" spans="2:14" x14ac:dyDescent="0.3">
      <c r="B198" s="151"/>
      <c r="C198" s="198" t="s">
        <v>137</v>
      </c>
      <c r="D198" s="124" t="s">
        <v>170</v>
      </c>
      <c r="E198" s="61">
        <v>790</v>
      </c>
      <c r="F198" s="137">
        <v>623</v>
      </c>
      <c r="G198" s="61">
        <v>369</v>
      </c>
      <c r="H198" s="137">
        <v>303</v>
      </c>
      <c r="I198" s="61">
        <v>201</v>
      </c>
      <c r="J198" s="137">
        <v>144</v>
      </c>
      <c r="K198" s="61">
        <v>82</v>
      </c>
      <c r="L198" s="137">
        <v>60</v>
      </c>
      <c r="M198" s="61">
        <v>138</v>
      </c>
      <c r="N198" s="62">
        <v>116</v>
      </c>
    </row>
    <row r="199" spans="2:14" ht="15" thickBot="1" x14ac:dyDescent="0.35">
      <c r="B199" s="152"/>
      <c r="C199" s="63"/>
      <c r="D199" s="127" t="s">
        <v>176</v>
      </c>
      <c r="E199" s="63">
        <v>13.43</v>
      </c>
      <c r="F199" s="143">
        <v>14.292268869006651</v>
      </c>
      <c r="G199" s="63">
        <v>14.5</v>
      </c>
      <c r="H199" s="143">
        <v>15.5</v>
      </c>
      <c r="I199" s="63">
        <v>13.6</v>
      </c>
      <c r="J199" s="143">
        <v>17.7</v>
      </c>
      <c r="K199" s="63">
        <v>13.5</v>
      </c>
      <c r="L199" s="143">
        <v>12.3</v>
      </c>
      <c r="M199" s="63">
        <v>11</v>
      </c>
      <c r="N199" s="64">
        <v>10.5</v>
      </c>
    </row>
  </sheetData>
  <mergeCells count="24">
    <mergeCell ref="E79:F79"/>
    <mergeCell ref="G79:H79"/>
    <mergeCell ref="I79:J79"/>
    <mergeCell ref="K79:L79"/>
    <mergeCell ref="M79:N79"/>
    <mergeCell ref="B78:N78"/>
    <mergeCell ref="E28:F28"/>
    <mergeCell ref="G28:H28"/>
    <mergeCell ref="I28:J28"/>
    <mergeCell ref="K28:L28"/>
    <mergeCell ref="M28:N28"/>
    <mergeCell ref="B27:N27"/>
    <mergeCell ref="C2:N2"/>
    <mergeCell ref="E3:F3"/>
    <mergeCell ref="G3:H3"/>
    <mergeCell ref="I3:J3"/>
    <mergeCell ref="K3:L3"/>
    <mergeCell ref="M3:N3"/>
    <mergeCell ref="B153:N153"/>
    <mergeCell ref="E154:F154"/>
    <mergeCell ref="G154:H154"/>
    <mergeCell ref="I154:J154"/>
    <mergeCell ref="K154:L154"/>
    <mergeCell ref="M154:N154"/>
  </mergeCells>
  <printOptions horizontalCentered="1" verticalCentered="1" gridLines="1"/>
  <pageMargins left="0.7" right="0.7" top="0.75" bottom="0.75" header="0.3" footer="0.3"/>
  <pageSetup paperSize="9" scale="92" fitToHeight="0" orientation="landscape" blackAndWhite="1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ED9C-D828-41D8-98A5-BEF8830C5CDD}">
  <sheetPr>
    <pageSetUpPr fitToPage="1"/>
  </sheetPr>
  <dimension ref="B1:V16"/>
  <sheetViews>
    <sheetView workbookViewId="0">
      <selection activeCell="L6" sqref="L6"/>
    </sheetView>
  </sheetViews>
  <sheetFormatPr defaultRowHeight="14.4" x14ac:dyDescent="0.3"/>
  <cols>
    <col min="1" max="1" width="3.21875" customWidth="1"/>
    <col min="2" max="2" width="14.6640625" customWidth="1"/>
    <col min="3" max="3" width="14.5546875" bestFit="1" customWidth="1"/>
    <col min="4" max="4" width="11" customWidth="1"/>
    <col min="5" max="5" width="14.5546875" bestFit="1" customWidth="1"/>
    <col min="6" max="6" width="10" customWidth="1"/>
    <col min="7" max="7" width="14.5546875" bestFit="1" customWidth="1"/>
    <col min="15" max="15" width="11.77734375" bestFit="1" customWidth="1"/>
    <col min="16" max="16" width="16.77734375" bestFit="1" customWidth="1"/>
    <col min="17" max="17" width="18.77734375" bestFit="1" customWidth="1"/>
    <col min="18" max="18" width="35.21875" bestFit="1" customWidth="1"/>
    <col min="19" max="19" width="15.44140625" bestFit="1" customWidth="1"/>
    <col min="20" max="20" width="15.109375" bestFit="1" customWidth="1"/>
    <col min="21" max="21" width="13.21875" bestFit="1" customWidth="1"/>
    <col min="22" max="22" width="19.33203125" bestFit="1" customWidth="1"/>
  </cols>
  <sheetData>
    <row r="1" spans="2:22" ht="15" thickBot="1" x14ac:dyDescent="0.35"/>
    <row r="2" spans="2:22" ht="18.600000000000001" thickBot="1" x14ac:dyDescent="0.4">
      <c r="B2" s="272" t="s">
        <v>305</v>
      </c>
      <c r="C2" s="273"/>
      <c r="D2" s="273"/>
      <c r="E2" s="273"/>
      <c r="F2" s="273"/>
      <c r="G2" s="273"/>
      <c r="H2" s="274"/>
      <c r="O2" s="272" t="s">
        <v>308</v>
      </c>
      <c r="P2" s="273"/>
      <c r="Q2" s="273"/>
      <c r="R2" s="273"/>
      <c r="S2" s="273"/>
      <c r="T2" s="273"/>
      <c r="V2" t="s">
        <v>263</v>
      </c>
    </row>
    <row r="3" spans="2:22" ht="16.2" thickBot="1" x14ac:dyDescent="0.35">
      <c r="B3" s="208" t="s">
        <v>304</v>
      </c>
      <c r="C3" s="209" t="s">
        <v>286</v>
      </c>
      <c r="D3" s="209"/>
      <c r="E3" s="209" t="s">
        <v>287</v>
      </c>
      <c r="F3" s="209"/>
      <c r="G3" s="209" t="s">
        <v>200</v>
      </c>
      <c r="H3" s="210"/>
      <c r="O3" s="208" t="s">
        <v>302</v>
      </c>
      <c r="P3" s="209" t="s">
        <v>300</v>
      </c>
      <c r="Q3" s="209" t="s">
        <v>303</v>
      </c>
      <c r="R3" s="209" t="s">
        <v>301</v>
      </c>
      <c r="S3" s="209" t="s">
        <v>306</v>
      </c>
      <c r="T3" s="210" t="s">
        <v>307</v>
      </c>
    </row>
    <row r="4" spans="2:22" ht="16.2" thickBot="1" x14ac:dyDescent="0.35">
      <c r="B4" s="228" t="s">
        <v>288</v>
      </c>
      <c r="C4" s="227">
        <f>'Tables PHC'!E5*'Tables PHC'!E6/100</f>
        <v>2614497</v>
      </c>
      <c r="D4" s="214">
        <f>C4/$C$10</f>
        <v>2.4591241275484108E-2</v>
      </c>
      <c r="E4" s="213">
        <f>'Tables PHC'!E5*'Tables PHC'!E7/100</f>
        <v>2459738</v>
      </c>
      <c r="F4" s="214">
        <f>E4/$E$10</f>
        <v>2.4265810509252937E-2</v>
      </c>
      <c r="G4" s="213">
        <f t="shared" ref="G4:G9" si="0">SUM(C4:E4)</f>
        <v>5074235.024591241</v>
      </c>
      <c r="H4" s="221">
        <f>(G4/$G$10)</f>
        <v>2.4432405507756917E-2</v>
      </c>
      <c r="O4" s="228" t="s">
        <v>4</v>
      </c>
      <c r="P4" s="227">
        <f>SUM(G4:G9)</f>
        <v>207684627</v>
      </c>
      <c r="Q4" s="213">
        <f>SUM(E4:E9)</f>
        <v>101366406</v>
      </c>
      <c r="R4" s="213">
        <f>SUM(E7:E8)</f>
        <v>49804460.999999993</v>
      </c>
      <c r="S4" s="214">
        <f>(R4/P4)</f>
        <v>0.239808125037584</v>
      </c>
      <c r="T4" s="221">
        <f>(R4/Q4)</f>
        <v>0.49133103328138111</v>
      </c>
    </row>
    <row r="5" spans="2:22" ht="16.2" thickBot="1" x14ac:dyDescent="0.35">
      <c r="B5" s="230" t="s">
        <v>289</v>
      </c>
      <c r="C5" s="229">
        <f>'Tables PHC'!E8*'Tables PHC'!E9/100</f>
        <v>12329627</v>
      </c>
      <c r="D5" s="212">
        <f t="shared" ref="D5:D9" si="1">C5/$C$10</f>
        <v>0.11596908789481239</v>
      </c>
      <c r="E5" s="211">
        <f>'Tables PHC'!E8*'Tables PHC'!E10/100</f>
        <v>11759128</v>
      </c>
      <c r="F5" s="212">
        <f t="shared" ref="F5:F9" si="2">E5/$E$10</f>
        <v>0.11600616480375164</v>
      </c>
      <c r="G5" s="211">
        <f t="shared" si="0"/>
        <v>24088755.115969088</v>
      </c>
      <c r="H5" s="222">
        <f t="shared" ref="H5:H9" si="3">(G5/$G$10)</f>
        <v>0.11598718433776559</v>
      </c>
      <c r="O5" s="230" t="s">
        <v>299</v>
      </c>
      <c r="P5" s="229">
        <f>SUM('Demographics Punjab'!E3:E8)</f>
        <v>109989655</v>
      </c>
      <c r="Q5" s="213">
        <f t="shared" ref="Q5:Q8" si="4">SUM(E5:E10)</f>
        <v>200273074</v>
      </c>
      <c r="R5" s="211">
        <f>SUM('Demographics Punjab'!D6:D7)</f>
        <v>27237594</v>
      </c>
      <c r="S5" s="214">
        <f t="shared" ref="S5:S8" si="5">(R5/P5)</f>
        <v>0.24763778011668461</v>
      </c>
      <c r="T5" s="221">
        <f t="shared" ref="T5:T8" si="6">(R5/Q5)</f>
        <v>0.13600227657163738</v>
      </c>
    </row>
    <row r="6" spans="2:22" ht="16.2" thickBot="1" x14ac:dyDescent="0.35">
      <c r="B6" s="228" t="s">
        <v>290</v>
      </c>
      <c r="C6" s="229">
        <f>'Tables PHC'!E11*'Tables PHC'!E12/100</f>
        <v>28589596</v>
      </c>
      <c r="D6" s="212">
        <f t="shared" si="1"/>
        <v>0.26890589402268023</v>
      </c>
      <c r="E6" s="211">
        <f>'Tables PHC'!E11*'Tables PHC'!E13/100</f>
        <v>25963910</v>
      </c>
      <c r="F6" s="212">
        <f t="shared" si="2"/>
        <v>0.25613919862168144</v>
      </c>
      <c r="G6" s="211">
        <f t="shared" si="0"/>
        <v>54553506.268905893</v>
      </c>
      <c r="H6" s="222">
        <f t="shared" si="3"/>
        <v>0.26267474418752185</v>
      </c>
      <c r="O6" s="228" t="s">
        <v>6</v>
      </c>
      <c r="P6" s="229">
        <f>SUM('Demographic Sindh'!$E$3:$E$8)</f>
        <v>47854510</v>
      </c>
      <c r="Q6" s="213">
        <f t="shared" si="4"/>
        <v>188513946</v>
      </c>
      <c r="R6" s="211">
        <f>SUM('Demographic Sindh'!D6:D7)</f>
        <v>11250052</v>
      </c>
      <c r="S6" s="214">
        <f t="shared" si="5"/>
        <v>0.23508864681719654</v>
      </c>
      <c r="T6" s="221">
        <f t="shared" si="6"/>
        <v>5.9677558285263416E-2</v>
      </c>
    </row>
    <row r="7" spans="2:22" ht="16.2" thickBot="1" x14ac:dyDescent="0.35">
      <c r="B7" s="228" t="s">
        <v>291</v>
      </c>
      <c r="C7" s="229">
        <f>'Tables PHC'!E14*'Tables PHC'!E15/100</f>
        <v>35222062.000000007</v>
      </c>
      <c r="D7" s="212">
        <f t="shared" si="1"/>
        <v>0.33128904904540357</v>
      </c>
      <c r="E7" s="211">
        <f>'Tables PHC'!E14*'Tables PHC'!E16/100</f>
        <v>35193330.999999993</v>
      </c>
      <c r="F7" s="212">
        <f t="shared" si="2"/>
        <v>0.34718929464659121</v>
      </c>
      <c r="G7" s="211">
        <f t="shared" si="0"/>
        <v>70415393.331289053</v>
      </c>
      <c r="H7" s="222">
        <f t="shared" si="3"/>
        <v>0.33904961743407735</v>
      </c>
      <c r="O7" s="228" t="s">
        <v>7</v>
      </c>
      <c r="P7" s="229">
        <f>SUM('Demographic Balochistan'!E3:E8)</f>
        <v>12335129</v>
      </c>
      <c r="Q7" s="213">
        <f t="shared" si="4"/>
        <v>162550036</v>
      </c>
      <c r="R7" s="211">
        <f>SUM('Demographic Balochistan'!D6:D7)</f>
        <v>2567335</v>
      </c>
      <c r="S7" s="214">
        <f t="shared" si="5"/>
        <v>0.20813199440394989</v>
      </c>
      <c r="T7" s="221">
        <f t="shared" si="6"/>
        <v>1.5794121386721809E-2</v>
      </c>
    </row>
    <row r="8" spans="2:22" ht="16.2" thickBot="1" x14ac:dyDescent="0.35">
      <c r="B8" s="228" t="s">
        <v>292</v>
      </c>
      <c r="C8" s="229">
        <f>'Tables PHC'!E17*'Tables PHC'!E18/100</f>
        <v>14996364</v>
      </c>
      <c r="D8" s="212">
        <f t="shared" si="1"/>
        <v>0.14105168427387141</v>
      </c>
      <c r="E8" s="211">
        <f>'Tables PHC'!E17*'Tables PHC'!E19/100</f>
        <v>14611130</v>
      </c>
      <c r="F8" s="212">
        <f t="shared" si="2"/>
        <v>0.14414173863478991</v>
      </c>
      <c r="G8" s="211">
        <f t="shared" si="0"/>
        <v>29607494.141051684</v>
      </c>
      <c r="H8" s="222">
        <f t="shared" si="3"/>
        <v>0.14255987344239823</v>
      </c>
      <c r="O8" s="228" t="s">
        <v>8</v>
      </c>
      <c r="P8" s="231">
        <f>SUM('Demographic KPK'!E3:E8)</f>
        <v>30508920</v>
      </c>
      <c r="Q8" s="224">
        <f t="shared" si="4"/>
        <v>127356705</v>
      </c>
      <c r="R8" s="224">
        <f>SUM('Demographic KPK'!D6:D7)</f>
        <v>7186092.0000000009</v>
      </c>
      <c r="S8" s="225">
        <f t="shared" si="5"/>
        <v>0.23554068777262521</v>
      </c>
      <c r="T8" s="226">
        <f t="shared" si="6"/>
        <v>5.6424920855168176E-2</v>
      </c>
    </row>
    <row r="9" spans="2:22" ht="16.2" thickBot="1" x14ac:dyDescent="0.35">
      <c r="B9" s="228" t="s">
        <v>293</v>
      </c>
      <c r="C9" s="232">
        <f>'Tables PHC'!E20*'Tables PHC'!E21/100</f>
        <v>12566073.999999998</v>
      </c>
      <c r="D9" s="216">
        <f t="shared" si="1"/>
        <v>0.11819304348774837</v>
      </c>
      <c r="E9" s="215">
        <f>'Tables PHC'!E20*'Tables PHC'!E22/100</f>
        <v>11379169.000000002</v>
      </c>
      <c r="F9" s="216">
        <f t="shared" si="2"/>
        <v>0.11225779278393279</v>
      </c>
      <c r="G9" s="215">
        <f t="shared" si="0"/>
        <v>23945243.118193045</v>
      </c>
      <c r="H9" s="223">
        <f t="shared" si="3"/>
        <v>0.11529617509048007</v>
      </c>
    </row>
    <row r="10" spans="2:22" ht="15" thickBot="1" x14ac:dyDescent="0.35">
      <c r="B10" s="217"/>
      <c r="C10" s="218">
        <f>SUM(C4:C9)</f>
        <v>106318220</v>
      </c>
      <c r="D10" s="219">
        <f>C10/G10</f>
        <v>0.51192147216558304</v>
      </c>
      <c r="E10" s="218">
        <f>SUM(E4:E9)</f>
        <v>101366406</v>
      </c>
      <c r="F10" s="219">
        <f>E10/G10</f>
        <v>0.48807852301942406</v>
      </c>
      <c r="G10" s="218">
        <f>SUM(G4:G9)</f>
        <v>207684627</v>
      </c>
      <c r="H10" s="220">
        <f>(G10/$G$10)</f>
        <v>1</v>
      </c>
    </row>
    <row r="11" spans="2:22" ht="31.8" thickBot="1" x14ac:dyDescent="0.35">
      <c r="U11" s="276" t="s">
        <v>313</v>
      </c>
      <c r="V11" s="279" t="s">
        <v>301</v>
      </c>
    </row>
    <row r="12" spans="2:22" ht="15" thickBot="1" x14ac:dyDescent="0.35">
      <c r="U12" s="277" t="s">
        <v>314</v>
      </c>
      <c r="V12" s="278">
        <v>49804461</v>
      </c>
    </row>
    <row r="13" spans="2:22" ht="15" thickBot="1" x14ac:dyDescent="0.35">
      <c r="U13" s="277" t="s">
        <v>5</v>
      </c>
      <c r="V13" s="278">
        <v>27237594</v>
      </c>
    </row>
    <row r="14" spans="2:22" ht="15" thickBot="1" x14ac:dyDescent="0.35">
      <c r="U14" s="277" t="s">
        <v>6</v>
      </c>
      <c r="V14" s="278">
        <v>11250052</v>
      </c>
    </row>
    <row r="15" spans="2:22" ht="15" thickBot="1" x14ac:dyDescent="0.35">
      <c r="U15" s="280" t="s">
        <v>7</v>
      </c>
      <c r="V15" s="278">
        <v>2567335</v>
      </c>
    </row>
    <row r="16" spans="2:22" ht="15" thickBot="1" x14ac:dyDescent="0.35">
      <c r="U16" s="277" t="s">
        <v>8</v>
      </c>
      <c r="V16" s="278">
        <v>7186092</v>
      </c>
    </row>
  </sheetData>
  <mergeCells count="2">
    <mergeCell ref="B2:H2"/>
    <mergeCell ref="O2:T2"/>
  </mergeCell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C492-36F2-41C6-B031-D7223BB9F6D2}">
  <dimension ref="B2:E8"/>
  <sheetViews>
    <sheetView workbookViewId="0">
      <selection activeCell="O16" sqref="O16"/>
    </sheetView>
  </sheetViews>
  <sheetFormatPr defaultRowHeight="14.4" x14ac:dyDescent="0.3"/>
  <cols>
    <col min="1" max="1" width="5.33203125" customWidth="1"/>
    <col min="3" max="3" width="11" bestFit="1" customWidth="1"/>
    <col min="5" max="5" width="10" bestFit="1" customWidth="1"/>
  </cols>
  <sheetData>
    <row r="2" spans="2:5" x14ac:dyDescent="0.3">
      <c r="B2" t="s">
        <v>285</v>
      </c>
      <c r="C2" t="s">
        <v>286</v>
      </c>
      <c r="D2" t="s">
        <v>287</v>
      </c>
      <c r="E2" t="s">
        <v>200</v>
      </c>
    </row>
    <row r="3" spans="2:5" x14ac:dyDescent="0.3">
      <c r="B3" t="s">
        <v>288</v>
      </c>
      <c r="C3">
        <f>'Tables PHC'!G5*'Tables PHC'!G6/100</f>
        <v>1330064.9999999998</v>
      </c>
      <c r="D3">
        <f>'Tables PHC'!G5*'Tables PHC'!G7/100</f>
        <v>1263781</v>
      </c>
      <c r="E3">
        <f>SUM(C3:D3)</f>
        <v>2593846</v>
      </c>
    </row>
    <row r="4" spans="2:5" x14ac:dyDescent="0.3">
      <c r="B4" s="203" t="s">
        <v>289</v>
      </c>
      <c r="C4">
        <f>'Tables PHC'!G8*'Tables PHC'!G9/100</f>
        <v>6026588.0000000009</v>
      </c>
      <c r="D4">
        <f>'Tables PHC'!G8*'Tables PHC'!G10/100</f>
        <v>5762862</v>
      </c>
      <c r="E4">
        <f t="shared" ref="E4:E8" si="0">SUM(C4:D4)</f>
        <v>11789450</v>
      </c>
    </row>
    <row r="5" spans="2:5" x14ac:dyDescent="0.3">
      <c r="B5" t="s">
        <v>290</v>
      </c>
      <c r="C5">
        <f>'Tables PHC'!G11*'Tables PHC'!G12/100</f>
        <v>14235228</v>
      </c>
      <c r="D5">
        <f>'Tables PHC'!G11*'Tables PHC'!G13/100</f>
        <v>13178162</v>
      </c>
      <c r="E5">
        <f t="shared" si="0"/>
        <v>27413390</v>
      </c>
    </row>
    <row r="6" spans="2:5" x14ac:dyDescent="0.3">
      <c r="B6" t="s">
        <v>291</v>
      </c>
      <c r="C6">
        <f>'Tables PHC'!G14*'Tables PHC'!G15/100</f>
        <v>18692340</v>
      </c>
      <c r="D6">
        <f>'Tables PHC'!G14*'Tables PHC'!G16/100</f>
        <v>19061842</v>
      </c>
      <c r="E6">
        <f t="shared" si="0"/>
        <v>37754182</v>
      </c>
    </row>
    <row r="7" spans="2:5" x14ac:dyDescent="0.3">
      <c r="B7" t="s">
        <v>292</v>
      </c>
      <c r="C7">
        <f>'Tables PHC'!G17*'Tables PHC'!G18/100</f>
        <v>8283194.0000000009</v>
      </c>
      <c r="D7">
        <f>'Tables PHC'!G17*'Tables PHC'!G19/100</f>
        <v>8175751.9999999991</v>
      </c>
      <c r="E7">
        <f t="shared" si="0"/>
        <v>16458946</v>
      </c>
    </row>
    <row r="8" spans="2:5" x14ac:dyDescent="0.3">
      <c r="B8" t="s">
        <v>293</v>
      </c>
      <c r="C8">
        <f>'Tables PHC'!G20*'Tables PHC'!G21/100</f>
        <v>7342358.9999999991</v>
      </c>
      <c r="D8">
        <f>'Tables PHC'!G20*'Tables PHC'!G22/100</f>
        <v>6637482</v>
      </c>
      <c r="E8">
        <f t="shared" si="0"/>
        <v>13979841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763E-D724-4FAB-859F-3330F2C02470}">
  <dimension ref="B2:E8"/>
  <sheetViews>
    <sheetView workbookViewId="0">
      <selection activeCell="H3" sqref="H3"/>
    </sheetView>
  </sheetViews>
  <sheetFormatPr defaultRowHeight="14.4" x14ac:dyDescent="0.3"/>
  <cols>
    <col min="3" max="4" width="12" bestFit="1" customWidth="1"/>
  </cols>
  <sheetData>
    <row r="2" spans="2:5" x14ac:dyDescent="0.3">
      <c r="B2" t="s">
        <v>285</v>
      </c>
      <c r="C2" t="s">
        <v>286</v>
      </c>
      <c r="D2" t="s">
        <v>287</v>
      </c>
      <c r="E2" t="s">
        <v>200</v>
      </c>
    </row>
    <row r="3" spans="2:5" x14ac:dyDescent="0.3">
      <c r="B3" t="s">
        <v>288</v>
      </c>
      <c r="C3">
        <f>'Tables PHC'!I5*'Tables PHC'!I6/100</f>
        <v>576803.00000000012</v>
      </c>
      <c r="D3">
        <f>'Tables PHC'!I5*'Tables PHC'!I7/100</f>
        <v>533038</v>
      </c>
      <c r="E3">
        <f>SUM(C3:D3)</f>
        <v>1109841</v>
      </c>
    </row>
    <row r="4" spans="2:5" x14ac:dyDescent="0.3">
      <c r="B4" s="203" t="s">
        <v>289</v>
      </c>
      <c r="C4">
        <f>'Tables PHC'!I8*'Tables PHC'!I9/100</f>
        <v>2912688</v>
      </c>
      <c r="D4">
        <f>'Tables PHC'!I8*'Tables PHC'!I10/100</f>
        <v>2798146</v>
      </c>
      <c r="E4">
        <f t="shared" ref="E4:E8" si="0">SUM(C4:D4)</f>
        <v>5710834</v>
      </c>
    </row>
    <row r="5" spans="2:5" x14ac:dyDescent="0.3">
      <c r="B5" t="s">
        <v>290</v>
      </c>
      <c r="C5">
        <f>'Tables PHC'!I11*'Tables PHC'!I12/100</f>
        <v>6707250.0000000009</v>
      </c>
      <c r="D5">
        <f>'Tables PHC'!I11*'Tables PHC'!I13/100</f>
        <v>5978694</v>
      </c>
      <c r="E5">
        <f t="shared" si="0"/>
        <v>12685944</v>
      </c>
    </row>
    <row r="6" spans="2:5" x14ac:dyDescent="0.3">
      <c r="B6" t="s">
        <v>291</v>
      </c>
      <c r="C6">
        <f>'Tables PHC'!I14*'Tables PHC'!I15/100</f>
        <v>8357581.0000000009</v>
      </c>
      <c r="D6">
        <f>'Tables PHC'!I14*'Tables PHC'!I16/100</f>
        <v>7875397</v>
      </c>
      <c r="E6">
        <f t="shared" si="0"/>
        <v>16232978</v>
      </c>
    </row>
    <row r="7" spans="2:5" x14ac:dyDescent="0.3">
      <c r="B7" t="s">
        <v>292</v>
      </c>
      <c r="C7">
        <f>'Tables PHC'!I17*'Tables PHC'!I18/100</f>
        <v>3696865</v>
      </c>
      <c r="D7">
        <f>'Tables PHC'!I17*'Tables PHC'!I19/100</f>
        <v>3374655</v>
      </c>
      <c r="E7">
        <f t="shared" si="0"/>
        <v>7071520</v>
      </c>
    </row>
    <row r="8" spans="2:5" x14ac:dyDescent="0.3">
      <c r="B8" t="s">
        <v>293</v>
      </c>
      <c r="C8">
        <f>'Tables PHC'!I20*'Tables PHC'!I21/100</f>
        <v>2624998.9999999995</v>
      </c>
      <c r="D8">
        <f>'Tables PHC'!I20*'Tables PHC'!I22/100</f>
        <v>2418394</v>
      </c>
      <c r="E8">
        <f t="shared" si="0"/>
        <v>5043393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E1F7-D122-4CF9-AECD-2670B9E3D673}">
  <dimension ref="B2:E8"/>
  <sheetViews>
    <sheetView workbookViewId="0">
      <selection sqref="A1:XFD1"/>
    </sheetView>
  </sheetViews>
  <sheetFormatPr defaultRowHeight="14.4" x14ac:dyDescent="0.3"/>
  <sheetData>
    <row r="2" spans="2:5" x14ac:dyDescent="0.3">
      <c r="B2" t="s">
        <v>285</v>
      </c>
      <c r="C2" t="s">
        <v>286</v>
      </c>
      <c r="D2" t="s">
        <v>287</v>
      </c>
      <c r="E2" t="s">
        <v>200</v>
      </c>
    </row>
    <row r="3" spans="2:5" x14ac:dyDescent="0.3">
      <c r="B3" t="s">
        <v>288</v>
      </c>
      <c r="C3">
        <f>'Tables PHC'!K5*'Tables PHC'!K6/100</f>
        <v>192047.00000000003</v>
      </c>
      <c r="D3">
        <f>'Tables PHC'!K5*'Tables PHC'!K7/100</f>
        <v>175883</v>
      </c>
      <c r="E3">
        <f>SUM(C3:D3)</f>
        <v>367930</v>
      </c>
    </row>
    <row r="4" spans="2:5" x14ac:dyDescent="0.3">
      <c r="B4" s="203" t="s">
        <v>289</v>
      </c>
      <c r="C4">
        <f>'Tables PHC'!K8*'Tables PHC'!K9/100</f>
        <v>948911</v>
      </c>
      <c r="D4">
        <f>'Tables PHC'!K8*'Tables PHC'!K10/100</f>
        <v>881879</v>
      </c>
      <c r="E4">
        <f t="shared" ref="E4:E8" si="0">SUM(C4:D4)</f>
        <v>1830790</v>
      </c>
    </row>
    <row r="5" spans="2:5" x14ac:dyDescent="0.3">
      <c r="B5" t="s">
        <v>290</v>
      </c>
      <c r="C5">
        <f>'Tables PHC'!K11*'Tables PHC'!K12/100</f>
        <v>2057868.0000000002</v>
      </c>
      <c r="D5">
        <f>'Tables PHC'!K11*'Tables PHC'!K13/100</f>
        <v>1749743</v>
      </c>
      <c r="E5">
        <f t="shared" si="0"/>
        <v>3807611</v>
      </c>
    </row>
    <row r="6" spans="2:5" x14ac:dyDescent="0.3">
      <c r="B6" t="s">
        <v>291</v>
      </c>
      <c r="C6">
        <f>'Tables PHC'!K14*'Tables PHC'!K15/100</f>
        <v>1995402.0000000002</v>
      </c>
      <c r="D6">
        <f>'Tables PHC'!K14*'Tables PHC'!K16/100</f>
        <v>1876833</v>
      </c>
      <c r="E6">
        <f t="shared" si="0"/>
        <v>3872235</v>
      </c>
    </row>
    <row r="7" spans="2:5" x14ac:dyDescent="0.3">
      <c r="B7" t="s">
        <v>292</v>
      </c>
      <c r="C7">
        <f>'Tables PHC'!K17*'Tables PHC'!K18/100</f>
        <v>743052</v>
      </c>
      <c r="D7">
        <f>'Tables PHC'!K17*'Tables PHC'!K19/100</f>
        <v>690502.00000000012</v>
      </c>
      <c r="E7">
        <f t="shared" si="0"/>
        <v>1433554</v>
      </c>
    </row>
    <row r="8" spans="2:5" x14ac:dyDescent="0.3">
      <c r="B8" t="s">
        <v>293</v>
      </c>
      <c r="C8">
        <f>'Tables PHC'!K20*'Tables PHC'!K21/100</f>
        <v>546456</v>
      </c>
      <c r="D8">
        <f>'Tables PHC'!K20*'Tables PHC'!K22/100</f>
        <v>476553.00000000006</v>
      </c>
      <c r="E8">
        <f t="shared" si="0"/>
        <v>1023009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Demographics</vt:lpstr>
      <vt:lpstr>Health Care Delivery</vt:lpstr>
      <vt:lpstr>Social </vt:lpstr>
      <vt:lpstr>Tables Social</vt:lpstr>
      <vt:lpstr>Tables PHC</vt:lpstr>
      <vt:lpstr>Demographics Pakistan</vt:lpstr>
      <vt:lpstr>Demographics Punjab</vt:lpstr>
      <vt:lpstr>Demographic Sindh</vt:lpstr>
      <vt:lpstr>Demographic Balochistan</vt:lpstr>
      <vt:lpstr>Demographic KPK</vt:lpstr>
      <vt:lpstr>Sheet5</vt:lpstr>
      <vt:lpstr>'Demographics Pakistan'!Print_Area</vt:lpstr>
      <vt:lpstr>'Health Care Delivery'!Print_Area</vt:lpstr>
      <vt:lpstr>'Tables PHC'!Print_Area</vt:lpstr>
      <vt:lpstr>'Tables Social'!Print_Area</vt:lpstr>
      <vt:lpstr>'Health Care Delivery'!Print_Titles</vt:lpstr>
      <vt:lpstr>'Tables Social'!Print_Titles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Book</dc:creator>
  <cp:lastModifiedBy>Z Book</cp:lastModifiedBy>
  <cp:lastPrinted>2021-08-10T12:00:42Z</cp:lastPrinted>
  <dcterms:created xsi:type="dcterms:W3CDTF">2015-06-05T18:17:20Z</dcterms:created>
  <dcterms:modified xsi:type="dcterms:W3CDTF">2021-08-10T12:07:24Z</dcterms:modified>
</cp:coreProperties>
</file>