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petchey/Desktop/microxanox/diversity_envresp1/experiments/0_ss_finding/"/>
    </mc:Choice>
  </mc:AlternateContent>
  <xr:revisionPtr revIDLastSave="0" documentId="13_ncr:1_{13AE4C00-2B7E-6340-82E5-2E55825D71E2}" xr6:coauthVersionLast="47" xr6:coauthVersionMax="47" xr10:uidLastSave="{00000000-0000-0000-0000-000000000000}"/>
  <bookViews>
    <workbookView xWindow="1660" yWindow="1220" windowWidth="29660" windowHeight="17600" xr2:uid="{06D63768-2800-344A-AD80-A7CE429FF153}"/>
  </bookViews>
  <sheets>
    <sheet name="Sheet1" sheetId="1" r:id="rId1"/>
  </sheets>
  <definedNames>
    <definedName name="_xlchart.v1.0" hidden="1">Sheet1!$G$2:$G$20</definedName>
    <definedName name="_xlchart.v1.1" hidden="1">Sheet1!$H$1</definedName>
    <definedName name="_xlchart.v1.2" hidden="1">Sheet1!$H$2:$H$20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F8" i="1"/>
  <c r="G8" i="1" s="1"/>
  <c r="E8" i="1"/>
  <c r="D8" i="1"/>
  <c r="I7" i="1"/>
  <c r="J7" i="1" s="1"/>
  <c r="K7" i="1" s="1"/>
  <c r="F7" i="1"/>
  <c r="I15" i="1"/>
  <c r="H15" i="1"/>
  <c r="G15" i="1"/>
  <c r="D7" i="1"/>
  <c r="E7" i="1"/>
  <c r="F15" i="1"/>
  <c r="D15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23" i="1"/>
  <c r="E23" i="1"/>
  <c r="D23" i="1"/>
  <c r="F26" i="1"/>
  <c r="E26" i="1"/>
  <c r="D26" i="1"/>
  <c r="E24" i="1"/>
  <c r="E25" i="1"/>
  <c r="E22" i="1"/>
  <c r="F25" i="1"/>
  <c r="D25" i="1"/>
  <c r="F24" i="1"/>
  <c r="F22" i="1"/>
  <c r="D24" i="1"/>
  <c r="D22" i="1"/>
  <c r="G5" i="1" l="1"/>
  <c r="G6" i="1"/>
  <c r="G2" i="1"/>
  <c r="G7" i="1"/>
  <c r="G3" i="1"/>
  <c r="G4" i="1"/>
  <c r="G23" i="1"/>
  <c r="G26" i="1"/>
  <c r="G22" i="1"/>
  <c r="G24" i="1"/>
  <c r="G25" i="1"/>
</calcChain>
</file>

<file path=xl/sharedStrings.xml><?xml version="1.0" encoding="utf-8"?>
<sst xmlns="http://schemas.openxmlformats.org/spreadsheetml/2006/main" count="41" uniqueCount="40">
  <si>
    <t>var_expt length</t>
  </si>
  <si>
    <t>wait time</t>
  </si>
  <si>
    <t>a_O length</t>
  </si>
  <si>
    <t>sim_duration</t>
  </si>
  <si>
    <t>num_cores</t>
  </si>
  <si>
    <t>system time</t>
  </si>
  <si>
    <t>total load</t>
  </si>
  <si>
    <t>load / cores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</si>
  <si>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</si>
  <si>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</si>
  <si>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</si>
  <si>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</si>
  <si>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</si>
  <si>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</si>
  <si>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</si>
  <si>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</si>
  <si>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</si>
  <si>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</si>
  <si>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</si>
  <si>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</si>
  <si>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</si>
  <si>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</si>
  <si>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</si>
  <si>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</si>
  <si>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</si>
  <si>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</si>
  <si>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</si>
  <si>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</si>
  <si>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</si>
  <si>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</si>
  <si>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</si>
  <si>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</si>
  <si>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</si>
  <si>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</si>
  <si>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</si>
  <si>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</si>
  <si>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</si>
  <si>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predicted seconds</t>
  </si>
  <si>
    <t>predicted minutes</t>
  </si>
  <si>
    <t>predicted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</si>
</sst>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Sheet1!$G$2:$G$10</c:f>
              <c:numCache>
                <c:formatCode>0.00E+00</c:formatCode>
                <c:ptCount val="9"/>
                <c:pt idx="0">
                  <c:v>104166.66666666667</c:v>
                </c:pt>
                <c:pt idx="1">
                  <c:v>208333.33333333334</c:v>
                </c:pt>
                <c:pt idx="2">
                  <c:v>312500</c:v>
                </c:pt>
                <c:pt idx="3">
                  <c:v>125000</c:v>
                </c:pt>
                <c:pt idx="4">
                  <c:v>250000</c:v>
                </c:pt>
                <c:pt idx="5">
                  <c:v>10416666.666666666</c:v>
                </c:pt>
                <c:pt idx="6">
                  <c:v>5208333.333333333</c:v>
                </c:pt>
              </c:numCache>
            </c:numRef>
          </c:xVal>
          <c:yVal>
            <c:numRef>
              <c:f>Sheet1!$H$2:$H$10</c:f>
              <c:numCache>
                <c:formatCode>0.00E+00</c:formatCode>
                <c:ptCount val="9"/>
                <c:pt idx="0">
                  <c:v>61</c:v>
                </c:pt>
                <c:pt idx="1">
                  <c:v>78</c:v>
                </c:pt>
                <c:pt idx="2">
                  <c:v>99</c:v>
                </c:pt>
                <c:pt idx="3">
                  <c:v>77</c:v>
                </c:pt>
                <c:pt idx="4">
                  <c:v>102</c:v>
                </c:pt>
                <c:pt idx="5">
                  <c:v>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2-624C-84B0-15002767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95727"/>
        <c:axId val="1914692687"/>
      </c:scatterChart>
      <c:valAx>
        <c:axId val="19146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2687"/>
        <c:crosses val="autoZero"/>
        <c:crossBetween val="midCat"/>
      </c:valAx>
      <c:valAx>
        <c:axId val="1914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146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25</xdr:row>
      <xdr:rowOff>101600</xdr:rowOff>
    </xdr:from>
    <xdr:to>
      <xdr:col>10</xdr:col>
      <xdr:colOff>215900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66A49E-5311-C149-B7A7-D12F3CDAA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A045-20BB-3147-9839-C23564CDEFB5}">
  <dimension ref="A1:V30"/>
  <sheetViews>
    <sheetView tabSelected="1" workbookViewId="0">
      <selection activeCell="F8" sqref="F8"/>
    </sheetView>
  </sheetViews>
  <sheetFormatPr baseColWidth="10" defaultRowHeight="16" x14ac:dyDescent="0.2"/>
  <cols>
    <col min="10" max="10" width="16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37</v>
      </c>
      <c r="J1" t="s">
        <v>38</v>
      </c>
      <c r="K1" t="s">
        <v>39</v>
      </c>
    </row>
    <row r="2" spans="1:19" x14ac:dyDescent="0.2">
      <c r="A2">
        <v>25</v>
      </c>
      <c r="B2" s="1">
        <v>5000</v>
      </c>
      <c r="C2">
        <v>10</v>
      </c>
      <c r="D2" s="1">
        <f>B2*C2</f>
        <v>50000</v>
      </c>
      <c r="E2">
        <f t="shared" ref="E2" si="0" xml:space="preserve"> IF(A2&lt;12,A2, 12)</f>
        <v>12</v>
      </c>
      <c r="F2" s="1">
        <f>A2*B2*C2</f>
        <v>1250000</v>
      </c>
      <c r="G2" s="1">
        <f>F2/E2</f>
        <v>104166.66666666667</v>
      </c>
      <c r="H2" s="1">
        <v>61</v>
      </c>
      <c r="J2" s="6"/>
      <c r="K2" s="6"/>
      <c r="N2" t="s">
        <v>8</v>
      </c>
    </row>
    <row r="3" spans="1:19" ht="17" thickBot="1" x14ac:dyDescent="0.25">
      <c r="A3">
        <v>25</v>
      </c>
      <c r="B3" s="1">
        <v>10000</v>
      </c>
      <c r="C3">
        <v>10</v>
      </c>
      <c r="D3" s="1">
        <f>B3*C3</f>
        <v>100000</v>
      </c>
      <c r="E3">
        <f t="shared" ref="E3" si="1" xml:space="preserve"> IF(A3&lt;12,A3, 12)</f>
        <v>12</v>
      </c>
      <c r="F3" s="1">
        <f>A3*B3*C3</f>
        <v>2500000</v>
      </c>
      <c r="G3" s="1">
        <f>F3/E3</f>
        <v>208333.33333333334</v>
      </c>
      <c r="H3" s="1">
        <v>78</v>
      </c>
      <c r="J3" s="6"/>
      <c r="K3" s="6"/>
    </row>
    <row r="4" spans="1:19" x14ac:dyDescent="0.2">
      <c r="A4">
        <v>25</v>
      </c>
      <c r="B4" s="1">
        <v>10000</v>
      </c>
      <c r="C4">
        <v>15</v>
      </c>
      <c r="D4" s="1">
        <f>B4*C4</f>
        <v>150000</v>
      </c>
      <c r="E4">
        <f t="shared" ref="E4" si="2" xml:space="preserve"> IF(A4&lt;12,A4, 12)</f>
        <v>12</v>
      </c>
      <c r="F4" s="1">
        <f>A4*B4*C4</f>
        <v>3750000</v>
      </c>
      <c r="G4" s="1">
        <f>F4/E4</f>
        <v>312500</v>
      </c>
      <c r="H4" s="1">
        <v>99</v>
      </c>
      <c r="J4" s="6"/>
      <c r="K4" s="6"/>
      <c r="N4" s="5" t="s">
        <v>9</v>
      </c>
      <c r="O4" s="5"/>
    </row>
    <row r="5" spans="1:19" x14ac:dyDescent="0.2">
      <c r="A5">
        <v>25</v>
      </c>
      <c r="B5" s="1">
        <v>2000</v>
      </c>
      <c r="C5">
        <v>30</v>
      </c>
      <c r="D5" s="1">
        <f>B5*C5</f>
        <v>60000</v>
      </c>
      <c r="E5">
        <f t="shared" ref="E5" si="3" xml:space="preserve"> IF(A5&lt;12,A5, 12)</f>
        <v>12</v>
      </c>
      <c r="F5" s="1">
        <f>A5*B5*C5</f>
        <v>1500000</v>
      </c>
      <c r="G5" s="1">
        <f>F5/E5</f>
        <v>125000</v>
      </c>
      <c r="H5" s="1">
        <v>77</v>
      </c>
      <c r="J5" s="6"/>
      <c r="K5" s="6"/>
      <c r="N5" s="2" t="s">
        <v>10</v>
      </c>
      <c r="O5" s="2">
        <v>0.89180624411510179</v>
      </c>
    </row>
    <row r="6" spans="1:19" x14ac:dyDescent="0.2">
      <c r="A6">
        <v>25</v>
      </c>
      <c r="B6" s="1">
        <v>4000</v>
      </c>
      <c r="C6">
        <v>30</v>
      </c>
      <c r="D6" s="1">
        <f>B6*C6</f>
        <v>120000</v>
      </c>
      <c r="E6">
        <f t="shared" ref="E6:E7" si="4" xml:space="preserve"> IF(A6&lt;12,A6, 12)</f>
        <v>12</v>
      </c>
      <c r="F6" s="1">
        <f>A6*B6*C6</f>
        <v>3000000</v>
      </c>
      <c r="G6" s="1">
        <f>F6/E6</f>
        <v>250000</v>
      </c>
      <c r="H6" s="1">
        <v>102</v>
      </c>
      <c r="J6" s="6"/>
      <c r="K6" s="6"/>
      <c r="N6" s="2" t="s">
        <v>11</v>
      </c>
      <c r="O6" s="2">
        <v>0.7953183770426846</v>
      </c>
    </row>
    <row r="7" spans="1:19" x14ac:dyDescent="0.2">
      <c r="A7">
        <v>25</v>
      </c>
      <c r="B7" s="1">
        <v>1000000</v>
      </c>
      <c r="C7">
        <v>5</v>
      </c>
      <c r="D7" s="1">
        <f>B7*C7</f>
        <v>5000000</v>
      </c>
      <c r="E7">
        <f t="shared" si="4"/>
        <v>12</v>
      </c>
      <c r="F7" s="1">
        <f>A7*B7*C7</f>
        <v>125000000</v>
      </c>
      <c r="G7" s="1">
        <f>F7/E7</f>
        <v>10416666.666666666</v>
      </c>
      <c r="H7" s="1">
        <v>1517</v>
      </c>
      <c r="I7" s="1">
        <f>G7*O$19+O18</f>
        <v>1874.9190751445085</v>
      </c>
      <c r="J7" s="6">
        <f>I7/60</f>
        <v>31.248651252408475</v>
      </c>
      <c r="K7" s="6">
        <f>J7/60</f>
        <v>0.52081085420680795</v>
      </c>
      <c r="N7" s="2" t="s">
        <v>12</v>
      </c>
      <c r="O7" s="2">
        <v>0.72709116939024609</v>
      </c>
    </row>
    <row r="8" spans="1:19" x14ac:dyDescent="0.2">
      <c r="A8">
        <v>25</v>
      </c>
      <c r="B8" s="1">
        <v>500000</v>
      </c>
      <c r="C8">
        <v>5</v>
      </c>
      <c r="D8" s="1">
        <f>B8*C8</f>
        <v>2500000</v>
      </c>
      <c r="E8">
        <f t="shared" ref="E8" si="5" xml:space="preserve"> IF(A8&lt;12,A8, 12)</f>
        <v>12</v>
      </c>
      <c r="F8" s="1">
        <f>A8*B8*C8</f>
        <v>62500000</v>
      </c>
      <c r="G8" s="1">
        <f>F8/E8</f>
        <v>5208333.333333333</v>
      </c>
      <c r="I8" s="1">
        <f>G8*O$19+O19</f>
        <v>913.29497304046231</v>
      </c>
      <c r="J8" s="6">
        <f>I8/60</f>
        <v>15.221582884007706</v>
      </c>
      <c r="K8" s="6">
        <f>J8/60</f>
        <v>0.2536930480667951</v>
      </c>
      <c r="N8" s="2" t="s">
        <v>13</v>
      </c>
      <c r="O8" s="2">
        <v>8.9008670097924494</v>
      </c>
    </row>
    <row r="9" spans="1:19" ht="17" thickBot="1" x14ac:dyDescent="0.25">
      <c r="J9" s="6"/>
      <c r="K9" s="6"/>
      <c r="N9" s="3" t="s">
        <v>14</v>
      </c>
      <c r="O9" s="3">
        <v>5</v>
      </c>
    </row>
    <row r="10" spans="1:19" x14ac:dyDescent="0.2">
      <c r="J10" s="6"/>
      <c r="K10" s="6"/>
    </row>
    <row r="11" spans="1:19" ht="17" thickBot="1" x14ac:dyDescent="0.25">
      <c r="J11" s="6"/>
      <c r="K11" s="6"/>
      <c r="N11" t="s">
        <v>15</v>
      </c>
    </row>
    <row r="12" spans="1:19" x14ac:dyDescent="0.2">
      <c r="J12" s="6"/>
      <c r="K12" s="6"/>
      <c r="N12" s="4"/>
      <c r="O12" s="4" t="s">
        <v>20</v>
      </c>
      <c r="P12" s="4" t="s">
        <v>21</v>
      </c>
      <c r="Q12" s="4" t="s">
        <v>22</v>
      </c>
      <c r="R12" s="4" t="s">
        <v>23</v>
      </c>
      <c r="S12" s="4" t="s">
        <v>24</v>
      </c>
    </row>
    <row r="13" spans="1:19" x14ac:dyDescent="0.2">
      <c r="J13" s="6"/>
      <c r="K13" s="6"/>
      <c r="N13" s="2" t="s">
        <v>16</v>
      </c>
      <c r="O13" s="2">
        <v>1</v>
      </c>
      <c r="P13" s="2">
        <v>923.52369942196515</v>
      </c>
      <c r="Q13" s="2">
        <v>923.52369942196515</v>
      </c>
      <c r="R13" s="2">
        <v>11.656909382752076</v>
      </c>
      <c r="S13" s="2">
        <v>4.2020423809782756E-2</v>
      </c>
    </row>
    <row r="14" spans="1:19" x14ac:dyDescent="0.2">
      <c r="N14" s="2" t="s">
        <v>17</v>
      </c>
      <c r="O14" s="2">
        <v>3</v>
      </c>
      <c r="P14" s="2">
        <v>237.67630057803473</v>
      </c>
      <c r="Q14" s="2">
        <v>79.225433526011571</v>
      </c>
      <c r="R14" s="2"/>
      <c r="S14" s="2"/>
    </row>
    <row r="15" spans="1:19" ht="17" thickBot="1" x14ac:dyDescent="0.25">
      <c r="A15">
        <v>400</v>
      </c>
      <c r="B15" s="1">
        <v>1000000</v>
      </c>
      <c r="C15">
        <v>100</v>
      </c>
      <c r="D15" s="1">
        <f>B15*C15</f>
        <v>100000000</v>
      </c>
      <c r="E15">
        <v>12</v>
      </c>
      <c r="F15" s="1">
        <f>A15*B15*C15</f>
        <v>40000000000</v>
      </c>
      <c r="G15" s="1">
        <f>F15/E15</f>
        <v>3333333333.3333335</v>
      </c>
      <c r="H15" s="1">
        <f>G15*O19+48</f>
        <v>584556.67052023124</v>
      </c>
      <c r="I15" s="1">
        <f>H$15/60/60/24</f>
        <v>6.7657022050952698</v>
      </c>
      <c r="N15" s="3" t="s">
        <v>18</v>
      </c>
      <c r="O15" s="3">
        <v>4</v>
      </c>
      <c r="P15" s="3">
        <v>1161.1999999999998</v>
      </c>
      <c r="Q15" s="3"/>
      <c r="R15" s="3"/>
      <c r="S15" s="3"/>
    </row>
    <row r="16" spans="1:19" ht="17" thickBot="1" x14ac:dyDescent="0.25"/>
    <row r="17" spans="1:22" x14ac:dyDescent="0.2">
      <c r="N17" s="4"/>
      <c r="O17" s="4" t="s">
        <v>25</v>
      </c>
      <c r="P17" s="4" t="s">
        <v>13</v>
      </c>
      <c r="Q17" s="4" t="s">
        <v>26</v>
      </c>
      <c r="R17" s="4" t="s">
        <v>27</v>
      </c>
      <c r="S17" s="4" t="s">
        <v>28</v>
      </c>
      <c r="T17" s="4" t="s">
        <v>29</v>
      </c>
      <c r="U17" s="4" t="s">
        <v>30</v>
      </c>
      <c r="V17" s="4" t="s">
        <v>31</v>
      </c>
    </row>
    <row r="18" spans="1:22" x14ac:dyDescent="0.2">
      <c r="N18" s="2" t="s">
        <v>19</v>
      </c>
      <c r="O18" s="2">
        <v>48.329479768786136</v>
      </c>
      <c r="P18" s="2">
        <v>11.016209781248202</v>
      </c>
      <c r="Q18" s="2">
        <v>4.3871241314823726</v>
      </c>
      <c r="R18" s="2">
        <v>2.1934463428385488E-2</v>
      </c>
      <c r="S18" s="2">
        <v>13.27098365222254</v>
      </c>
      <c r="T18" s="2">
        <v>83.387975885349732</v>
      </c>
      <c r="U18" s="2">
        <v>13.27098365222254</v>
      </c>
      <c r="V18" s="2">
        <v>83.387975885349732</v>
      </c>
    </row>
    <row r="19" spans="1:22" ht="17" thickBot="1" x14ac:dyDescent="0.25">
      <c r="N19" s="3" t="s">
        <v>32</v>
      </c>
      <c r="O19" s="3">
        <v>1.7535260115606935E-4</v>
      </c>
      <c r="P19" s="3">
        <v>5.1359466322983308E-5</v>
      </c>
      <c r="Q19" s="3">
        <v>3.4142216364424964</v>
      </c>
      <c r="R19" s="3">
        <v>4.2020423809782756E-2</v>
      </c>
      <c r="S19" s="3">
        <v>1.1903857315148029E-5</v>
      </c>
      <c r="T19" s="3">
        <v>3.3880134499699068E-4</v>
      </c>
      <c r="U19" s="3">
        <v>1.1903857315148029E-5</v>
      </c>
      <c r="V19" s="3">
        <v>3.3880134499699068E-4</v>
      </c>
    </row>
    <row r="22" spans="1:22" x14ac:dyDescent="0.2">
      <c r="A22">
        <v>4</v>
      </c>
      <c r="B22" s="1">
        <v>10000</v>
      </c>
      <c r="C22">
        <v>20</v>
      </c>
      <c r="D22" s="1">
        <f>B22*C22</f>
        <v>200000</v>
      </c>
      <c r="E22">
        <f xml:space="preserve"> IF(A22&lt;12,A22, 12)</f>
        <v>4</v>
      </c>
      <c r="F22" s="1">
        <f>A22*B22*C22</f>
        <v>800000</v>
      </c>
      <c r="G22" s="1">
        <f>F22/E22</f>
        <v>200000</v>
      </c>
      <c r="J22" s="1">
        <v>32</v>
      </c>
    </row>
    <row r="23" spans="1:22" x14ac:dyDescent="0.2">
      <c r="A23">
        <v>4</v>
      </c>
      <c r="B23" s="1">
        <v>5000</v>
      </c>
      <c r="C23">
        <v>20</v>
      </c>
      <c r="D23" s="1">
        <f>B23*C23</f>
        <v>100000</v>
      </c>
      <c r="E23">
        <f xml:space="preserve"> IF(A23&lt;12,A23, 12)</f>
        <v>4</v>
      </c>
      <c r="F23" s="1">
        <f>A23*B23*C23</f>
        <v>400000</v>
      </c>
      <c r="G23" s="1">
        <f>F23/E23</f>
        <v>100000</v>
      </c>
      <c r="J23" s="1">
        <v>23</v>
      </c>
      <c r="N23" t="s">
        <v>33</v>
      </c>
    </row>
    <row r="24" spans="1:22" ht="17" thickBot="1" x14ac:dyDescent="0.25">
      <c r="A24">
        <v>9</v>
      </c>
      <c r="B24" s="1">
        <v>10000</v>
      </c>
      <c r="C24">
        <v>20</v>
      </c>
      <c r="D24" s="1">
        <f>B24*C24</f>
        <v>200000</v>
      </c>
      <c r="E24">
        <f t="shared" ref="E24:E25" si="6" xml:space="preserve"> IF(A24&lt;12,A24, 12)</f>
        <v>9</v>
      </c>
      <c r="F24" s="1">
        <f>A24*B24*C24</f>
        <v>1800000</v>
      </c>
      <c r="G24" s="1">
        <f>F24/E24</f>
        <v>200000</v>
      </c>
      <c r="I24" s="1">
        <v>40</v>
      </c>
    </row>
    <row r="25" spans="1:22" x14ac:dyDescent="0.2">
      <c r="A25">
        <v>9</v>
      </c>
      <c r="B25" s="1">
        <v>20000</v>
      </c>
      <c r="C25">
        <v>20</v>
      </c>
      <c r="D25" s="1">
        <f>B25*C25</f>
        <v>400000</v>
      </c>
      <c r="E25">
        <f t="shared" si="6"/>
        <v>9</v>
      </c>
      <c r="F25" s="1">
        <f>A25*B25*C25</f>
        <v>3600000</v>
      </c>
      <c r="G25" s="1">
        <f>F25/E25</f>
        <v>400000</v>
      </c>
      <c r="I25">
        <v>61</v>
      </c>
      <c r="N25" s="4" t="s">
        <v>34</v>
      </c>
      <c r="O25" s="4" t="s">
        <v>35</v>
      </c>
      <c r="P25" s="4" t="s">
        <v>36</v>
      </c>
    </row>
    <row r="26" spans="1:22" x14ac:dyDescent="0.2">
      <c r="A26">
        <v>9</v>
      </c>
      <c r="B26" s="1">
        <v>5000</v>
      </c>
      <c r="C26">
        <v>20</v>
      </c>
      <c r="D26" s="1">
        <f>B26*C26</f>
        <v>100000</v>
      </c>
      <c r="E26">
        <f xml:space="preserve"> IF(A26&lt;12,A26, 12)</f>
        <v>9</v>
      </c>
      <c r="F26" s="1">
        <f>A26*B26*C26</f>
        <v>900000</v>
      </c>
      <c r="G26" s="1">
        <f>F26/E26</f>
        <v>100000</v>
      </c>
      <c r="I26">
        <v>31</v>
      </c>
      <c r="N26" s="2">
        <v>1</v>
      </c>
      <c r="O26" s="2">
        <v>66.595375722543366</v>
      </c>
      <c r="P26" s="2">
        <v>-5.5953757225433662</v>
      </c>
    </row>
    <row r="27" spans="1:22" x14ac:dyDescent="0.2">
      <c r="N27" s="2">
        <v>2</v>
      </c>
      <c r="O27" s="2">
        <v>84.861271676300589</v>
      </c>
      <c r="P27" s="2">
        <v>-6.8612716763005892</v>
      </c>
    </row>
    <row r="28" spans="1:22" x14ac:dyDescent="0.2">
      <c r="N28" s="2">
        <v>3</v>
      </c>
      <c r="O28" s="2">
        <v>103.12716763005781</v>
      </c>
      <c r="P28" s="2">
        <v>-4.1271676300578122</v>
      </c>
    </row>
    <row r="29" spans="1:22" x14ac:dyDescent="0.2">
      <c r="N29" s="2">
        <v>4</v>
      </c>
      <c r="O29" s="2">
        <v>70.248554913294811</v>
      </c>
      <c r="P29" s="2">
        <v>6.7514450867051892</v>
      </c>
    </row>
    <row r="30" spans="1:22" ht="17" thickBot="1" x14ac:dyDescent="0.25">
      <c r="N30" s="3">
        <v>5</v>
      </c>
      <c r="O30" s="3">
        <v>92.167630057803478</v>
      </c>
      <c r="P30" s="3">
        <v>9.8323699421965216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Petchey</dc:creator>
  <cp:lastModifiedBy>Owen Petchey</cp:lastModifiedBy>
  <dcterms:created xsi:type="dcterms:W3CDTF">2021-11-26T14:24:49Z</dcterms:created>
  <dcterms:modified xsi:type="dcterms:W3CDTF">2021-11-26T15:51:24Z</dcterms:modified>
</cp:coreProperties>
</file>